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8ED79FBE-6336-46D7-8610-A718346EBF45}" xr6:coauthVersionLast="36" xr6:coauthVersionMax="36" xr10:uidLastSave="{00000000-0000-0000-0000-000000000000}"/>
  <bookViews>
    <workbookView xWindow="0" yWindow="0" windowWidth="21600" windowHeight="8985" tabRatio="500" activeTab="1" xr2:uid="{00000000-000D-0000-FFFF-FFFF00000000}"/>
  </bookViews>
  <sheets>
    <sheet name="TES17" sheetId="1" r:id="rId1"/>
    <sheet name="TES17 (2)" sheetId="2" r:id="rId2"/>
  </sheets>
  <definedNames>
    <definedName name="_xlnm.Print_Area" localSheetId="0">'TES17'!$B$1:$BC$68</definedName>
    <definedName name="_xlnm.Print_Area" localSheetId="1">'TES17 (2)'!$B$1:$Y$68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7" i="2" l="1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16" i="2"/>
  <c r="Y16" i="2"/>
  <c r="W35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16" i="2"/>
  <c r="Q17" i="2"/>
  <c r="R17" i="2"/>
  <c r="S17" i="2"/>
  <c r="T17" i="2"/>
  <c r="U17" i="2"/>
  <c r="V17" i="2"/>
  <c r="Q18" i="2"/>
  <c r="R18" i="2"/>
  <c r="S18" i="2"/>
  <c r="T18" i="2"/>
  <c r="U18" i="2"/>
  <c r="V18" i="2"/>
  <c r="Q19" i="2"/>
  <c r="R19" i="2"/>
  <c r="S19" i="2"/>
  <c r="T19" i="2"/>
  <c r="U19" i="2"/>
  <c r="V19" i="2"/>
  <c r="Q20" i="2"/>
  <c r="R20" i="2"/>
  <c r="S20" i="2"/>
  <c r="T20" i="2"/>
  <c r="U20" i="2"/>
  <c r="V20" i="2"/>
  <c r="Q21" i="2"/>
  <c r="R21" i="2"/>
  <c r="S21" i="2"/>
  <c r="T21" i="2"/>
  <c r="U21" i="2"/>
  <c r="V21" i="2"/>
  <c r="Q22" i="2"/>
  <c r="R22" i="2"/>
  <c r="S22" i="2"/>
  <c r="T22" i="2"/>
  <c r="U22" i="2"/>
  <c r="V22" i="2"/>
  <c r="Q23" i="2"/>
  <c r="R23" i="2"/>
  <c r="S23" i="2"/>
  <c r="T23" i="2"/>
  <c r="U23" i="2"/>
  <c r="V23" i="2"/>
  <c r="Q24" i="2"/>
  <c r="R24" i="2"/>
  <c r="S24" i="2"/>
  <c r="T24" i="2"/>
  <c r="U24" i="2"/>
  <c r="V24" i="2"/>
  <c r="Q25" i="2"/>
  <c r="R25" i="2"/>
  <c r="S25" i="2"/>
  <c r="T25" i="2"/>
  <c r="U25" i="2"/>
  <c r="V25" i="2"/>
  <c r="Q26" i="2"/>
  <c r="R26" i="2"/>
  <c r="S26" i="2"/>
  <c r="T26" i="2"/>
  <c r="U26" i="2"/>
  <c r="V26" i="2"/>
  <c r="Q27" i="2"/>
  <c r="R27" i="2"/>
  <c r="S27" i="2"/>
  <c r="T27" i="2"/>
  <c r="U27" i="2"/>
  <c r="V27" i="2"/>
  <c r="Q28" i="2"/>
  <c r="R28" i="2"/>
  <c r="S28" i="2"/>
  <c r="T28" i="2"/>
  <c r="U28" i="2"/>
  <c r="V28" i="2"/>
  <c r="Q29" i="2"/>
  <c r="R29" i="2"/>
  <c r="S29" i="2"/>
  <c r="T29" i="2"/>
  <c r="U29" i="2"/>
  <c r="V29" i="2"/>
  <c r="Q30" i="2"/>
  <c r="R30" i="2"/>
  <c r="S30" i="2"/>
  <c r="T30" i="2"/>
  <c r="U30" i="2"/>
  <c r="V30" i="2"/>
  <c r="Q31" i="2"/>
  <c r="R31" i="2"/>
  <c r="S31" i="2"/>
  <c r="T31" i="2"/>
  <c r="U31" i="2"/>
  <c r="V31" i="2"/>
  <c r="Q32" i="2"/>
  <c r="R32" i="2"/>
  <c r="S32" i="2"/>
  <c r="T32" i="2"/>
  <c r="U32" i="2"/>
  <c r="V32" i="2"/>
  <c r="Q33" i="2"/>
  <c r="R33" i="2"/>
  <c r="S33" i="2"/>
  <c r="T33" i="2"/>
  <c r="U33" i="2"/>
  <c r="V33" i="2"/>
  <c r="Q34" i="2"/>
  <c r="R34" i="2"/>
  <c r="S34" i="2"/>
  <c r="T34" i="2"/>
  <c r="U34" i="2"/>
  <c r="V34" i="2"/>
  <c r="Q35" i="2"/>
  <c r="R35" i="2"/>
  <c r="S35" i="2"/>
  <c r="T35" i="2"/>
  <c r="U35" i="2"/>
  <c r="V35" i="2"/>
  <c r="R16" i="2"/>
  <c r="S16" i="2"/>
  <c r="T16" i="2"/>
  <c r="U16" i="2"/>
  <c r="V16" i="2"/>
  <c r="Q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0" i="2"/>
  <c r="J30" i="2"/>
  <c r="K30" i="2"/>
  <c r="L30" i="2"/>
  <c r="M30" i="2"/>
  <c r="I31" i="2"/>
  <c r="J31" i="2"/>
  <c r="K31" i="2"/>
  <c r="L31" i="2"/>
  <c r="M31" i="2"/>
  <c r="I32" i="2"/>
  <c r="J32" i="2"/>
  <c r="K32" i="2"/>
  <c r="L32" i="2"/>
  <c r="M32" i="2"/>
  <c r="I33" i="2"/>
  <c r="J33" i="2"/>
  <c r="K33" i="2"/>
  <c r="L33" i="2"/>
  <c r="M33" i="2"/>
  <c r="I34" i="2"/>
  <c r="J34" i="2"/>
  <c r="K34" i="2"/>
  <c r="L34" i="2"/>
  <c r="M34" i="2"/>
  <c r="I35" i="2"/>
  <c r="J35" i="2"/>
  <c r="K35" i="2"/>
  <c r="L35" i="2"/>
  <c r="M35" i="2"/>
  <c r="M16" i="2"/>
  <c r="L16" i="2"/>
  <c r="J16" i="2"/>
  <c r="K16" i="2"/>
  <c r="I16" i="2"/>
  <c r="G28" i="2"/>
  <c r="G2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C17" i="2"/>
  <c r="C18" i="2"/>
  <c r="C19" i="2"/>
  <c r="H19" i="2" s="1"/>
  <c r="C20" i="2"/>
  <c r="C21" i="2"/>
  <c r="C22" i="2"/>
  <c r="H22" i="2" s="1"/>
  <c r="C23" i="2"/>
  <c r="H23" i="2" s="1"/>
  <c r="C24" i="2"/>
  <c r="H24" i="2" s="1"/>
  <c r="C25" i="2"/>
  <c r="C26" i="2"/>
  <c r="H26" i="2" s="1"/>
  <c r="C27" i="2"/>
  <c r="H27" i="2" s="1"/>
  <c r="C28" i="2"/>
  <c r="C29" i="2"/>
  <c r="C30" i="2"/>
  <c r="H30" i="2" s="1"/>
  <c r="C31" i="2"/>
  <c r="H31" i="2" s="1"/>
  <c r="C32" i="2"/>
  <c r="C33" i="2"/>
  <c r="C34" i="2"/>
  <c r="C35" i="2"/>
  <c r="H35" i="2" s="1"/>
  <c r="C16" i="2"/>
  <c r="H33" i="2" l="1"/>
  <c r="H29" i="2"/>
  <c r="H25" i="2"/>
  <c r="H21" i="2"/>
  <c r="H17" i="2"/>
  <c r="H32" i="2"/>
  <c r="H28" i="2"/>
  <c r="H20" i="2"/>
  <c r="H16" i="2"/>
  <c r="H18" i="2"/>
  <c r="G34" i="2"/>
  <c r="H34" i="2" s="1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16" i="2"/>
</calcChain>
</file>

<file path=xl/sharedStrings.xml><?xml version="1.0" encoding="utf-8"?>
<sst xmlns="http://schemas.openxmlformats.org/spreadsheetml/2006/main" count="286" uniqueCount="124">
  <si>
    <r>
      <rPr>
        <b/>
        <sz val="12"/>
        <rFont val="Arial"/>
        <family val="2"/>
        <charset val="1"/>
      </rPr>
      <t xml:space="preserve">TABLEAU ENTREES SORTIES </t>
    </r>
    <r>
      <rPr>
        <sz val="12"/>
        <rFont val="Arial"/>
        <family val="2"/>
        <charset val="1"/>
      </rPr>
      <t>en 17 postes</t>
    </r>
  </si>
  <si>
    <t>Source : Comptes nationaux - Base 2014, Insee</t>
  </si>
  <si>
    <t>Unité : Milliards d'euros</t>
  </si>
  <si>
    <t>Organisation du TES</t>
  </si>
  <si>
    <t>Tableau des ressources en produits</t>
  </si>
  <si>
    <t>Tableau des entrées intermédiaires</t>
  </si>
  <si>
    <t>Tableau des emplois finals</t>
  </si>
  <si>
    <t>cliquez sur le compte que vous voulez consulter</t>
  </si>
  <si>
    <t>Compte de production par branche</t>
  </si>
  <si>
    <t>Compte d'exploitation par branche</t>
  </si>
  <si>
    <t>TABLEAU DES RESSOURCES EN PRODUITS</t>
  </si>
  <si>
    <t>TABLEAU DES ENTREES INTERMEDIAIRES</t>
  </si>
  <si>
    <t>TABLEAU DES EMPLOIS FINALS</t>
  </si>
  <si>
    <t>Dépense de consommation finale</t>
  </si>
  <si>
    <t xml:space="preserve">Formation brute de capital fixe </t>
  </si>
  <si>
    <t>Production des produits (1)</t>
  </si>
  <si>
    <t xml:space="preserve">Importations de biens    </t>
  </si>
  <si>
    <t>Importations de services</t>
  </si>
  <si>
    <t>Importations de biens et de services</t>
  </si>
  <si>
    <t>Correction CAF/FAB</t>
  </si>
  <si>
    <t>TOTAL DES RESSOURCES (2)</t>
  </si>
  <si>
    <t>Marges commerciales</t>
  </si>
  <si>
    <t>Marges de transport</t>
  </si>
  <si>
    <t>Impôts sur les produits - total -</t>
  </si>
  <si>
    <t>dont taxes du type TVA</t>
  </si>
  <si>
    <t>Subventions sur les produits</t>
  </si>
  <si>
    <t>TOTAL DES RESSOURCES (3)</t>
  </si>
  <si>
    <t>BRANCHES</t>
  </si>
  <si>
    <t>AZ</t>
  </si>
  <si>
    <t>DE</t>
  </si>
  <si>
    <t>C1</t>
  </si>
  <si>
    <t>C2</t>
  </si>
  <si>
    <t>C3</t>
  </si>
  <si>
    <t>C4</t>
  </si>
  <si>
    <t>C5</t>
  </si>
  <si>
    <t>FZ</t>
  </si>
  <si>
    <t>GZ</t>
  </si>
  <si>
    <t>HZ</t>
  </si>
  <si>
    <t>IZ</t>
  </si>
  <si>
    <t>JZ</t>
  </si>
  <si>
    <t>KZ</t>
  </si>
  <si>
    <t>LZ</t>
  </si>
  <si>
    <t>MN</t>
  </si>
  <si>
    <t>OQ</t>
  </si>
  <si>
    <t>RU</t>
  </si>
  <si>
    <t>TOTAL</t>
  </si>
  <si>
    <t>Ménages</t>
  </si>
  <si>
    <t>Collective APU</t>
  </si>
  <si>
    <t>Individuelle APU</t>
  </si>
  <si>
    <t>Total APU</t>
  </si>
  <si>
    <t>ISBLSM</t>
  </si>
  <si>
    <t>DEPENSE TOTALE</t>
  </si>
  <si>
    <t>SNFEI</t>
  </si>
  <si>
    <t>Ménages hors EI</t>
  </si>
  <si>
    <t>SFEI</t>
  </si>
  <si>
    <t>APU</t>
  </si>
  <si>
    <t>FBCF TOTALE</t>
  </si>
  <si>
    <t>Acq. moins ces. d'objets de valeur</t>
  </si>
  <si>
    <t>Variation des stocks</t>
  </si>
  <si>
    <t xml:space="preserve">FBC totale </t>
  </si>
  <si>
    <t>Exportations de biens et de services</t>
  </si>
  <si>
    <t>Total des emplois finals</t>
  </si>
  <si>
    <t>PRODUITS</t>
  </si>
  <si>
    <t>Agriculture, sylviculture et pêche</t>
  </si>
  <si>
    <t>Industries extractives, énergie, eau, gestion des déchets et dépollution</t>
  </si>
  <si>
    <t>Fabrication de denrées alimentaires, de boissons et de produits à base de tabac</t>
  </si>
  <si>
    <t>Cokéfaction et raffinage</t>
  </si>
  <si>
    <t>Fabrication d'équipements électriques, électroniques, informatiques ; fabrication de machines</t>
  </si>
  <si>
    <t>Fabrication de matériels de transport</t>
  </si>
  <si>
    <t>Fabrication d'autres produits industriels</t>
  </si>
  <si>
    <t>Construction</t>
  </si>
  <si>
    <t>Commerce ; réparation d'automobiles et de motocycles</t>
  </si>
  <si>
    <t>Transports et entreposage</t>
  </si>
  <si>
    <t>Hébergement et restauration</t>
  </si>
  <si>
    <t>Information et communication</t>
  </si>
  <si>
    <t>Activités financières et d'assurance</t>
  </si>
  <si>
    <t>Activités immobilières</t>
  </si>
  <si>
    <t>Activités spécialisées, scientifiques et techniques et activités de services administratifs et de soutien</t>
  </si>
  <si>
    <t>Administration publique, enseignement, santé humaine et action sociale</t>
  </si>
  <si>
    <t>Autres activités de services</t>
  </si>
  <si>
    <t>PCHTR</t>
  </si>
  <si>
    <t>Correction territoriale</t>
  </si>
  <si>
    <t>PCAFAB</t>
  </si>
  <si>
    <t xml:space="preserve">(1) Production au prix de base </t>
  </si>
  <si>
    <t xml:space="preserve">(2) Total des ressources au prix de base </t>
  </si>
  <si>
    <t xml:space="preserve">(3) Total des ressources au prix d'acquisition </t>
  </si>
  <si>
    <t>COMPTE DE PRODUCTION PAR BRANCHE</t>
  </si>
  <si>
    <t>P2</t>
  </si>
  <si>
    <t>Consommation intermédiaire</t>
  </si>
  <si>
    <t>B1g</t>
  </si>
  <si>
    <t>Valeur ajoutée brute</t>
  </si>
  <si>
    <t>P1</t>
  </si>
  <si>
    <t>PRODUCTION DES BRANCHES</t>
  </si>
  <si>
    <t>P11</t>
  </si>
  <si>
    <t xml:space="preserve">Production marchande </t>
  </si>
  <si>
    <t>P12</t>
  </si>
  <si>
    <t xml:space="preserve">Prod. pour emploi final propre </t>
  </si>
  <si>
    <t>P13</t>
  </si>
  <si>
    <t>Production non marchande</t>
  </si>
  <si>
    <t>TR12</t>
  </si>
  <si>
    <t>Transferts agricoles</t>
  </si>
  <si>
    <t>TR13</t>
  </si>
  <si>
    <t>Transf. ventes résiduelles</t>
  </si>
  <si>
    <t>TR10</t>
  </si>
  <si>
    <t>Total des transferts</t>
  </si>
  <si>
    <t>PRODUCTION DES PRODUITS</t>
  </si>
  <si>
    <t>COMPTE D'EXPLOITATION PAR BRANCHE</t>
  </si>
  <si>
    <t>VALEUR AJOUTEE BRUTE</t>
  </si>
  <si>
    <t xml:space="preserve">D1 </t>
  </si>
  <si>
    <t>Rémunération des salariés</t>
  </si>
  <si>
    <t>B2g &amp; B3g</t>
  </si>
  <si>
    <t>EBE et revenu mixte brut (1)</t>
  </si>
  <si>
    <t>D29</t>
  </si>
  <si>
    <t>Autres impôts sur la production</t>
  </si>
  <si>
    <t>D39</t>
  </si>
  <si>
    <t>Autres subv. sur la production</t>
  </si>
  <si>
    <t>(1) EBE : excédent brut d'exploitation</t>
  </si>
  <si>
    <t>TOTAL CI</t>
  </si>
  <si>
    <t>TOTAL DES RESSOURCES</t>
  </si>
  <si>
    <t>Production des produits</t>
  </si>
  <si>
    <t>Source : Comptes nationaux - Base 2020, Insee</t>
  </si>
  <si>
    <t>Année 2022</t>
  </si>
  <si>
    <t>TABLEAU DES EMPLOIS EN PRODUITS</t>
  </si>
  <si>
    <t>Source : Insee, Base 2020 des comptes natioanxu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</si>
</sst>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8"/>
      <name val="Arial"/>
      <family val="2"/>
      <charset val="1"/>
    </font>
    <font>
      <b/>
      <sz val="13.5"/>
      <name val="Arial"/>
      <family val="2"/>
      <charset val="1"/>
    </font>
    <font>
      <u/>
      <sz val="10"/>
      <color rgb="FF0000FF"/>
      <name val="Arial"/>
      <family val="2"/>
      <charset val="1"/>
    </font>
    <font>
      <i/>
      <sz val="9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7"/>
      <name val="Arial"/>
      <family val="2"/>
      <charset val="1"/>
    </font>
    <font>
      <sz val="6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</font>
    <font>
      <b/>
      <i/>
      <sz val="10"/>
      <color rgb="FF000000"/>
      <name val="Arial"/>
      <family val="2"/>
    </font>
    <font>
      <sz val="8"/>
      <color rgb="FF000000"/>
      <name val="Arial"/>
      <family val="2"/>
    </font>
    <font>
      <b/>
      <sz val="13.5"/>
      <color rgb="FF000000"/>
      <name val="Arial"/>
      <family val="2"/>
    </font>
    <font>
      <u/>
      <sz val="10"/>
      <color rgb="FF0000FF"/>
      <name val="Arial"/>
      <family val="2"/>
    </font>
    <font>
      <i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53">
    <xf numFmtId="0" fontId="0" fillId="0" borderId="0" xfId="0"/>
    <xf numFmtId="0" fontId="0" fillId="0" borderId="0" xfId="0" applyAlignment="1" applyProtection="1"/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5" xfId="0" applyBorder="1" applyAlignment="1" applyProtection="1"/>
    <xf numFmtId="0" fontId="5" fillId="2" borderId="4" xfId="1" applyFill="1" applyBorder="1" applyAlignment="1" applyProtection="1">
      <alignment horizontal="center" wrapText="1"/>
    </xf>
    <xf numFmtId="0" fontId="5" fillId="2" borderId="0" xfId="1" applyFill="1" applyBorder="1" applyAlignment="1" applyProtection="1">
      <alignment horizontal="center" wrapText="1"/>
    </xf>
    <xf numFmtId="0" fontId="5" fillId="4" borderId="0" xfId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4" xfId="0" applyBorder="1" applyAlignment="1" applyProtection="1"/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64" fontId="9" fillId="0" borderId="10" xfId="0" applyNumberFormat="1" applyFont="1" applyBorder="1" applyAlignment="1" applyProtection="1"/>
    <xf numFmtId="164" fontId="9" fillId="0" borderId="11" xfId="0" applyNumberFormat="1" applyFont="1" applyBorder="1" applyAlignment="1" applyProtection="1"/>
    <xf numFmtId="164" fontId="9" fillId="0" borderId="12" xfId="0" applyNumberFormat="1" applyFont="1" applyBorder="1" applyAlignment="1" applyProtection="1"/>
    <xf numFmtId="164" fontId="9" fillId="0" borderId="13" xfId="0" applyNumberFormat="1" applyFont="1" applyBorder="1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>
      <alignment wrapText="1"/>
    </xf>
    <xf numFmtId="0" fontId="12" fillId="0" borderId="0" xfId="0" applyFont="1" applyAlignment="1" applyProtection="1"/>
    <xf numFmtId="0" fontId="12" fillId="0" borderId="10" xfId="0" applyFont="1" applyBorder="1" applyAlignment="1" applyProtection="1"/>
    <xf numFmtId="164" fontId="12" fillId="0" borderId="17" xfId="0" applyNumberFormat="1" applyFont="1" applyBorder="1" applyAlignment="1" applyProtection="1">
      <alignment horizontal="right"/>
    </xf>
    <xf numFmtId="164" fontId="12" fillId="0" borderId="18" xfId="0" applyNumberFormat="1" applyFont="1" applyBorder="1" applyAlignment="1" applyProtection="1">
      <alignment horizontal="right"/>
    </xf>
    <xf numFmtId="164" fontId="11" fillId="0" borderId="10" xfId="0" applyNumberFormat="1" applyFont="1" applyBorder="1" applyAlignment="1" applyProtection="1">
      <alignment horizontal="right"/>
    </xf>
    <xf numFmtId="0" fontId="12" fillId="0" borderId="11" xfId="0" applyFont="1" applyBorder="1" applyAlignment="1" applyProtection="1"/>
    <xf numFmtId="164" fontId="12" fillId="0" borderId="20" xfId="0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horizontal="right"/>
    </xf>
    <xf numFmtId="164" fontId="11" fillId="0" borderId="11" xfId="0" applyNumberFormat="1" applyFont="1" applyBorder="1" applyAlignment="1" applyProtection="1">
      <alignment horizontal="right"/>
    </xf>
    <xf numFmtId="164" fontId="12" fillId="0" borderId="15" xfId="0" applyNumberFormat="1" applyFont="1" applyBorder="1" applyAlignment="1" applyProtection="1">
      <alignment horizontal="right"/>
    </xf>
    <xf numFmtId="164" fontId="12" fillId="0" borderId="16" xfId="0" applyNumberFormat="1" applyFont="1" applyBorder="1" applyAlignment="1" applyProtection="1">
      <alignment horizontal="right"/>
    </xf>
    <xf numFmtId="164" fontId="11" fillId="0" borderId="12" xfId="0" applyNumberFormat="1" applyFont="1" applyBorder="1" applyAlignment="1" applyProtection="1">
      <alignment horizontal="right"/>
    </xf>
    <xf numFmtId="0" fontId="11" fillId="0" borderId="0" xfId="0" applyFont="1" applyBorder="1" applyAlignment="1" applyProtection="1"/>
    <xf numFmtId="1" fontId="11" fillId="0" borderId="0" xfId="0" applyNumberFormat="1" applyFont="1" applyBorder="1" applyAlignment="1" applyProtection="1">
      <alignment horizontal="right"/>
    </xf>
    <xf numFmtId="0" fontId="0" fillId="0" borderId="0" xfId="0" applyBorder="1"/>
    <xf numFmtId="0" fontId="12" fillId="0" borderId="0" xfId="0" applyFont="1" applyBorder="1" applyAlignment="1" applyProtection="1">
      <alignment horizontal="center" vertical="center"/>
    </xf>
    <xf numFmtId="0" fontId="14" fillId="5" borderId="11" xfId="0" applyFont="1" applyFill="1" applyBorder="1" applyAlignment="1" applyProtection="1"/>
    <xf numFmtId="164" fontId="14" fillId="5" borderId="0" xfId="0" applyNumberFormat="1" applyFont="1" applyFill="1" applyBorder="1" applyAlignment="1" applyProtection="1">
      <alignment horizontal="right"/>
    </xf>
    <xf numFmtId="164" fontId="14" fillId="5" borderId="11" xfId="0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/>
    <xf numFmtId="0" fontId="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1" fillId="5" borderId="0" xfId="0" applyFont="1" applyFill="1" applyAlignment="1" applyProtection="1"/>
    <xf numFmtId="0" fontId="16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NumberFormat="1" applyFont="1" applyAlignment="1" applyProtection="1">
      <alignment horizontal="center"/>
      <protection locked="0"/>
    </xf>
    <xf numFmtId="0" fontId="16" fillId="0" borderId="0" xfId="0" applyNumberFormat="1" applyFont="1" applyAlignment="1" applyProtection="1">
      <protection locked="0"/>
    </xf>
    <xf numFmtId="0" fontId="16" fillId="0" borderId="0" xfId="0" applyNumberFormat="1" applyFont="1" applyAlignment="1" applyProtection="1">
      <alignment vertical="center" wrapText="1"/>
      <protection locked="0"/>
    </xf>
    <xf numFmtId="0" fontId="20" fillId="2" borderId="0" xfId="0" applyNumberFormat="1" applyFont="1" applyFill="1" applyAlignment="1" applyProtection="1">
      <alignment horizontal="center" wrapText="1"/>
      <protection locked="0"/>
    </xf>
    <xf numFmtId="0" fontId="20" fillId="4" borderId="0" xfId="0" applyNumberFormat="1" applyFont="1" applyFill="1" applyAlignment="1" applyProtection="1">
      <alignment horizontal="center" wrapText="1"/>
      <protection locked="0"/>
    </xf>
    <xf numFmtId="0" fontId="16" fillId="0" borderId="0" xfId="0" applyNumberFormat="1" applyFont="1" applyAlignment="1" applyProtection="1">
      <alignment horizontal="center" wrapText="1"/>
      <protection locked="0"/>
    </xf>
    <xf numFmtId="1" fontId="16" fillId="0" borderId="0" xfId="0" applyNumberFormat="1" applyFont="1" applyAlignment="1" applyProtection="1">
      <protection locked="0"/>
    </xf>
    <xf numFmtId="0" fontId="22" fillId="0" borderId="0" xfId="0" applyNumberFormat="1" applyFont="1" applyAlignment="1" applyProtection="1">
      <alignment horizontal="center"/>
      <protection locked="0"/>
    </xf>
    <xf numFmtId="0" fontId="24" fillId="0" borderId="0" xfId="0" applyNumberFormat="1" applyFont="1" applyAlignment="1" applyProtection="1">
      <alignment horizontal="left" textRotation="90"/>
      <protection locked="0"/>
    </xf>
    <xf numFmtId="0" fontId="24" fillId="0" borderId="0" xfId="0" applyNumberFormat="1" applyFont="1" applyAlignment="1" applyProtection="1">
      <alignment horizontal="right" textRotation="90"/>
      <protection locked="0"/>
    </xf>
    <xf numFmtId="0" fontId="25" fillId="0" borderId="0" xfId="0" applyNumberFormat="1" applyFont="1" applyAlignment="1" applyProtection="1">
      <alignment horizontal="right" textRotation="90"/>
      <protection locked="0"/>
    </xf>
    <xf numFmtId="0" fontId="26" fillId="0" borderId="0" xfId="0" applyNumberFormat="1" applyFont="1" applyAlignment="1" applyProtection="1">
      <protection locked="0"/>
    </xf>
    <xf numFmtId="0" fontId="27" fillId="0" borderId="0" xfId="0" applyNumberFormat="1" applyFont="1" applyAlignment="1" applyProtection="1">
      <protection locked="0"/>
    </xf>
    <xf numFmtId="0" fontId="27" fillId="0" borderId="0" xfId="0" applyNumberFormat="1" applyFont="1" applyAlignment="1" applyProtection="1">
      <alignment horizontal="center"/>
      <protection locked="0"/>
    </xf>
    <xf numFmtId="0" fontId="24" fillId="0" borderId="0" xfId="0" applyNumberFormat="1" applyFont="1" applyAlignment="1" applyProtection="1">
      <alignment horizontal="left" textRotation="90" wrapText="1"/>
      <protection locked="0"/>
    </xf>
    <xf numFmtId="0" fontId="27" fillId="0" borderId="0" xfId="0" applyNumberFormat="1" applyFont="1" applyAlignment="1" applyProtection="1">
      <alignment horizontal="right" textRotation="90"/>
      <protection locked="0"/>
    </xf>
    <xf numFmtId="0" fontId="28" fillId="0" borderId="0" xfId="0" applyNumberFormat="1" applyFont="1" applyAlignment="1" applyProtection="1">
      <protection locked="0"/>
    </xf>
    <xf numFmtId="164" fontId="28" fillId="0" borderId="0" xfId="0" applyNumberFormat="1" applyFont="1" applyAlignment="1" applyProtection="1">
      <alignment horizontal="right"/>
      <protection locked="0"/>
    </xf>
    <xf numFmtId="164" fontId="27" fillId="0" borderId="0" xfId="0" applyNumberFormat="1" applyFont="1" applyAlignment="1" applyProtection="1">
      <alignment horizontal="right"/>
      <protection locked="0"/>
    </xf>
    <xf numFmtId="164" fontId="16" fillId="0" borderId="0" xfId="0" applyNumberFormat="1" applyFont="1"/>
    <xf numFmtId="164" fontId="28" fillId="0" borderId="0" xfId="0" applyNumberFormat="1" applyFont="1" applyAlignment="1" applyProtection="1">
      <protection locked="0"/>
    </xf>
    <xf numFmtId="164" fontId="27" fillId="0" borderId="0" xfId="0" applyNumberFormat="1" applyFont="1" applyAlignment="1" applyProtection="1">
      <protection locked="0"/>
    </xf>
    <xf numFmtId="0" fontId="29" fillId="0" borderId="0" xfId="0" applyNumberFormat="1" applyFont="1" applyAlignment="1" applyProtection="1">
      <protection locked="0"/>
    </xf>
    <xf numFmtId="164" fontId="29" fillId="0" borderId="0" xfId="0" applyNumberFormat="1" applyFont="1" applyAlignment="1" applyProtection="1">
      <protection locked="0"/>
    </xf>
    <xf numFmtId="0" fontId="18" fillId="0" borderId="0" xfId="0" applyNumberFormat="1" applyFont="1" applyAlignment="1" applyProtection="1">
      <protection locked="0"/>
    </xf>
    <xf numFmtId="0" fontId="18" fillId="0" borderId="0" xfId="0" applyNumberFormat="1" applyFont="1" applyAlignment="1" applyProtection="1">
      <alignment wrapText="1"/>
      <protection locked="0"/>
    </xf>
    <xf numFmtId="164" fontId="18" fillId="0" borderId="0" xfId="0" applyNumberFormat="1" applyFont="1" applyAlignment="1" applyProtection="1">
      <protection locked="0"/>
    </xf>
    <xf numFmtId="0" fontId="28" fillId="0" borderId="0" xfId="0" applyNumberFormat="1" applyFont="1" applyAlignment="1" applyProtection="1">
      <alignment horizontal="center"/>
      <protection locked="0"/>
    </xf>
    <xf numFmtId="0" fontId="12" fillId="5" borderId="0" xfId="0" applyFont="1" applyFill="1" applyAlignment="1" applyProtection="1"/>
    <xf numFmtId="0" fontId="11" fillId="0" borderId="18" xfId="0" applyFont="1" applyBorder="1" applyAlignment="1" applyProtection="1">
      <alignment horizontal="right" textRotation="90"/>
    </xf>
    <xf numFmtId="0" fontId="11" fillId="0" borderId="10" xfId="0" applyFont="1" applyBorder="1" applyAlignment="1" applyProtection="1">
      <alignment horizontal="right" textRotation="90"/>
    </xf>
    <xf numFmtId="164" fontId="11" fillId="0" borderId="0" xfId="0" applyNumberFormat="1" applyFont="1" applyBorder="1" applyAlignment="1" applyProtection="1">
      <alignment horizontal="right"/>
    </xf>
    <xf numFmtId="164" fontId="12" fillId="5" borderId="0" xfId="0" applyNumberFormat="1" applyFont="1" applyFill="1" applyBorder="1" applyAlignment="1" applyProtection="1">
      <alignment horizontal="right"/>
    </xf>
    <xf numFmtId="164" fontId="11" fillId="5" borderId="0" xfId="0" applyNumberFormat="1" applyFont="1" applyFill="1" applyBorder="1" applyAlignment="1" applyProtection="1">
      <alignment horizontal="right"/>
    </xf>
    <xf numFmtId="164" fontId="12" fillId="5" borderId="20" xfId="0" applyNumberFormat="1" applyFont="1" applyFill="1" applyBorder="1" applyAlignment="1" applyProtection="1">
      <alignment horizontal="right"/>
    </xf>
    <xf numFmtId="164" fontId="11" fillId="0" borderId="16" xfId="0" applyNumberFormat="1" applyFont="1" applyBorder="1" applyAlignment="1" applyProtection="1">
      <alignment horizontal="right"/>
    </xf>
    <xf numFmtId="0" fontId="13" fillId="0" borderId="18" xfId="0" applyFont="1" applyBorder="1" applyAlignment="1" applyProtection="1">
      <alignment horizontal="right" textRotation="90"/>
    </xf>
    <xf numFmtId="0" fontId="11" fillId="0" borderId="19" xfId="0" applyFont="1" applyBorder="1" applyAlignment="1" applyProtection="1">
      <alignment horizontal="right" textRotation="90"/>
    </xf>
    <xf numFmtId="164" fontId="12" fillId="0" borderId="0" xfId="0" applyNumberFormat="1" applyFont="1" applyBorder="1" applyAlignment="1" applyProtection="1"/>
    <xf numFmtId="164" fontId="12" fillId="5" borderId="0" xfId="0" applyNumberFormat="1" applyFont="1" applyFill="1" applyBorder="1" applyAlignment="1" applyProtection="1"/>
    <xf numFmtId="164" fontId="12" fillId="0" borderId="16" xfId="0" applyNumberFormat="1" applyFont="1" applyBorder="1" applyAlignment="1" applyProtection="1"/>
    <xf numFmtId="164" fontId="11" fillId="5" borderId="11" xfId="0" applyNumberFormat="1" applyFont="1" applyFill="1" applyBorder="1" applyAlignment="1" applyProtection="1">
      <alignment horizontal="right"/>
    </xf>
    <xf numFmtId="164" fontId="11" fillId="0" borderId="0" xfId="0" applyNumberFormat="1" applyFont="1" applyBorder="1" applyAlignment="1" applyProtection="1"/>
    <xf numFmtId="164" fontId="11" fillId="5" borderId="0" xfId="0" applyNumberFormat="1" applyFont="1" applyFill="1" applyBorder="1" applyAlignment="1" applyProtection="1"/>
    <xf numFmtId="164" fontId="11" fillId="0" borderId="16" xfId="0" applyNumberFormat="1" applyFont="1" applyBorder="1" applyAlignment="1" applyProtection="1"/>
    <xf numFmtId="0" fontId="11" fillId="5" borderId="11" xfId="0" applyFont="1" applyFill="1" applyBorder="1" applyAlignment="1" applyProtection="1"/>
    <xf numFmtId="0" fontId="11" fillId="0" borderId="12" xfId="0" applyFont="1" applyBorder="1" applyAlignment="1" applyProtection="1"/>
    <xf numFmtId="0" fontId="16" fillId="0" borderId="0" xfId="0" applyNumberFormat="1" applyFont="1" applyAlignment="1" applyProtection="1">
      <protection locked="0"/>
    </xf>
    <xf numFmtId="0" fontId="22" fillId="0" borderId="0" xfId="0" applyNumberFormat="1" applyFont="1" applyAlignment="1" applyProtection="1">
      <alignment horizontal="center"/>
      <protection locked="0"/>
    </xf>
    <xf numFmtId="0" fontId="16" fillId="0" borderId="0" xfId="0" applyNumberFormat="1" applyFont="1" applyAlignment="1" applyProtection="1">
      <alignment horizontal="center"/>
      <protection locked="0"/>
    </xf>
    <xf numFmtId="0" fontId="15" fillId="2" borderId="0" xfId="0" applyNumberFormat="1" applyFont="1" applyFill="1" applyAlignment="1" applyProtection="1">
      <alignment horizontal="center" vertical="center" wrapText="1"/>
      <protection locked="0"/>
    </xf>
    <xf numFmtId="0" fontId="18" fillId="0" borderId="0" xfId="0" applyNumberFormat="1" applyFont="1" applyAlignment="1" applyProtection="1">
      <alignment horizontal="center"/>
      <protection locked="0"/>
    </xf>
    <xf numFmtId="0" fontId="18" fillId="2" borderId="0" xfId="0" applyNumberFormat="1" applyFont="1" applyFill="1" applyAlignment="1" applyProtection="1">
      <alignment horizontal="center"/>
      <protection locked="0"/>
    </xf>
    <xf numFmtId="0" fontId="19" fillId="2" borderId="0" xfId="0" applyNumberFormat="1" applyFont="1" applyFill="1" applyAlignment="1" applyProtection="1">
      <alignment horizontal="center" vertical="center" wrapText="1"/>
      <protection locked="0"/>
    </xf>
    <xf numFmtId="0" fontId="20" fillId="3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NumberFormat="1" applyFont="1" applyAlignment="1" applyProtection="1">
      <alignment horizontal="center" vertical="center" wrapText="1"/>
      <protection locked="0"/>
    </xf>
    <xf numFmtId="164" fontId="16" fillId="0" borderId="0" xfId="0" applyNumberFormat="1" applyFont="1" applyAlignment="1" applyProtection="1">
      <protection locked="0"/>
    </xf>
    <xf numFmtId="0" fontId="23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NumberFormat="1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0" fillId="0" borderId="19" xfId="0" applyBorder="1"/>
    <xf numFmtId="0" fontId="0" fillId="0" borderId="20" xfId="0" applyFont="1" applyBorder="1" applyAlignment="1" applyProtection="1">
      <alignment horizontal="center" vertical="center"/>
    </xf>
    <xf numFmtId="0" fontId="0" fillId="0" borderId="21" xfId="0" applyBorder="1"/>
    <xf numFmtId="0" fontId="0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/>
    </xf>
    <xf numFmtId="0" fontId="0" fillId="0" borderId="16" xfId="0" applyBorder="1" applyAlignment="1" applyProtection="1"/>
    <xf numFmtId="0" fontId="0" fillId="0" borderId="22" xfId="0" applyBorder="1"/>
    <xf numFmtId="0" fontId="11" fillId="0" borderId="18" xfId="0" applyFont="1" applyBorder="1" applyAlignment="1" applyProtection="1">
      <alignment horizontal="center"/>
    </xf>
    <xf numFmtId="165" fontId="11" fillId="0" borderId="10" xfId="0" applyNumberFormat="1" applyFont="1" applyBorder="1" applyAlignment="1" applyProtection="1"/>
    <xf numFmtId="165" fontId="11" fillId="0" borderId="11" xfId="0" applyNumberFormat="1" applyFont="1" applyBorder="1" applyAlignment="1" applyProtection="1"/>
    <xf numFmtId="165" fontId="11" fillId="5" borderId="11" xfId="0" applyNumberFormat="1" applyFont="1" applyFill="1" applyBorder="1" applyAlignment="1" applyProtection="1"/>
    <xf numFmtId="165" fontId="11" fillId="0" borderId="12" xfId="0" applyNumberFormat="1" applyFont="1" applyBorder="1" applyAlignment="1" applyProtection="1"/>
    <xf numFmtId="0" fontId="11" fillId="5" borderId="18" xfId="0" applyFont="1" applyFill="1" applyBorder="1" applyAlignment="1" applyProtection="1">
      <alignment horizontal="right" textRotation="90"/>
    </xf>
    <xf numFmtId="164" fontId="12" fillId="5" borderId="18" xfId="0" applyNumberFormat="1" applyFont="1" applyFill="1" applyBorder="1" applyAlignment="1" applyProtection="1">
      <alignment horizontal="right"/>
    </xf>
    <xf numFmtId="164" fontId="11" fillId="5" borderId="16" xfId="0" applyNumberFormat="1" applyFont="1" applyFill="1" applyBorder="1" applyAlignment="1" applyProtection="1">
      <alignment horizontal="right"/>
    </xf>
    <xf numFmtId="0" fontId="11" fillId="0" borderId="17" xfId="0" applyFont="1" applyBorder="1" applyAlignment="1" applyProtection="1">
      <alignment horizontal="left" textRotation="90"/>
    </xf>
    <xf numFmtId="0" fontId="11" fillId="0" borderId="23" xfId="0" applyFont="1" applyBorder="1" applyAlignment="1" applyProtection="1">
      <alignment horizontal="right" textRotation="90"/>
    </xf>
    <xf numFmtId="0" fontId="11" fillId="0" borderId="14" xfId="0" applyFont="1" applyBorder="1" applyAlignment="1" applyProtection="1">
      <alignment horizontal="right" textRotation="90"/>
    </xf>
    <xf numFmtId="0" fontId="11" fillId="5" borderId="14" xfId="0" applyFont="1" applyFill="1" applyBorder="1" applyAlignment="1" applyProtection="1">
      <alignment horizontal="right" textRotation="90"/>
    </xf>
    <xf numFmtId="0" fontId="11" fillId="0" borderId="24" xfId="0" applyFont="1" applyBorder="1" applyAlignment="1" applyProtection="1">
      <alignment horizontal="right" textRotation="90"/>
    </xf>
    <xf numFmtId="0" fontId="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4" fontId="9" fillId="0" borderId="0" xfId="0" applyNumberFormat="1" applyFont="1" applyBorder="1" applyAlignment="1" applyProtection="1"/>
    <xf numFmtId="1" fontId="9" fillId="0" borderId="0" xfId="0" applyNumberFormat="1" applyFont="1" applyBorder="1" applyAlignment="1" applyProtection="1"/>
    <xf numFmtId="164" fontId="12" fillId="5" borderId="16" xfId="0" applyNumberFormat="1" applyFont="1" applyFill="1" applyBorder="1" applyAlignment="1" applyProtection="1">
      <alignment horizontal="right"/>
    </xf>
    <xf numFmtId="0" fontId="11" fillId="0" borderId="17" xfId="0" applyFont="1" applyBorder="1" applyAlignment="1" applyProtection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7"/>
  <sheetViews>
    <sheetView showZeros="0" topLeftCell="AB11" zoomScale="75" zoomScaleNormal="75" workbookViewId="0">
      <selection activeCell="AS14" sqref="AS14"/>
    </sheetView>
  </sheetViews>
  <sheetFormatPr baseColWidth="10" defaultRowHeight="12.75" outlineLevelCol="1" x14ac:dyDescent="0.2"/>
  <cols>
    <col min="1" max="1" width="5.7109375" customWidth="1" outlineLevel="1"/>
    <col min="2" max="2" width="6.7109375" customWidth="1" outlineLevel="1"/>
    <col min="3" max="6" width="5.7109375" customWidth="1" outlineLevel="1"/>
    <col min="7" max="7" width="6.28515625" customWidth="1" outlineLevel="1"/>
    <col min="8" max="12" width="5.7109375" customWidth="1" outlineLevel="1"/>
    <col min="13" max="13" width="7.7109375" customWidth="1" outlineLevel="1"/>
    <col min="14" max="14" width="3.7109375" customWidth="1" outlineLevel="1"/>
    <col min="15" max="15" width="1.7109375" customWidth="1" outlineLevel="1"/>
    <col min="16" max="16" width="7.5703125" customWidth="1" outlineLevel="1"/>
    <col min="17" max="17" width="21.42578125" customWidth="1" outlineLevel="1"/>
    <col min="18" max="34" width="6.42578125" customWidth="1" outlineLevel="1"/>
    <col min="35" max="35" width="7.140625" customWidth="1" outlineLevel="1"/>
    <col min="36" max="36" width="6.7109375" customWidth="1" outlineLevel="1"/>
    <col min="37" max="37" width="8.7109375" customWidth="1" outlineLevel="1"/>
    <col min="38" max="42" width="5.7109375" customWidth="1" outlineLevel="1"/>
    <col min="43" max="43" width="7.7109375" customWidth="1" outlineLevel="1"/>
    <col min="44" max="53" width="5.7109375" customWidth="1" outlineLevel="1"/>
    <col min="54" max="54" width="7.7109375" customWidth="1" outlineLevel="1"/>
  </cols>
  <sheetData>
    <row r="1" spans="1:55" ht="24.95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53"/>
      <c r="K1" s="53"/>
      <c r="L1" s="53"/>
      <c r="M1" s="53"/>
      <c r="P1" s="54"/>
      <c r="Q1" s="54"/>
      <c r="R1" s="54"/>
      <c r="S1" s="54"/>
      <c r="T1" s="54"/>
      <c r="U1" s="54"/>
      <c r="V1" s="54"/>
      <c r="W1" s="54"/>
      <c r="X1" s="54"/>
    </row>
    <row r="2" spans="1:55" x14ac:dyDescent="0.2">
      <c r="A2" s="106" t="s">
        <v>120</v>
      </c>
      <c r="B2" s="106"/>
      <c r="C2" s="106"/>
      <c r="D2" s="106"/>
      <c r="E2" s="106"/>
      <c r="F2" s="106"/>
      <c r="G2" s="106"/>
      <c r="H2" s="106"/>
      <c r="I2" s="106"/>
      <c r="J2" s="55"/>
      <c r="K2" s="55"/>
      <c r="L2" s="55"/>
      <c r="M2" s="56"/>
      <c r="P2" s="57"/>
      <c r="Q2" s="57"/>
      <c r="R2" s="57"/>
      <c r="S2" s="57"/>
      <c r="T2" s="57"/>
      <c r="U2" s="57"/>
      <c r="V2" s="57"/>
      <c r="W2" s="57"/>
      <c r="X2" s="57"/>
    </row>
    <row r="3" spans="1:55" x14ac:dyDescent="0.2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56"/>
      <c r="K3" s="56"/>
      <c r="L3" s="56"/>
      <c r="M3" s="56"/>
      <c r="P3" s="57"/>
      <c r="Q3" s="57"/>
      <c r="R3" s="57"/>
      <c r="S3" s="57"/>
      <c r="T3" s="57"/>
      <c r="U3" s="57"/>
      <c r="V3" s="57"/>
      <c r="W3" s="57"/>
      <c r="X3" s="57"/>
    </row>
    <row r="4" spans="1:55" ht="24.95" customHeight="1" x14ac:dyDescent="0.2">
      <c r="A4" s="108" t="s">
        <v>3</v>
      </c>
      <c r="B4" s="108"/>
      <c r="C4" s="108"/>
      <c r="D4" s="108"/>
      <c r="E4" s="108"/>
      <c r="F4" s="108"/>
      <c r="G4" s="108"/>
      <c r="H4" s="108"/>
      <c r="I4" s="108"/>
      <c r="J4" s="56"/>
      <c r="K4" s="56"/>
      <c r="L4" s="56"/>
      <c r="M4" s="56"/>
      <c r="P4" s="57"/>
      <c r="Q4" s="57"/>
      <c r="R4" s="57"/>
      <c r="S4" s="57"/>
      <c r="T4" s="57"/>
      <c r="U4" s="57"/>
      <c r="V4" s="57"/>
      <c r="W4" s="57"/>
      <c r="X4" s="57"/>
    </row>
    <row r="5" spans="1:55" ht="39.950000000000003" customHeight="1" x14ac:dyDescent="0.2">
      <c r="A5" s="109" t="s">
        <v>4</v>
      </c>
      <c r="B5" s="109"/>
      <c r="C5" s="109"/>
      <c r="D5" s="109" t="s">
        <v>5</v>
      </c>
      <c r="E5" s="109"/>
      <c r="F5" s="109"/>
      <c r="G5" s="109" t="s">
        <v>6</v>
      </c>
      <c r="H5" s="109"/>
      <c r="I5" s="109"/>
      <c r="J5" s="56"/>
      <c r="K5" s="110" t="s">
        <v>7</v>
      </c>
      <c r="L5" s="110"/>
      <c r="M5" s="56"/>
      <c r="P5" s="57"/>
      <c r="Q5" s="57"/>
      <c r="R5" s="57"/>
      <c r="S5" s="57"/>
      <c r="T5" s="57"/>
      <c r="U5" s="57"/>
      <c r="V5" s="57"/>
      <c r="W5" s="57"/>
      <c r="X5" s="57"/>
    </row>
    <row r="6" spans="1:55" ht="3" customHeight="1" x14ac:dyDescent="0.2">
      <c r="A6" s="58"/>
      <c r="B6" s="58"/>
      <c r="C6" s="59"/>
      <c r="D6" s="58"/>
      <c r="E6" s="58"/>
      <c r="F6" s="56"/>
      <c r="G6" s="56"/>
      <c r="H6" s="56"/>
      <c r="I6" s="56"/>
      <c r="J6" s="56"/>
      <c r="K6" s="110"/>
      <c r="L6" s="110"/>
      <c r="M6" s="56"/>
      <c r="P6" s="56"/>
      <c r="Q6" s="56"/>
      <c r="R6" s="56"/>
      <c r="S6" s="56"/>
      <c r="T6" s="56"/>
      <c r="U6" s="56"/>
      <c r="V6" s="56"/>
      <c r="W6" s="56"/>
      <c r="X6" s="56"/>
    </row>
    <row r="7" spans="1:55" ht="39.950000000000003" customHeight="1" x14ac:dyDescent="0.2">
      <c r="A7" s="60"/>
      <c r="B7" s="60"/>
      <c r="C7" s="56"/>
      <c r="D7" s="109" t="s">
        <v>8</v>
      </c>
      <c r="E7" s="109"/>
      <c r="F7" s="109"/>
      <c r="G7" s="56"/>
      <c r="H7" s="56"/>
      <c r="I7" s="56"/>
      <c r="J7" s="56"/>
      <c r="K7" s="110"/>
      <c r="L7" s="110"/>
      <c r="M7" s="56"/>
      <c r="P7" s="56"/>
      <c r="Q7" s="56"/>
      <c r="R7" s="56"/>
      <c r="S7" s="56"/>
      <c r="T7" s="56"/>
      <c r="U7" s="56"/>
      <c r="V7" s="56"/>
      <c r="W7" s="56"/>
      <c r="X7" s="56"/>
    </row>
    <row r="8" spans="1:55" ht="3" customHeight="1" x14ac:dyDescent="0.2">
      <c r="A8" s="60"/>
      <c r="B8" s="60"/>
      <c r="C8" s="56"/>
      <c r="D8" s="59"/>
      <c r="E8" s="60"/>
      <c r="F8" s="56"/>
      <c r="G8" s="56"/>
      <c r="H8" s="56"/>
      <c r="I8" s="56"/>
      <c r="J8" s="56"/>
      <c r="K8" s="56"/>
      <c r="L8" s="56"/>
      <c r="M8" s="56"/>
      <c r="P8" s="56"/>
      <c r="Q8" s="56"/>
      <c r="R8" s="56"/>
      <c r="S8" s="56"/>
      <c r="T8" s="56"/>
      <c r="U8" s="56"/>
      <c r="V8" s="56"/>
      <c r="W8" s="56"/>
      <c r="X8" s="56"/>
    </row>
    <row r="9" spans="1:55" ht="39.950000000000003" customHeight="1" x14ac:dyDescent="0.2">
      <c r="A9" s="60"/>
      <c r="B9" s="60"/>
      <c r="C9" s="56"/>
      <c r="D9" s="109" t="s">
        <v>9</v>
      </c>
      <c r="E9" s="109"/>
      <c r="F9" s="109"/>
      <c r="G9" s="56"/>
      <c r="H9" s="56"/>
      <c r="I9" s="56"/>
      <c r="J9" s="56"/>
      <c r="K9" s="56"/>
      <c r="L9" s="56"/>
      <c r="M9" s="56"/>
      <c r="P9" s="56"/>
      <c r="Q9" s="56"/>
      <c r="R9" s="56"/>
      <c r="S9" s="56"/>
      <c r="T9" s="56"/>
      <c r="U9" s="56"/>
      <c r="V9" s="56"/>
      <c r="W9" s="56"/>
      <c r="X9" s="56"/>
    </row>
    <row r="10" spans="1:55" x14ac:dyDescent="0.2">
      <c r="K10" s="61"/>
      <c r="L10" s="61"/>
      <c r="P10" s="62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L10" s="61"/>
    </row>
    <row r="11" spans="1:55" x14ac:dyDescent="0.2">
      <c r="A11" s="103" t="s">
        <v>10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O11" s="102"/>
      <c r="P11" s="103" t="s">
        <v>11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2"/>
      <c r="AK11" s="103" t="s">
        <v>12</v>
      </c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</row>
    <row r="12" spans="1:55" x14ac:dyDescent="0.2">
      <c r="A12" s="112" t="s">
        <v>121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O12" s="102"/>
      <c r="P12" s="113" t="s">
        <v>121</v>
      </c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02"/>
      <c r="AK12" s="104" t="s">
        <v>121</v>
      </c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</row>
    <row r="13" spans="1:55" x14ac:dyDescent="0.2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O13" s="102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02"/>
      <c r="AK13" s="114" t="s">
        <v>13</v>
      </c>
      <c r="AL13" s="114"/>
      <c r="AM13" s="114"/>
      <c r="AN13" s="114"/>
      <c r="AO13" s="114"/>
      <c r="AP13" s="114"/>
      <c r="AQ13" s="114"/>
      <c r="AR13" s="114" t="s">
        <v>14</v>
      </c>
      <c r="AS13" s="114"/>
      <c r="AT13" s="114"/>
      <c r="AU13" s="114"/>
      <c r="AV13" s="114"/>
      <c r="AW13" s="114"/>
      <c r="AX13" s="56"/>
      <c r="AY13" s="56"/>
      <c r="AZ13" s="56"/>
      <c r="BA13" s="56"/>
      <c r="BB13" s="56"/>
    </row>
    <row r="14" spans="1:55" ht="161.25" x14ac:dyDescent="0.2">
      <c r="A14" s="63"/>
      <c r="B14" s="64" t="s">
        <v>15</v>
      </c>
      <c r="C14" s="64" t="s">
        <v>16</v>
      </c>
      <c r="D14" s="64" t="s">
        <v>17</v>
      </c>
      <c r="E14" s="64" t="s">
        <v>18</v>
      </c>
      <c r="F14" s="64" t="s">
        <v>19</v>
      </c>
      <c r="G14" s="64" t="s">
        <v>20</v>
      </c>
      <c r="H14" s="64" t="s">
        <v>21</v>
      </c>
      <c r="I14" s="64" t="s">
        <v>22</v>
      </c>
      <c r="J14" s="64" t="s">
        <v>23</v>
      </c>
      <c r="K14" s="65" t="s">
        <v>24</v>
      </c>
      <c r="L14" s="64" t="s">
        <v>25</v>
      </c>
      <c r="M14" s="64" t="s">
        <v>26</v>
      </c>
      <c r="O14" s="102"/>
      <c r="P14" s="66"/>
      <c r="Q14" s="67" t="s">
        <v>27</v>
      </c>
      <c r="R14" s="68" t="s">
        <v>28</v>
      </c>
      <c r="S14" s="68" t="s">
        <v>29</v>
      </c>
      <c r="T14" s="68" t="s">
        <v>30</v>
      </c>
      <c r="U14" s="68" t="s">
        <v>31</v>
      </c>
      <c r="V14" s="68" t="s">
        <v>32</v>
      </c>
      <c r="W14" s="68" t="s">
        <v>33</v>
      </c>
      <c r="X14" s="68" t="s">
        <v>34</v>
      </c>
      <c r="Y14" s="68" t="s">
        <v>35</v>
      </c>
      <c r="Z14" s="68" t="s">
        <v>36</v>
      </c>
      <c r="AA14" s="68" t="s">
        <v>37</v>
      </c>
      <c r="AB14" s="68" t="s">
        <v>38</v>
      </c>
      <c r="AC14" s="68" t="s">
        <v>39</v>
      </c>
      <c r="AD14" s="68" t="s">
        <v>40</v>
      </c>
      <c r="AE14" s="68" t="s">
        <v>41</v>
      </c>
      <c r="AF14" s="68" t="s">
        <v>42</v>
      </c>
      <c r="AG14" s="68" t="s">
        <v>43</v>
      </c>
      <c r="AH14" s="68" t="s">
        <v>44</v>
      </c>
      <c r="AI14" s="68" t="s">
        <v>45</v>
      </c>
      <c r="AJ14" s="102"/>
      <c r="AK14" s="69"/>
      <c r="AL14" s="64" t="s">
        <v>46</v>
      </c>
      <c r="AM14" s="64" t="s">
        <v>47</v>
      </c>
      <c r="AN14" s="64" t="s">
        <v>48</v>
      </c>
      <c r="AO14" s="64" t="s">
        <v>49</v>
      </c>
      <c r="AP14" s="64" t="s">
        <v>50</v>
      </c>
      <c r="AQ14" s="70" t="s">
        <v>51</v>
      </c>
      <c r="AR14" s="64" t="s">
        <v>52</v>
      </c>
      <c r="AS14" s="64" t="s">
        <v>53</v>
      </c>
      <c r="AT14" s="64" t="s">
        <v>54</v>
      </c>
      <c r="AU14" s="64" t="s">
        <v>55</v>
      </c>
      <c r="AV14" s="64" t="s">
        <v>50</v>
      </c>
      <c r="AW14" s="70" t="s">
        <v>56</v>
      </c>
      <c r="AX14" s="64" t="s">
        <v>57</v>
      </c>
      <c r="AY14" s="64" t="s">
        <v>58</v>
      </c>
      <c r="AZ14" s="64" t="s">
        <v>59</v>
      </c>
      <c r="BA14" s="64" t="s">
        <v>60</v>
      </c>
      <c r="BB14" s="64" t="s">
        <v>61</v>
      </c>
    </row>
    <row r="15" spans="1:55" x14ac:dyDescent="0.2">
      <c r="A15" s="67" t="s">
        <v>62</v>
      </c>
      <c r="M15" s="56"/>
      <c r="O15" s="102"/>
      <c r="P15" s="67" t="s">
        <v>62</v>
      </c>
      <c r="Q15" s="56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102"/>
      <c r="AK15" s="67" t="s">
        <v>62</v>
      </c>
      <c r="BB15" s="56"/>
    </row>
    <row r="16" spans="1:55" x14ac:dyDescent="0.2">
      <c r="A16" s="71" t="s">
        <v>28</v>
      </c>
      <c r="B16" s="72">
        <v>99.194000000000003</v>
      </c>
      <c r="C16" s="72">
        <v>18.597999999999999</v>
      </c>
      <c r="D16" s="72"/>
      <c r="E16" s="72">
        <v>18.597999999999999</v>
      </c>
      <c r="F16" s="72"/>
      <c r="G16" s="73">
        <v>117.792</v>
      </c>
      <c r="H16" s="72">
        <v>24.902000000000001</v>
      </c>
      <c r="I16" s="72">
        <v>2.1280000000000001</v>
      </c>
      <c r="J16" s="72">
        <v>2.0680000000000001</v>
      </c>
      <c r="K16" s="72">
        <v>2.0139999999999998</v>
      </c>
      <c r="L16" s="72">
        <v>-1.306</v>
      </c>
      <c r="M16" s="73">
        <v>145.583</v>
      </c>
      <c r="N16" s="74"/>
      <c r="O16" s="102"/>
      <c r="P16" s="71" t="s">
        <v>28</v>
      </c>
      <c r="Q16" s="67" t="s">
        <v>63</v>
      </c>
      <c r="R16" s="75">
        <v>21.919</v>
      </c>
      <c r="S16" s="75">
        <v>3.5000000000000003E-2</v>
      </c>
      <c r="T16" s="75">
        <v>52.384999999999998</v>
      </c>
      <c r="U16" s="75"/>
      <c r="V16" s="75">
        <v>1E-3</v>
      </c>
      <c r="W16" s="75"/>
      <c r="X16" s="75">
        <v>2.726</v>
      </c>
      <c r="Y16" s="75">
        <v>0.16600000000000001</v>
      </c>
      <c r="Z16" s="75">
        <v>3.0000000000000001E-3</v>
      </c>
      <c r="AA16" s="75"/>
      <c r="AB16" s="75">
        <v>3.4550000000000001</v>
      </c>
      <c r="AC16" s="75">
        <v>1.0999999999999999E-2</v>
      </c>
      <c r="AD16" s="75">
        <v>2E-3</v>
      </c>
      <c r="AE16" s="75"/>
      <c r="AF16" s="75">
        <v>3.2000000000000001E-2</v>
      </c>
      <c r="AG16" s="75">
        <v>0.21</v>
      </c>
      <c r="AH16" s="75">
        <v>0.186</v>
      </c>
      <c r="AI16" s="76">
        <v>81.131</v>
      </c>
      <c r="AJ16" s="111"/>
      <c r="AK16" s="71" t="s">
        <v>28</v>
      </c>
      <c r="AL16" s="75">
        <v>34.712000000000003</v>
      </c>
      <c r="AM16" s="75"/>
      <c r="AN16" s="75"/>
      <c r="AO16" s="75"/>
      <c r="AP16" s="75"/>
      <c r="AQ16" s="76">
        <v>34.712000000000003</v>
      </c>
      <c r="AR16" s="75">
        <v>1.161</v>
      </c>
      <c r="AS16" s="75"/>
      <c r="AT16" s="75"/>
      <c r="AU16" s="75"/>
      <c r="AV16" s="75"/>
      <c r="AW16" s="76">
        <v>1.161</v>
      </c>
      <c r="AX16" s="75"/>
      <c r="AY16" s="75">
        <v>5.07</v>
      </c>
      <c r="AZ16" s="75">
        <v>6.2309999999999999</v>
      </c>
      <c r="BA16" s="75">
        <v>23.509</v>
      </c>
      <c r="BB16" s="76">
        <v>64.451999999999998</v>
      </c>
      <c r="BC16" s="74"/>
    </row>
    <row r="17" spans="1:55" x14ac:dyDescent="0.2">
      <c r="A17" s="71" t="s">
        <v>29</v>
      </c>
      <c r="B17" s="72">
        <v>311.67500000000001</v>
      </c>
      <c r="C17" s="72">
        <v>118.914</v>
      </c>
      <c r="D17" s="72"/>
      <c r="E17" s="72">
        <v>118.914</v>
      </c>
      <c r="F17" s="72"/>
      <c r="G17" s="73">
        <v>430.589</v>
      </c>
      <c r="H17" s="72">
        <v>19.091999999999999</v>
      </c>
      <c r="I17" s="72">
        <v>3.6070000000000002</v>
      </c>
      <c r="J17" s="72">
        <v>18.341000000000001</v>
      </c>
      <c r="K17" s="72">
        <v>10.279</v>
      </c>
      <c r="L17" s="72">
        <v>-14.815</v>
      </c>
      <c r="M17" s="73">
        <v>456.81400000000002</v>
      </c>
      <c r="N17" s="74"/>
      <c r="O17" s="102"/>
      <c r="P17" s="71" t="s">
        <v>29</v>
      </c>
      <c r="Q17" s="67" t="s">
        <v>64</v>
      </c>
      <c r="R17" s="75">
        <v>2.613</v>
      </c>
      <c r="S17" s="75">
        <v>200.48400000000001</v>
      </c>
      <c r="T17" s="75">
        <v>7.0339999999999998</v>
      </c>
      <c r="U17" s="75">
        <v>36.399000000000001</v>
      </c>
      <c r="V17" s="75">
        <v>1.6890000000000001</v>
      </c>
      <c r="W17" s="75">
        <v>1.8340000000000001</v>
      </c>
      <c r="X17" s="75">
        <v>27.463000000000001</v>
      </c>
      <c r="Y17" s="75">
        <v>7.0540000000000003</v>
      </c>
      <c r="Z17" s="75">
        <v>8.9359999999999999</v>
      </c>
      <c r="AA17" s="75">
        <v>4.7750000000000004</v>
      </c>
      <c r="AB17" s="75">
        <v>6.2530000000000001</v>
      </c>
      <c r="AC17" s="75">
        <v>4.4180000000000001</v>
      </c>
      <c r="AD17" s="75">
        <v>1.1220000000000001</v>
      </c>
      <c r="AE17" s="75">
        <v>3.464</v>
      </c>
      <c r="AF17" s="75">
        <v>8.6150000000000002</v>
      </c>
      <c r="AG17" s="75">
        <v>15.519</v>
      </c>
      <c r="AH17" s="75">
        <v>3.6669999999999998</v>
      </c>
      <c r="AI17" s="76">
        <v>341.34</v>
      </c>
      <c r="AJ17" s="111"/>
      <c r="AK17" s="71" t="s">
        <v>29</v>
      </c>
      <c r="AL17" s="75">
        <v>62.13</v>
      </c>
      <c r="AM17" s="75"/>
      <c r="AN17" s="75">
        <v>1.5960000000000001</v>
      </c>
      <c r="AO17" s="75">
        <v>1.5960000000000001</v>
      </c>
      <c r="AP17" s="75"/>
      <c r="AQ17" s="76">
        <v>63.725999999999999</v>
      </c>
      <c r="AR17" s="75"/>
      <c r="AS17" s="75"/>
      <c r="AT17" s="75"/>
      <c r="AU17" s="75"/>
      <c r="AV17" s="75"/>
      <c r="AW17" s="76"/>
      <c r="AX17" s="75"/>
      <c r="AY17" s="75">
        <v>1.9039999999999999</v>
      </c>
      <c r="AZ17" s="75">
        <v>1.9039999999999999</v>
      </c>
      <c r="BA17" s="75">
        <v>49.844999999999999</v>
      </c>
      <c r="BB17" s="76">
        <v>115.474</v>
      </c>
      <c r="BC17" s="74"/>
    </row>
    <row r="18" spans="1:55" x14ac:dyDescent="0.2">
      <c r="A18" s="71" t="s">
        <v>30</v>
      </c>
      <c r="B18" s="72">
        <v>207.78200000000001</v>
      </c>
      <c r="C18" s="72">
        <v>55.911999999999999</v>
      </c>
      <c r="D18" s="72"/>
      <c r="E18" s="72">
        <v>55.911999999999999</v>
      </c>
      <c r="F18" s="72"/>
      <c r="G18" s="73">
        <v>263.69400000000002</v>
      </c>
      <c r="H18" s="72">
        <v>90.120999999999995</v>
      </c>
      <c r="I18" s="72">
        <v>6.5190000000000001</v>
      </c>
      <c r="J18" s="72">
        <v>36.417000000000002</v>
      </c>
      <c r="K18" s="72">
        <v>16.420999999999999</v>
      </c>
      <c r="L18" s="72">
        <v>-9.7000000000000003E-2</v>
      </c>
      <c r="M18" s="73">
        <v>396.65300000000002</v>
      </c>
      <c r="N18" s="74"/>
      <c r="O18" s="102"/>
      <c r="P18" s="71" t="s">
        <v>30</v>
      </c>
      <c r="Q18" s="67" t="s">
        <v>65</v>
      </c>
      <c r="R18" s="75">
        <v>10.603999999999999</v>
      </c>
      <c r="S18" s="75">
        <v>0.22600000000000001</v>
      </c>
      <c r="T18" s="75">
        <v>43.71</v>
      </c>
      <c r="U18" s="75">
        <v>0.182</v>
      </c>
      <c r="V18" s="75">
        <v>0.158</v>
      </c>
      <c r="W18" s="75">
        <v>0.19400000000000001</v>
      </c>
      <c r="X18" s="75">
        <v>6.7670000000000003</v>
      </c>
      <c r="Y18" s="75">
        <v>0.34200000000000003</v>
      </c>
      <c r="Z18" s="75">
        <v>12.262</v>
      </c>
      <c r="AA18" s="75">
        <v>0.6</v>
      </c>
      <c r="AB18" s="75">
        <v>42.67</v>
      </c>
      <c r="AC18" s="75">
        <v>1.36</v>
      </c>
      <c r="AD18" s="75">
        <v>0.13200000000000001</v>
      </c>
      <c r="AE18" s="75">
        <v>0.62</v>
      </c>
      <c r="AF18" s="75">
        <v>3.72</v>
      </c>
      <c r="AG18" s="75">
        <v>14.196999999999999</v>
      </c>
      <c r="AH18" s="75">
        <v>3.879</v>
      </c>
      <c r="AI18" s="76">
        <v>141.62299999999999</v>
      </c>
      <c r="AJ18" s="111"/>
      <c r="AK18" s="71" t="s">
        <v>30</v>
      </c>
      <c r="AL18" s="75">
        <v>193.774</v>
      </c>
      <c r="AM18" s="75"/>
      <c r="AN18" s="75">
        <v>0.48199999999999998</v>
      </c>
      <c r="AO18" s="75">
        <v>0.48199999999999998</v>
      </c>
      <c r="AP18" s="75"/>
      <c r="AQ18" s="76">
        <v>194.256</v>
      </c>
      <c r="AR18" s="75"/>
      <c r="AS18" s="75"/>
      <c r="AT18" s="75"/>
      <c r="AU18" s="75"/>
      <c r="AV18" s="75"/>
      <c r="AW18" s="76"/>
      <c r="AX18" s="75"/>
      <c r="AY18" s="75">
        <v>-1.194</v>
      </c>
      <c r="AZ18" s="75">
        <v>-1.194</v>
      </c>
      <c r="BA18" s="75">
        <v>61.969000000000001</v>
      </c>
      <c r="BB18" s="76">
        <v>255.03</v>
      </c>
      <c r="BC18" s="74"/>
    </row>
    <row r="19" spans="1:55" x14ac:dyDescent="0.2">
      <c r="A19" s="71" t="s">
        <v>31</v>
      </c>
      <c r="B19" s="72">
        <v>57.856999999999999</v>
      </c>
      <c r="C19" s="72">
        <v>53.411999999999999</v>
      </c>
      <c r="D19" s="72"/>
      <c r="E19" s="72">
        <v>53.411999999999999</v>
      </c>
      <c r="F19" s="72"/>
      <c r="G19" s="73">
        <v>111.26900000000001</v>
      </c>
      <c r="H19" s="72">
        <v>12.634</v>
      </c>
      <c r="I19" s="72">
        <v>2.1339999999999999</v>
      </c>
      <c r="J19" s="72">
        <v>43.646000000000001</v>
      </c>
      <c r="K19" s="72">
        <v>12.23</v>
      </c>
      <c r="L19" s="72">
        <v>-7.6120000000000001</v>
      </c>
      <c r="M19" s="73">
        <v>162.07</v>
      </c>
      <c r="N19" s="74"/>
      <c r="O19" s="102"/>
      <c r="P19" s="71" t="s">
        <v>31</v>
      </c>
      <c r="Q19" s="67" t="s">
        <v>66</v>
      </c>
      <c r="R19" s="75">
        <v>5.0209999999999999</v>
      </c>
      <c r="S19" s="75">
        <v>4.1790000000000003</v>
      </c>
      <c r="T19" s="75">
        <v>0.78100000000000003</v>
      </c>
      <c r="U19" s="75">
        <v>3.4830000000000001</v>
      </c>
      <c r="V19" s="75">
        <v>0.22500000000000001</v>
      </c>
      <c r="W19" s="75">
        <v>0.57399999999999995</v>
      </c>
      <c r="X19" s="75">
        <v>8.4849999999999994</v>
      </c>
      <c r="Y19" s="75">
        <v>8.8919999999999995</v>
      </c>
      <c r="Z19" s="75">
        <v>5.4260000000000002</v>
      </c>
      <c r="AA19" s="75">
        <v>27.861999999999998</v>
      </c>
      <c r="AB19" s="75">
        <v>0.46899999999999997</v>
      </c>
      <c r="AC19" s="75">
        <v>1.887</v>
      </c>
      <c r="AD19" s="75">
        <v>0.63900000000000001</v>
      </c>
      <c r="AE19" s="75">
        <v>0.53600000000000003</v>
      </c>
      <c r="AF19" s="75">
        <v>8.0879999999999992</v>
      </c>
      <c r="AG19" s="75">
        <v>3.3919999999999999</v>
      </c>
      <c r="AH19" s="75">
        <v>1.45</v>
      </c>
      <c r="AI19" s="76">
        <v>81.388999999999996</v>
      </c>
      <c r="AJ19" s="111"/>
      <c r="AK19" s="71" t="s">
        <v>31</v>
      </c>
      <c r="AL19" s="75">
        <v>62.085000000000001</v>
      </c>
      <c r="AM19" s="75"/>
      <c r="AN19" s="75"/>
      <c r="AO19" s="75"/>
      <c r="AP19" s="75"/>
      <c r="AQ19" s="76">
        <v>62.085000000000001</v>
      </c>
      <c r="AR19" s="75"/>
      <c r="AS19" s="75"/>
      <c r="AT19" s="75"/>
      <c r="AU19" s="75"/>
      <c r="AV19" s="75"/>
      <c r="AW19" s="76"/>
      <c r="AX19" s="75"/>
      <c r="AY19" s="75">
        <v>-0.63100000000000001</v>
      </c>
      <c r="AZ19" s="75">
        <v>-0.63100000000000001</v>
      </c>
      <c r="BA19" s="75">
        <v>19.228000000000002</v>
      </c>
      <c r="BB19" s="76">
        <v>80.682000000000002</v>
      </c>
      <c r="BC19" s="74"/>
    </row>
    <row r="20" spans="1:55" x14ac:dyDescent="0.2">
      <c r="A20" s="71" t="s">
        <v>32</v>
      </c>
      <c r="B20" s="72">
        <v>95.587000000000003</v>
      </c>
      <c r="C20" s="72">
        <v>149.91200000000001</v>
      </c>
      <c r="D20" s="72"/>
      <c r="E20" s="72">
        <v>149.91200000000001</v>
      </c>
      <c r="F20" s="72"/>
      <c r="G20" s="73">
        <v>245.499</v>
      </c>
      <c r="H20" s="72">
        <v>69.793999999999997</v>
      </c>
      <c r="I20" s="72">
        <v>4.4589999999999996</v>
      </c>
      <c r="J20" s="72">
        <v>9.1349999999999998</v>
      </c>
      <c r="K20" s="72">
        <v>8.5180000000000007</v>
      </c>
      <c r="L20" s="72"/>
      <c r="M20" s="73">
        <v>328.88799999999998</v>
      </c>
      <c r="N20" s="74"/>
      <c r="O20" s="102"/>
      <c r="P20" s="71" t="s">
        <v>32</v>
      </c>
      <c r="Q20" s="67" t="s">
        <v>67</v>
      </c>
      <c r="R20" s="75">
        <v>0.57699999999999996</v>
      </c>
      <c r="S20" s="75">
        <v>6.5019999999999998</v>
      </c>
      <c r="T20" s="75">
        <v>1.466</v>
      </c>
      <c r="U20" s="75">
        <v>1.3129999999999999</v>
      </c>
      <c r="V20" s="75">
        <v>23.013999999999999</v>
      </c>
      <c r="W20" s="75">
        <v>14.398999999999999</v>
      </c>
      <c r="X20" s="75">
        <v>19.027999999999999</v>
      </c>
      <c r="Y20" s="75">
        <v>20.224</v>
      </c>
      <c r="Z20" s="75">
        <v>9.141</v>
      </c>
      <c r="AA20" s="75">
        <v>3.4079999999999999</v>
      </c>
      <c r="AB20" s="75">
        <v>0.49299999999999999</v>
      </c>
      <c r="AC20" s="75">
        <v>10.877000000000001</v>
      </c>
      <c r="AD20" s="75">
        <v>0.56100000000000005</v>
      </c>
      <c r="AE20" s="75">
        <v>0.90200000000000002</v>
      </c>
      <c r="AF20" s="75">
        <v>11.012</v>
      </c>
      <c r="AG20" s="75">
        <v>5.625</v>
      </c>
      <c r="AH20" s="75">
        <v>3.9180000000000001</v>
      </c>
      <c r="AI20" s="76">
        <v>132.46</v>
      </c>
      <c r="AJ20" s="111"/>
      <c r="AK20" s="71" t="s">
        <v>32</v>
      </c>
      <c r="AL20" s="75">
        <v>39.078000000000003</v>
      </c>
      <c r="AM20" s="75"/>
      <c r="AN20" s="75">
        <v>0.68300000000000005</v>
      </c>
      <c r="AO20" s="75">
        <v>0.68300000000000005</v>
      </c>
      <c r="AP20" s="75"/>
      <c r="AQ20" s="76">
        <v>39.762</v>
      </c>
      <c r="AR20" s="75">
        <v>42.252000000000002</v>
      </c>
      <c r="AS20" s="75"/>
      <c r="AT20" s="75">
        <v>2.7949999999999999</v>
      </c>
      <c r="AU20" s="75">
        <v>2.0550000000000002</v>
      </c>
      <c r="AV20" s="75">
        <v>1.0429999999999999</v>
      </c>
      <c r="AW20" s="76">
        <v>48.145000000000003</v>
      </c>
      <c r="AX20" s="75"/>
      <c r="AY20" s="75">
        <v>5.2240000000000002</v>
      </c>
      <c r="AZ20" s="75">
        <v>53.369</v>
      </c>
      <c r="BA20" s="75">
        <v>103.297</v>
      </c>
      <c r="BB20" s="76">
        <v>196.428</v>
      </c>
      <c r="BC20" s="74"/>
    </row>
    <row r="21" spans="1:55" x14ac:dyDescent="0.2">
      <c r="A21" s="71" t="s">
        <v>33</v>
      </c>
      <c r="B21" s="72">
        <v>175.05199999999999</v>
      </c>
      <c r="C21" s="72">
        <v>110.509</v>
      </c>
      <c r="D21" s="72"/>
      <c r="E21" s="72">
        <v>110.509</v>
      </c>
      <c r="F21" s="72"/>
      <c r="G21" s="73">
        <v>285.56</v>
      </c>
      <c r="H21" s="72">
        <v>41.811</v>
      </c>
      <c r="I21" s="72">
        <v>1.266</v>
      </c>
      <c r="J21" s="72">
        <v>17.042000000000002</v>
      </c>
      <c r="K21" s="72">
        <v>14.234</v>
      </c>
      <c r="L21" s="72">
        <v>-1.4379999999999999</v>
      </c>
      <c r="M21" s="73">
        <v>344.24200000000002</v>
      </c>
      <c r="N21" s="74"/>
      <c r="O21" s="102"/>
      <c r="P21" s="71" t="s">
        <v>33</v>
      </c>
      <c r="Q21" s="67" t="s">
        <v>68</v>
      </c>
      <c r="R21" s="75">
        <v>0.36499999999999999</v>
      </c>
      <c r="S21" s="75">
        <v>0.34799999999999998</v>
      </c>
      <c r="T21" s="75">
        <v>0.124</v>
      </c>
      <c r="U21" s="75">
        <v>7.4999999999999997E-2</v>
      </c>
      <c r="V21" s="75">
        <v>2.0489999999999999</v>
      </c>
      <c r="W21" s="75">
        <v>82.093000000000004</v>
      </c>
      <c r="X21" s="75">
        <v>3.45</v>
      </c>
      <c r="Y21" s="75">
        <v>0.245</v>
      </c>
      <c r="Z21" s="75">
        <v>5.7789999999999999</v>
      </c>
      <c r="AA21" s="75">
        <v>3.1720000000000002</v>
      </c>
      <c r="AB21" s="75">
        <v>2.1000000000000001E-2</v>
      </c>
      <c r="AC21" s="75">
        <v>0.35699999999999998</v>
      </c>
      <c r="AD21" s="75">
        <v>6.3E-2</v>
      </c>
      <c r="AE21" s="75">
        <v>2.3E-2</v>
      </c>
      <c r="AF21" s="75">
        <v>0.72299999999999998</v>
      </c>
      <c r="AG21" s="75">
        <v>5.1070000000000002</v>
      </c>
      <c r="AH21" s="75">
        <v>0.53300000000000003</v>
      </c>
      <c r="AI21" s="76">
        <v>104.52500000000001</v>
      </c>
      <c r="AJ21" s="111"/>
      <c r="AK21" s="71" t="s">
        <v>33</v>
      </c>
      <c r="AL21" s="75">
        <v>66.477999999999994</v>
      </c>
      <c r="AM21" s="75"/>
      <c r="AN21" s="75">
        <v>0.17899999999999999</v>
      </c>
      <c r="AO21" s="75">
        <v>0.17899999999999999</v>
      </c>
      <c r="AP21" s="75"/>
      <c r="AQ21" s="76">
        <v>66.656999999999996</v>
      </c>
      <c r="AR21" s="75">
        <v>35.81</v>
      </c>
      <c r="AS21" s="75"/>
      <c r="AT21" s="75">
        <v>0.85799999999999998</v>
      </c>
      <c r="AU21" s="75">
        <v>6.3440000000000003</v>
      </c>
      <c r="AV21" s="75">
        <v>0.53200000000000003</v>
      </c>
      <c r="AW21" s="76">
        <v>43.543999999999997</v>
      </c>
      <c r="AX21" s="75"/>
      <c r="AY21" s="75">
        <v>-1.7509999999999999</v>
      </c>
      <c r="AZ21" s="75">
        <v>41.792999999999999</v>
      </c>
      <c r="BA21" s="75">
        <v>131.267</v>
      </c>
      <c r="BB21" s="76">
        <v>239.71700000000001</v>
      </c>
      <c r="BC21" s="74"/>
    </row>
    <row r="22" spans="1:55" x14ac:dyDescent="0.2">
      <c r="A22" s="71" t="s">
        <v>34</v>
      </c>
      <c r="B22" s="72">
        <v>413.98599999999999</v>
      </c>
      <c r="C22" s="72">
        <v>304.976</v>
      </c>
      <c r="D22" s="72"/>
      <c r="E22" s="72">
        <v>304.976</v>
      </c>
      <c r="F22" s="72"/>
      <c r="G22" s="73">
        <v>718.96199999999999</v>
      </c>
      <c r="H22" s="72">
        <v>202.44499999999999</v>
      </c>
      <c r="I22" s="72">
        <v>17.457000000000001</v>
      </c>
      <c r="J22" s="72">
        <v>34.750999999999998</v>
      </c>
      <c r="K22" s="72">
        <v>31.831</v>
      </c>
      <c r="L22" s="72"/>
      <c r="M22" s="73">
        <v>973.61500000000001</v>
      </c>
      <c r="N22" s="74"/>
      <c r="O22" s="102"/>
      <c r="P22" s="71" t="s">
        <v>34</v>
      </c>
      <c r="Q22" s="67" t="s">
        <v>69</v>
      </c>
      <c r="R22" s="75">
        <v>18.43</v>
      </c>
      <c r="S22" s="75">
        <v>15.442</v>
      </c>
      <c r="T22" s="75">
        <v>16.413</v>
      </c>
      <c r="U22" s="75">
        <v>4.54</v>
      </c>
      <c r="V22" s="75">
        <v>22.748000000000001</v>
      </c>
      <c r="W22" s="75">
        <v>20.193999999999999</v>
      </c>
      <c r="X22" s="75">
        <v>146.19</v>
      </c>
      <c r="Y22" s="75">
        <v>85.66</v>
      </c>
      <c r="Z22" s="75">
        <v>28.655999999999999</v>
      </c>
      <c r="AA22" s="75">
        <v>8.0289999999999999</v>
      </c>
      <c r="AB22" s="75">
        <v>5.0359999999999996</v>
      </c>
      <c r="AC22" s="75">
        <v>13.965999999999999</v>
      </c>
      <c r="AD22" s="75">
        <v>3.45</v>
      </c>
      <c r="AE22" s="75">
        <v>3.2669999999999999</v>
      </c>
      <c r="AF22" s="75">
        <v>24.527000000000001</v>
      </c>
      <c r="AG22" s="75">
        <v>36.421999999999997</v>
      </c>
      <c r="AH22" s="75">
        <v>9.016</v>
      </c>
      <c r="AI22" s="76">
        <v>461.98500000000001</v>
      </c>
      <c r="AJ22" s="111"/>
      <c r="AK22" s="71" t="s">
        <v>34</v>
      </c>
      <c r="AL22" s="75">
        <v>158.226</v>
      </c>
      <c r="AM22" s="75"/>
      <c r="AN22" s="75">
        <v>37.326999999999998</v>
      </c>
      <c r="AO22" s="75">
        <v>37.326999999999998</v>
      </c>
      <c r="AP22" s="75"/>
      <c r="AQ22" s="76">
        <v>195.55199999999999</v>
      </c>
      <c r="AR22" s="75">
        <v>38.795999999999999</v>
      </c>
      <c r="AS22" s="75"/>
      <c r="AT22" s="75">
        <v>0.86399999999999999</v>
      </c>
      <c r="AU22" s="75">
        <v>2.2570000000000001</v>
      </c>
      <c r="AV22" s="75">
        <v>0.47899999999999998</v>
      </c>
      <c r="AW22" s="76">
        <v>42.396999999999998</v>
      </c>
      <c r="AX22" s="75">
        <v>1.093</v>
      </c>
      <c r="AY22" s="75">
        <v>5.5339999999999998</v>
      </c>
      <c r="AZ22" s="75">
        <v>49.024000000000001</v>
      </c>
      <c r="BA22" s="75">
        <v>267.05399999999997</v>
      </c>
      <c r="BB22" s="76">
        <v>511.63</v>
      </c>
      <c r="BC22" s="74"/>
    </row>
    <row r="23" spans="1:55" x14ac:dyDescent="0.2">
      <c r="A23" s="71" t="s">
        <v>35</v>
      </c>
      <c r="B23" s="72">
        <v>382.06400000000002</v>
      </c>
      <c r="C23" s="72"/>
      <c r="D23" s="72">
        <v>2.4009999999999998</v>
      </c>
      <c r="E23" s="72">
        <v>2.4009999999999998</v>
      </c>
      <c r="F23" s="72"/>
      <c r="G23" s="73">
        <v>384.46600000000001</v>
      </c>
      <c r="H23" s="72"/>
      <c r="I23" s="72"/>
      <c r="J23" s="72">
        <v>37.003999999999998</v>
      </c>
      <c r="K23" s="72">
        <v>35.311</v>
      </c>
      <c r="L23" s="72"/>
      <c r="M23" s="73">
        <v>421.47</v>
      </c>
      <c r="N23" s="74"/>
      <c r="O23" s="102"/>
      <c r="P23" s="71" t="s">
        <v>35</v>
      </c>
      <c r="Q23" s="67" t="s">
        <v>70</v>
      </c>
      <c r="R23" s="75">
        <v>0.73</v>
      </c>
      <c r="S23" s="75">
        <v>1.2789999999999999</v>
      </c>
      <c r="T23" s="75">
        <v>0.38700000000000001</v>
      </c>
      <c r="U23" s="75">
        <v>0.27400000000000002</v>
      </c>
      <c r="V23" s="75">
        <v>0.254</v>
      </c>
      <c r="W23" s="75">
        <v>0.41699999999999998</v>
      </c>
      <c r="X23" s="75">
        <v>1.0269999999999999</v>
      </c>
      <c r="Y23" s="75">
        <v>71.326999999999998</v>
      </c>
      <c r="Z23" s="75">
        <v>1.569</v>
      </c>
      <c r="AA23" s="75">
        <v>1.288</v>
      </c>
      <c r="AB23" s="75">
        <v>0.89200000000000002</v>
      </c>
      <c r="AC23" s="75">
        <v>1.242</v>
      </c>
      <c r="AD23" s="75">
        <v>2.17</v>
      </c>
      <c r="AE23" s="75">
        <v>10.561</v>
      </c>
      <c r="AF23" s="75">
        <v>2.8119999999999998</v>
      </c>
      <c r="AG23" s="75">
        <v>8.923</v>
      </c>
      <c r="AH23" s="75">
        <v>1.744</v>
      </c>
      <c r="AI23" s="76">
        <v>106.89700000000001</v>
      </c>
      <c r="AJ23" s="111"/>
      <c r="AK23" s="71" t="s">
        <v>35</v>
      </c>
      <c r="AL23" s="75">
        <v>27.576000000000001</v>
      </c>
      <c r="AM23" s="75"/>
      <c r="AN23" s="75"/>
      <c r="AO23" s="75"/>
      <c r="AP23" s="75"/>
      <c r="AQ23" s="76">
        <v>27.576000000000001</v>
      </c>
      <c r="AR23" s="75">
        <v>93.006</v>
      </c>
      <c r="AS23" s="75">
        <v>116.36199999999999</v>
      </c>
      <c r="AT23" s="75">
        <v>10.913</v>
      </c>
      <c r="AU23" s="75">
        <v>64.323999999999998</v>
      </c>
      <c r="AV23" s="75">
        <v>3.2490000000000001</v>
      </c>
      <c r="AW23" s="76">
        <v>287.85300000000001</v>
      </c>
      <c r="AX23" s="75"/>
      <c r="AY23" s="75">
        <v>-1.637</v>
      </c>
      <c r="AZ23" s="75">
        <v>286.21600000000001</v>
      </c>
      <c r="BA23" s="75">
        <v>0.78100000000000003</v>
      </c>
      <c r="BB23" s="76">
        <v>314.57299999999998</v>
      </c>
      <c r="BC23" s="74"/>
    </row>
    <row r="24" spans="1:55" x14ac:dyDescent="0.2">
      <c r="A24" s="71" t="s">
        <v>36</v>
      </c>
      <c r="B24" s="72">
        <v>508.86900000000003</v>
      </c>
      <c r="C24" s="72"/>
      <c r="D24" s="72">
        <v>7.87</v>
      </c>
      <c r="E24" s="72">
        <v>7.87</v>
      </c>
      <c r="F24" s="72"/>
      <c r="G24" s="73">
        <v>516.73900000000003</v>
      </c>
      <c r="H24" s="72">
        <v>-463.54399999999998</v>
      </c>
      <c r="I24" s="72"/>
      <c r="J24" s="72">
        <v>1.361</v>
      </c>
      <c r="K24" s="72">
        <v>1.361</v>
      </c>
      <c r="L24" s="72"/>
      <c r="M24" s="73">
        <v>54.557000000000002</v>
      </c>
      <c r="N24" s="74"/>
      <c r="O24" s="102"/>
      <c r="P24" s="71" t="s">
        <v>36</v>
      </c>
      <c r="Q24" s="67" t="s">
        <v>71</v>
      </c>
      <c r="R24" s="75">
        <v>0.49099999999999999</v>
      </c>
      <c r="S24" s="75">
        <v>0.52100000000000002</v>
      </c>
      <c r="T24" s="75">
        <v>1.0760000000000001</v>
      </c>
      <c r="U24" s="75">
        <v>0.502</v>
      </c>
      <c r="V24" s="75">
        <v>0.48499999999999999</v>
      </c>
      <c r="W24" s="75">
        <v>1.0880000000000001</v>
      </c>
      <c r="X24" s="75">
        <v>2.665</v>
      </c>
      <c r="Y24" s="75">
        <v>2.52</v>
      </c>
      <c r="Z24" s="75">
        <v>14.113</v>
      </c>
      <c r="AA24" s="75">
        <v>6.7370000000000001</v>
      </c>
      <c r="AB24" s="75">
        <v>0.40799999999999997</v>
      </c>
      <c r="AC24" s="75">
        <v>1.762</v>
      </c>
      <c r="AD24" s="75">
        <v>0.32700000000000001</v>
      </c>
      <c r="AE24" s="75">
        <v>0.40400000000000003</v>
      </c>
      <c r="AF24" s="75">
        <v>5.6029999999999998</v>
      </c>
      <c r="AG24" s="75">
        <v>1.675</v>
      </c>
      <c r="AH24" s="75">
        <v>1.095</v>
      </c>
      <c r="AI24" s="76">
        <v>41.470999999999997</v>
      </c>
      <c r="AJ24" s="111"/>
      <c r="AK24" s="71" t="s">
        <v>36</v>
      </c>
      <c r="AL24" s="75">
        <v>5.9139999999999997</v>
      </c>
      <c r="AM24" s="75"/>
      <c r="AN24" s="75"/>
      <c r="AO24" s="75"/>
      <c r="AP24" s="75"/>
      <c r="AQ24" s="76">
        <v>5.9139999999999997</v>
      </c>
      <c r="AR24" s="75"/>
      <c r="AS24" s="75"/>
      <c r="AT24" s="75"/>
      <c r="AU24" s="75"/>
      <c r="AV24" s="75"/>
      <c r="AW24" s="76"/>
      <c r="AX24" s="75"/>
      <c r="AY24" s="75"/>
      <c r="AZ24" s="75"/>
      <c r="BA24" s="75">
        <v>7.1719999999999997</v>
      </c>
      <c r="BB24" s="76">
        <v>13.086</v>
      </c>
      <c r="BC24" s="74"/>
    </row>
    <row r="25" spans="1:55" x14ac:dyDescent="0.2">
      <c r="A25" s="71" t="s">
        <v>37</v>
      </c>
      <c r="B25" s="72">
        <v>293.97800000000001</v>
      </c>
      <c r="C25" s="72"/>
      <c r="D25" s="72">
        <v>54.17</v>
      </c>
      <c r="E25" s="72">
        <v>54.17</v>
      </c>
      <c r="F25" s="72">
        <v>-24.981999999999999</v>
      </c>
      <c r="G25" s="73">
        <v>323.166</v>
      </c>
      <c r="H25" s="72"/>
      <c r="I25" s="72">
        <v>-38.334000000000003</v>
      </c>
      <c r="J25" s="72">
        <v>7.24</v>
      </c>
      <c r="K25" s="72">
        <v>5.6859999999999999</v>
      </c>
      <c r="L25" s="72">
        <v>-9.6920000000000002</v>
      </c>
      <c r="M25" s="73">
        <v>282.38</v>
      </c>
      <c r="N25" s="74"/>
      <c r="O25" s="102"/>
      <c r="P25" s="71" t="s">
        <v>37</v>
      </c>
      <c r="Q25" s="67" t="s">
        <v>72</v>
      </c>
      <c r="R25" s="75">
        <v>0.08</v>
      </c>
      <c r="S25" s="75">
        <v>4.0439999999999996</v>
      </c>
      <c r="T25" s="75">
        <v>4.9880000000000004</v>
      </c>
      <c r="U25" s="75">
        <v>1.0249999999999999</v>
      </c>
      <c r="V25" s="75">
        <v>1.3</v>
      </c>
      <c r="W25" s="75">
        <v>2.379</v>
      </c>
      <c r="X25" s="75">
        <v>9.2729999999999997</v>
      </c>
      <c r="Y25" s="75">
        <v>3.4660000000000002</v>
      </c>
      <c r="Z25" s="75">
        <v>33.936999999999998</v>
      </c>
      <c r="AA25" s="75">
        <v>57.35</v>
      </c>
      <c r="AB25" s="75">
        <v>0.497</v>
      </c>
      <c r="AC25" s="75">
        <v>3.6920000000000002</v>
      </c>
      <c r="AD25" s="75">
        <v>3.1480000000000001</v>
      </c>
      <c r="AE25" s="75">
        <v>0.82699999999999996</v>
      </c>
      <c r="AF25" s="75">
        <v>6.6319999999999997</v>
      </c>
      <c r="AG25" s="75">
        <v>11.272</v>
      </c>
      <c r="AH25" s="75">
        <v>2.4940000000000002</v>
      </c>
      <c r="AI25" s="76">
        <v>146.404</v>
      </c>
      <c r="AJ25" s="111"/>
      <c r="AK25" s="71" t="s">
        <v>37</v>
      </c>
      <c r="AL25" s="75">
        <v>43.18</v>
      </c>
      <c r="AM25" s="75">
        <v>5.7430000000000003</v>
      </c>
      <c r="AN25" s="75">
        <v>4.5039999999999996</v>
      </c>
      <c r="AO25" s="75">
        <v>10.247</v>
      </c>
      <c r="AP25" s="75"/>
      <c r="AQ25" s="76">
        <v>53.427</v>
      </c>
      <c r="AR25" s="75"/>
      <c r="AS25" s="75"/>
      <c r="AT25" s="75"/>
      <c r="AU25" s="75"/>
      <c r="AV25" s="75"/>
      <c r="AW25" s="76"/>
      <c r="AX25" s="75"/>
      <c r="AY25" s="75"/>
      <c r="AZ25" s="75"/>
      <c r="BA25" s="75">
        <v>82.549000000000007</v>
      </c>
      <c r="BB25" s="76">
        <v>135.976</v>
      </c>
      <c r="BC25" s="74"/>
    </row>
    <row r="26" spans="1:55" x14ac:dyDescent="0.2">
      <c r="A26" s="71" t="s">
        <v>38</v>
      </c>
      <c r="B26" s="72">
        <v>130.542</v>
      </c>
      <c r="C26" s="72"/>
      <c r="D26" s="72"/>
      <c r="E26" s="72"/>
      <c r="F26" s="72"/>
      <c r="G26" s="73">
        <v>130.542</v>
      </c>
      <c r="H26" s="72"/>
      <c r="I26" s="72"/>
      <c r="J26" s="72">
        <v>12.047000000000001</v>
      </c>
      <c r="K26" s="72">
        <v>11.361000000000001</v>
      </c>
      <c r="L26" s="72">
        <v>-0.379</v>
      </c>
      <c r="M26" s="73">
        <v>142.21</v>
      </c>
      <c r="N26" s="74"/>
      <c r="O26" s="102"/>
      <c r="P26" s="71" t="s">
        <v>38</v>
      </c>
      <c r="Q26" s="67" t="s">
        <v>73</v>
      </c>
      <c r="R26" s="75">
        <v>3.4000000000000002E-2</v>
      </c>
      <c r="S26" s="75">
        <v>0.34499999999999997</v>
      </c>
      <c r="T26" s="75">
        <v>0.32</v>
      </c>
      <c r="U26" s="75">
        <v>0.14099999999999999</v>
      </c>
      <c r="V26" s="75">
        <v>0.32100000000000001</v>
      </c>
      <c r="W26" s="75">
        <v>0.48399999999999999</v>
      </c>
      <c r="X26" s="75">
        <v>1.3560000000000001</v>
      </c>
      <c r="Y26" s="75">
        <v>1.143</v>
      </c>
      <c r="Z26" s="75">
        <v>4.2380000000000004</v>
      </c>
      <c r="AA26" s="75">
        <v>1.67</v>
      </c>
      <c r="AB26" s="75">
        <v>1.625</v>
      </c>
      <c r="AC26" s="75">
        <v>2.1560000000000001</v>
      </c>
      <c r="AD26" s="75">
        <v>1.2789999999999999</v>
      </c>
      <c r="AE26" s="75">
        <v>0.54500000000000004</v>
      </c>
      <c r="AF26" s="75">
        <v>6.798</v>
      </c>
      <c r="AG26" s="75">
        <v>4.7080000000000002</v>
      </c>
      <c r="AH26" s="75">
        <v>1.091</v>
      </c>
      <c r="AI26" s="76">
        <v>28.253</v>
      </c>
      <c r="AJ26" s="111"/>
      <c r="AK26" s="71" t="s">
        <v>38</v>
      </c>
      <c r="AL26" s="75">
        <v>113.699</v>
      </c>
      <c r="AM26" s="75"/>
      <c r="AN26" s="75">
        <v>0.25800000000000001</v>
      </c>
      <c r="AO26" s="75">
        <v>0.25800000000000001</v>
      </c>
      <c r="AP26" s="75"/>
      <c r="AQ26" s="76">
        <v>113.95699999999999</v>
      </c>
      <c r="AR26" s="75"/>
      <c r="AS26" s="75"/>
      <c r="AT26" s="75"/>
      <c r="AU26" s="75"/>
      <c r="AV26" s="75"/>
      <c r="AW26" s="76"/>
      <c r="AX26" s="75"/>
      <c r="AY26" s="75"/>
      <c r="AZ26" s="75"/>
      <c r="BA26" s="75"/>
      <c r="BB26" s="76">
        <v>113.95699999999999</v>
      </c>
      <c r="BC26" s="74"/>
    </row>
    <row r="27" spans="1:55" x14ac:dyDescent="0.2">
      <c r="A27" s="71" t="s">
        <v>39</v>
      </c>
      <c r="B27" s="72">
        <v>279.39100000000002</v>
      </c>
      <c r="C27" s="72"/>
      <c r="D27" s="72">
        <v>33.652000000000001</v>
      </c>
      <c r="E27" s="72">
        <v>33.652000000000001</v>
      </c>
      <c r="F27" s="72"/>
      <c r="G27" s="73">
        <v>313.04300000000001</v>
      </c>
      <c r="H27" s="72">
        <v>2.746</v>
      </c>
      <c r="I27" s="72">
        <v>0.76500000000000001</v>
      </c>
      <c r="J27" s="72">
        <v>14.026</v>
      </c>
      <c r="K27" s="72">
        <v>12.53</v>
      </c>
      <c r="L27" s="72"/>
      <c r="M27" s="73">
        <v>330.58</v>
      </c>
      <c r="N27" s="74"/>
      <c r="O27" s="102"/>
      <c r="P27" s="71" t="s">
        <v>39</v>
      </c>
      <c r="Q27" s="67" t="s">
        <v>74</v>
      </c>
      <c r="R27" s="75">
        <v>0.20599999999999999</v>
      </c>
      <c r="S27" s="75">
        <v>2.5569999999999999</v>
      </c>
      <c r="T27" s="75">
        <v>1.3169999999999999</v>
      </c>
      <c r="U27" s="75">
        <v>0.754</v>
      </c>
      <c r="V27" s="75">
        <v>1.117</v>
      </c>
      <c r="W27" s="75">
        <v>3.302</v>
      </c>
      <c r="X27" s="75">
        <v>3.952</v>
      </c>
      <c r="Y27" s="75">
        <v>2.3250000000000002</v>
      </c>
      <c r="Z27" s="75">
        <v>19.899999999999999</v>
      </c>
      <c r="AA27" s="75">
        <v>4.4580000000000002</v>
      </c>
      <c r="AB27" s="75">
        <v>1.262</v>
      </c>
      <c r="AC27" s="75">
        <v>51.423000000000002</v>
      </c>
      <c r="AD27" s="75">
        <v>20.699000000000002</v>
      </c>
      <c r="AE27" s="75">
        <v>2.0409999999999999</v>
      </c>
      <c r="AF27" s="75">
        <v>30.055</v>
      </c>
      <c r="AG27" s="75">
        <v>11.372</v>
      </c>
      <c r="AH27" s="75">
        <v>4.4619999999999997</v>
      </c>
      <c r="AI27" s="76">
        <v>161.20400000000001</v>
      </c>
      <c r="AJ27" s="111"/>
      <c r="AK27" s="71" t="s">
        <v>39</v>
      </c>
      <c r="AL27" s="75">
        <v>50.936</v>
      </c>
      <c r="AM27" s="75">
        <v>3.6320000000000001</v>
      </c>
      <c r="AN27" s="75"/>
      <c r="AO27" s="75">
        <v>3.6320000000000001</v>
      </c>
      <c r="AP27" s="75"/>
      <c r="AQ27" s="76">
        <v>54.567999999999998</v>
      </c>
      <c r="AR27" s="75">
        <v>71.048000000000002</v>
      </c>
      <c r="AS27" s="75"/>
      <c r="AT27" s="75">
        <v>7.798</v>
      </c>
      <c r="AU27" s="75">
        <v>7.6550000000000002</v>
      </c>
      <c r="AV27" s="75">
        <v>0.10100000000000001</v>
      </c>
      <c r="AW27" s="76">
        <v>86.602999999999994</v>
      </c>
      <c r="AX27" s="75"/>
      <c r="AY27" s="75">
        <v>0.46800000000000003</v>
      </c>
      <c r="AZ27" s="75">
        <v>87.070999999999998</v>
      </c>
      <c r="BA27" s="75">
        <v>27.736000000000001</v>
      </c>
      <c r="BB27" s="76">
        <v>169.375</v>
      </c>
      <c r="BC27" s="74"/>
    </row>
    <row r="28" spans="1:55" x14ac:dyDescent="0.2">
      <c r="A28" s="71" t="s">
        <v>40</v>
      </c>
      <c r="B28" s="72">
        <v>267.97000000000003</v>
      </c>
      <c r="C28" s="72"/>
      <c r="D28" s="72">
        <v>22.331</v>
      </c>
      <c r="E28" s="72">
        <v>22.331</v>
      </c>
      <c r="F28" s="72">
        <v>-0.252</v>
      </c>
      <c r="G28" s="73">
        <v>290.04899999999998</v>
      </c>
      <c r="H28" s="72"/>
      <c r="I28" s="72"/>
      <c r="J28" s="72">
        <v>22.468</v>
      </c>
      <c r="K28" s="72">
        <v>3.8210000000000002</v>
      </c>
      <c r="L28" s="72">
        <v>0</v>
      </c>
      <c r="M28" s="73">
        <v>312.517</v>
      </c>
      <c r="N28" s="74"/>
      <c r="O28" s="102"/>
      <c r="P28" s="71" t="s">
        <v>40</v>
      </c>
      <c r="Q28" s="67" t="s">
        <v>75</v>
      </c>
      <c r="R28" s="75">
        <v>2.149</v>
      </c>
      <c r="S28" s="75">
        <v>1.552</v>
      </c>
      <c r="T28" s="75">
        <v>2.0190000000000001</v>
      </c>
      <c r="U28" s="75">
        <v>0.54400000000000004</v>
      </c>
      <c r="V28" s="75">
        <v>1.2569999999999999</v>
      </c>
      <c r="W28" s="75">
        <v>1.1930000000000001</v>
      </c>
      <c r="X28" s="75">
        <v>5.2859999999999996</v>
      </c>
      <c r="Y28" s="75">
        <v>8.6679999999999993</v>
      </c>
      <c r="Z28" s="75">
        <v>13.63</v>
      </c>
      <c r="AA28" s="75">
        <v>10.092000000000001</v>
      </c>
      <c r="AB28" s="75">
        <v>2.8530000000000002</v>
      </c>
      <c r="AC28" s="75">
        <v>7.1020000000000003</v>
      </c>
      <c r="AD28" s="75">
        <v>100.715</v>
      </c>
      <c r="AE28" s="75">
        <v>12.22</v>
      </c>
      <c r="AF28" s="75">
        <v>17.79</v>
      </c>
      <c r="AG28" s="75">
        <v>6.4370000000000003</v>
      </c>
      <c r="AH28" s="75">
        <v>2.367</v>
      </c>
      <c r="AI28" s="76">
        <v>195.87299999999999</v>
      </c>
      <c r="AJ28" s="111"/>
      <c r="AK28" s="71" t="s">
        <v>40</v>
      </c>
      <c r="AL28" s="75">
        <v>86.132000000000005</v>
      </c>
      <c r="AM28" s="75"/>
      <c r="AN28" s="75"/>
      <c r="AO28" s="75"/>
      <c r="AP28" s="75"/>
      <c r="AQ28" s="76">
        <v>86.132000000000005</v>
      </c>
      <c r="AR28" s="75"/>
      <c r="AS28" s="75"/>
      <c r="AT28" s="75"/>
      <c r="AU28" s="75"/>
      <c r="AV28" s="75"/>
      <c r="AW28" s="76"/>
      <c r="AX28" s="75"/>
      <c r="AY28" s="75"/>
      <c r="AZ28" s="75"/>
      <c r="BA28" s="75">
        <v>30.512</v>
      </c>
      <c r="BB28" s="76">
        <v>116.64400000000001</v>
      </c>
      <c r="BC28" s="74"/>
    </row>
    <row r="29" spans="1:55" x14ac:dyDescent="0.2">
      <c r="A29" s="71" t="s">
        <v>41</v>
      </c>
      <c r="B29" s="72">
        <v>393.16699999999997</v>
      </c>
      <c r="C29" s="72"/>
      <c r="D29" s="72"/>
      <c r="E29" s="72"/>
      <c r="F29" s="72"/>
      <c r="G29" s="73">
        <v>393.16699999999997</v>
      </c>
      <c r="H29" s="72"/>
      <c r="I29" s="72"/>
      <c r="J29" s="72">
        <v>3.7</v>
      </c>
      <c r="K29" s="72">
        <v>3.16</v>
      </c>
      <c r="L29" s="72"/>
      <c r="M29" s="73">
        <v>396.86599999999999</v>
      </c>
      <c r="N29" s="74"/>
      <c r="O29" s="102"/>
      <c r="P29" s="71" t="s">
        <v>41</v>
      </c>
      <c r="Q29" s="67" t="s">
        <v>76</v>
      </c>
      <c r="R29" s="75">
        <v>1.7999999999999999E-2</v>
      </c>
      <c r="S29" s="75">
        <v>0.84199999999999997</v>
      </c>
      <c r="T29" s="75">
        <v>0.96499999999999997</v>
      </c>
      <c r="U29" s="75">
        <v>0.16400000000000001</v>
      </c>
      <c r="V29" s="75">
        <v>0.55800000000000005</v>
      </c>
      <c r="W29" s="75">
        <v>0.97599999999999998</v>
      </c>
      <c r="X29" s="75">
        <v>2.7549999999999999</v>
      </c>
      <c r="Y29" s="75">
        <v>3.9380000000000002</v>
      </c>
      <c r="Z29" s="75">
        <v>19.672999999999998</v>
      </c>
      <c r="AA29" s="75">
        <v>2.9020000000000001</v>
      </c>
      <c r="AB29" s="75">
        <v>8.0299999999999994</v>
      </c>
      <c r="AC29" s="75">
        <v>5.875</v>
      </c>
      <c r="AD29" s="75">
        <v>8.7870000000000008</v>
      </c>
      <c r="AE29" s="75">
        <v>11.326000000000001</v>
      </c>
      <c r="AF29" s="75">
        <v>17.434999999999999</v>
      </c>
      <c r="AG29" s="75">
        <v>5.8360000000000003</v>
      </c>
      <c r="AH29" s="75">
        <v>2.508</v>
      </c>
      <c r="AI29" s="76">
        <v>92.590999999999994</v>
      </c>
      <c r="AJ29" s="111"/>
      <c r="AK29" s="71" t="s">
        <v>41</v>
      </c>
      <c r="AL29" s="75">
        <v>280.07</v>
      </c>
      <c r="AM29" s="75"/>
      <c r="AN29" s="75">
        <v>14.115</v>
      </c>
      <c r="AO29" s="75">
        <v>14.115</v>
      </c>
      <c r="AP29" s="75"/>
      <c r="AQ29" s="76">
        <v>294.18400000000003</v>
      </c>
      <c r="AR29" s="75">
        <v>1.6870000000000001</v>
      </c>
      <c r="AS29" s="75">
        <v>8.2720000000000002</v>
      </c>
      <c r="AT29" s="75">
        <v>0.13200000000000001</v>
      </c>
      <c r="AU29" s="75"/>
      <c r="AV29" s="75"/>
      <c r="AW29" s="76">
        <v>10.092000000000001</v>
      </c>
      <c r="AX29" s="75"/>
      <c r="AY29" s="75"/>
      <c r="AZ29" s="75">
        <v>10.092000000000001</v>
      </c>
      <c r="BA29" s="75"/>
      <c r="BB29" s="76">
        <v>304.27600000000001</v>
      </c>
      <c r="BC29" s="74"/>
    </row>
    <row r="30" spans="1:55" x14ac:dyDescent="0.2">
      <c r="A30" s="71" t="s">
        <v>42</v>
      </c>
      <c r="B30" s="72">
        <v>694.21600000000001</v>
      </c>
      <c r="C30" s="72"/>
      <c r="D30" s="72">
        <v>88.013000000000005</v>
      </c>
      <c r="E30" s="72">
        <v>88.013000000000005</v>
      </c>
      <c r="F30" s="72"/>
      <c r="G30" s="73">
        <v>782.22900000000004</v>
      </c>
      <c r="H30" s="72"/>
      <c r="I30" s="72"/>
      <c r="J30" s="72">
        <v>47.945</v>
      </c>
      <c r="K30" s="72">
        <v>23.678000000000001</v>
      </c>
      <c r="L30" s="72">
        <v>-1.262</v>
      </c>
      <c r="M30" s="73">
        <v>828.91200000000003</v>
      </c>
      <c r="N30" s="74"/>
      <c r="O30" s="102"/>
      <c r="P30" s="71" t="s">
        <v>42</v>
      </c>
      <c r="Q30" s="67" t="s">
        <v>77</v>
      </c>
      <c r="R30" s="75">
        <v>2.9529999999999998</v>
      </c>
      <c r="S30" s="75">
        <v>11.093999999999999</v>
      </c>
      <c r="T30" s="75">
        <v>16.21</v>
      </c>
      <c r="U30" s="75">
        <v>2.9769999999999999</v>
      </c>
      <c r="V30" s="75">
        <v>7.319</v>
      </c>
      <c r="W30" s="75">
        <v>12.311999999999999</v>
      </c>
      <c r="X30" s="75">
        <v>30.204000000000001</v>
      </c>
      <c r="Y30" s="75">
        <v>34.784999999999997</v>
      </c>
      <c r="Z30" s="75">
        <v>71.2</v>
      </c>
      <c r="AA30" s="75">
        <v>29.617999999999999</v>
      </c>
      <c r="AB30" s="75">
        <v>11.808999999999999</v>
      </c>
      <c r="AC30" s="75">
        <v>38.340000000000003</v>
      </c>
      <c r="AD30" s="75">
        <v>34.664999999999999</v>
      </c>
      <c r="AE30" s="75">
        <v>14.965</v>
      </c>
      <c r="AF30" s="75">
        <v>186.875</v>
      </c>
      <c r="AG30" s="75">
        <v>47.582000000000001</v>
      </c>
      <c r="AH30" s="75">
        <v>12.785</v>
      </c>
      <c r="AI30" s="76">
        <v>565.69299999999998</v>
      </c>
      <c r="AJ30" s="111"/>
      <c r="AK30" s="71" t="s">
        <v>42</v>
      </c>
      <c r="AL30" s="75">
        <v>38.024999999999999</v>
      </c>
      <c r="AM30" s="75">
        <v>16.53</v>
      </c>
      <c r="AN30" s="75">
        <v>0.73</v>
      </c>
      <c r="AO30" s="75">
        <v>17.260000000000002</v>
      </c>
      <c r="AP30" s="75"/>
      <c r="AQ30" s="76">
        <v>55.284999999999997</v>
      </c>
      <c r="AR30" s="75">
        <v>46.929000000000002</v>
      </c>
      <c r="AS30" s="75">
        <v>29.957000000000001</v>
      </c>
      <c r="AT30" s="75">
        <v>1.1220000000000001</v>
      </c>
      <c r="AU30" s="75">
        <v>27.315999999999999</v>
      </c>
      <c r="AV30" s="75">
        <v>0.36599999999999999</v>
      </c>
      <c r="AW30" s="76">
        <v>105.68899999999999</v>
      </c>
      <c r="AX30" s="75"/>
      <c r="AY30" s="75">
        <v>0.24099999999999999</v>
      </c>
      <c r="AZ30" s="75">
        <v>105.931</v>
      </c>
      <c r="BA30" s="75">
        <v>102.004</v>
      </c>
      <c r="BB30" s="76">
        <v>263.21899999999999</v>
      </c>
      <c r="BC30" s="74"/>
    </row>
    <row r="31" spans="1:55" x14ac:dyDescent="0.2">
      <c r="A31" s="71" t="s">
        <v>43</v>
      </c>
      <c r="B31" s="72">
        <v>677.38699999999994</v>
      </c>
      <c r="C31" s="72"/>
      <c r="D31" s="72">
        <v>0.79200000000000004</v>
      </c>
      <c r="E31" s="72">
        <v>0.79200000000000004</v>
      </c>
      <c r="F31" s="72"/>
      <c r="G31" s="73">
        <v>678.17899999999997</v>
      </c>
      <c r="H31" s="72"/>
      <c r="I31" s="72"/>
      <c r="J31" s="72">
        <v>1.6459999999999999</v>
      </c>
      <c r="K31" s="72">
        <v>1.6459999999999999</v>
      </c>
      <c r="L31" s="72"/>
      <c r="M31" s="73">
        <v>679.82500000000005</v>
      </c>
      <c r="N31" s="74"/>
      <c r="O31" s="102"/>
      <c r="P31" s="71" t="s">
        <v>43</v>
      </c>
      <c r="Q31" s="67" t="s">
        <v>78</v>
      </c>
      <c r="R31" s="75">
        <v>0.13600000000000001</v>
      </c>
      <c r="S31" s="75">
        <v>0.46700000000000003</v>
      </c>
      <c r="T31" s="75">
        <v>0.41499999999999998</v>
      </c>
      <c r="U31" s="75">
        <v>0.23599999999999999</v>
      </c>
      <c r="V31" s="75">
        <v>0.34</v>
      </c>
      <c r="W31" s="75">
        <v>0.54700000000000004</v>
      </c>
      <c r="X31" s="75">
        <v>1.1739999999999999</v>
      </c>
      <c r="Y31" s="75">
        <v>0.74199999999999999</v>
      </c>
      <c r="Z31" s="75">
        <v>2.2589999999999999</v>
      </c>
      <c r="AA31" s="75">
        <v>1.8</v>
      </c>
      <c r="AB31" s="75">
        <v>0.309</v>
      </c>
      <c r="AC31" s="75">
        <v>1.845</v>
      </c>
      <c r="AD31" s="75">
        <v>1.5229999999999999</v>
      </c>
      <c r="AE31" s="75">
        <v>0.17399999999999999</v>
      </c>
      <c r="AF31" s="75">
        <v>3.0720000000000001</v>
      </c>
      <c r="AG31" s="75">
        <v>16.469000000000001</v>
      </c>
      <c r="AH31" s="75">
        <v>0.504</v>
      </c>
      <c r="AI31" s="76">
        <v>32.01</v>
      </c>
      <c r="AJ31" s="111"/>
      <c r="AK31" s="71" t="s">
        <v>43</v>
      </c>
      <c r="AL31" s="75">
        <v>68.024000000000001</v>
      </c>
      <c r="AM31" s="75">
        <v>204.393</v>
      </c>
      <c r="AN31" s="75">
        <v>339.16300000000001</v>
      </c>
      <c r="AO31" s="75">
        <v>543.55700000000002</v>
      </c>
      <c r="AP31" s="75">
        <v>34.415999999999997</v>
      </c>
      <c r="AQ31" s="76">
        <v>645.99699999999996</v>
      </c>
      <c r="AR31" s="75"/>
      <c r="AS31" s="75"/>
      <c r="AT31" s="75"/>
      <c r="AU31" s="75"/>
      <c r="AV31" s="75"/>
      <c r="AW31" s="76"/>
      <c r="AX31" s="75"/>
      <c r="AY31" s="75"/>
      <c r="AZ31" s="75"/>
      <c r="BA31" s="75">
        <v>1.8169999999999999</v>
      </c>
      <c r="BB31" s="76">
        <v>647.81399999999996</v>
      </c>
      <c r="BC31" s="74"/>
    </row>
    <row r="32" spans="1:55" x14ac:dyDescent="0.2">
      <c r="A32" s="71" t="s">
        <v>44</v>
      </c>
      <c r="B32" s="72">
        <v>123.434</v>
      </c>
      <c r="C32" s="72"/>
      <c r="D32" s="72">
        <v>2.7869999999999999</v>
      </c>
      <c r="E32" s="72">
        <v>2.7869999999999999</v>
      </c>
      <c r="F32" s="72"/>
      <c r="G32" s="73">
        <v>126.221</v>
      </c>
      <c r="H32" s="72"/>
      <c r="I32" s="72"/>
      <c r="J32" s="72">
        <v>11.920999999999999</v>
      </c>
      <c r="K32" s="72">
        <v>5.28</v>
      </c>
      <c r="L32" s="72"/>
      <c r="M32" s="73">
        <v>138.142</v>
      </c>
      <c r="N32" s="74"/>
      <c r="O32" s="102"/>
      <c r="P32" s="71" t="s">
        <v>44</v>
      </c>
      <c r="Q32" s="67" t="s">
        <v>79</v>
      </c>
      <c r="R32" s="75">
        <v>7.6999999999999999E-2</v>
      </c>
      <c r="S32" s="75">
        <v>0.34300000000000003</v>
      </c>
      <c r="T32" s="75">
        <v>0.38500000000000001</v>
      </c>
      <c r="U32" s="75">
        <v>0.33700000000000002</v>
      </c>
      <c r="V32" s="75">
        <v>0.375</v>
      </c>
      <c r="W32" s="75">
        <v>0.36</v>
      </c>
      <c r="X32" s="75">
        <v>1.177</v>
      </c>
      <c r="Y32" s="75">
        <v>0.36899999999999999</v>
      </c>
      <c r="Z32" s="75">
        <v>3.1030000000000002</v>
      </c>
      <c r="AA32" s="75">
        <v>0.91600000000000004</v>
      </c>
      <c r="AB32" s="75">
        <v>1.089</v>
      </c>
      <c r="AC32" s="75">
        <v>2.7690000000000001</v>
      </c>
      <c r="AD32" s="75">
        <v>0.90500000000000003</v>
      </c>
      <c r="AE32" s="75">
        <v>0.51500000000000001</v>
      </c>
      <c r="AF32" s="75">
        <v>5.9640000000000004</v>
      </c>
      <c r="AG32" s="75">
        <v>1.5860000000000001</v>
      </c>
      <c r="AH32" s="75">
        <v>5.7549999999999999</v>
      </c>
      <c r="AI32" s="76">
        <v>26.026</v>
      </c>
      <c r="AJ32" s="111"/>
      <c r="AK32" s="71" t="s">
        <v>44</v>
      </c>
      <c r="AL32" s="75">
        <v>54.811999999999998</v>
      </c>
      <c r="AM32" s="75">
        <v>0.73899999999999999</v>
      </c>
      <c r="AN32" s="75">
        <v>23.204999999999998</v>
      </c>
      <c r="AO32" s="75">
        <v>23.943999999999999</v>
      </c>
      <c r="AP32" s="75">
        <v>26.916</v>
      </c>
      <c r="AQ32" s="76">
        <v>105.673</v>
      </c>
      <c r="AR32" s="75">
        <v>1.9810000000000001</v>
      </c>
      <c r="AS32" s="75"/>
      <c r="AT32" s="75">
        <v>0.20399999999999999</v>
      </c>
      <c r="AU32" s="75">
        <v>0.35399999999999998</v>
      </c>
      <c r="AV32" s="75"/>
      <c r="AW32" s="76">
        <v>2.5390000000000001</v>
      </c>
      <c r="AX32" s="75"/>
      <c r="AY32" s="75">
        <v>-1.6E-2</v>
      </c>
      <c r="AZ32" s="75">
        <v>2.5230000000000001</v>
      </c>
      <c r="BA32" s="75">
        <v>3.9209999999999998</v>
      </c>
      <c r="BB32" s="76">
        <v>112.116</v>
      </c>
      <c r="BC32" s="74"/>
    </row>
    <row r="33" spans="1:55" x14ac:dyDescent="0.2">
      <c r="A33" s="71" t="s">
        <v>80</v>
      </c>
      <c r="B33" s="72"/>
      <c r="C33" s="72"/>
      <c r="D33" s="72">
        <v>44.212000000000003</v>
      </c>
      <c r="E33" s="72">
        <v>44.212000000000003</v>
      </c>
      <c r="F33" s="72"/>
      <c r="G33" s="73">
        <v>44.212000000000003</v>
      </c>
      <c r="H33" s="72"/>
      <c r="I33" s="72"/>
      <c r="J33" s="72"/>
      <c r="K33" s="72"/>
      <c r="L33" s="72"/>
      <c r="M33" s="73">
        <v>44.212000000000003</v>
      </c>
      <c r="N33" s="74"/>
      <c r="O33" s="102"/>
      <c r="P33" s="71" t="s">
        <v>80</v>
      </c>
      <c r="Q33" s="67" t="s">
        <v>81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  <c r="AJ33" s="111"/>
      <c r="AK33" s="71" t="s">
        <v>80</v>
      </c>
      <c r="AL33" s="75">
        <v>-12.458</v>
      </c>
      <c r="AM33" s="75"/>
      <c r="AN33" s="75"/>
      <c r="AO33" s="75"/>
      <c r="AP33" s="75"/>
      <c r="AQ33" s="76">
        <v>-12.458</v>
      </c>
      <c r="AR33" s="75"/>
      <c r="AS33" s="75"/>
      <c r="AT33" s="75"/>
      <c r="AU33" s="75"/>
      <c r="AV33" s="75"/>
      <c r="AW33" s="76"/>
      <c r="AX33" s="75"/>
      <c r="AY33" s="75"/>
      <c r="AZ33" s="75"/>
      <c r="BA33" s="75">
        <v>56.67</v>
      </c>
      <c r="BB33" s="76">
        <v>44.212000000000003</v>
      </c>
      <c r="BC33" s="74"/>
    </row>
    <row r="34" spans="1:55" x14ac:dyDescent="0.2">
      <c r="A34" s="71" t="s">
        <v>82</v>
      </c>
      <c r="B34" s="72"/>
      <c r="C34" s="72">
        <v>-25.234000000000002</v>
      </c>
      <c r="D34" s="72"/>
      <c r="E34" s="72">
        <v>-25.234000000000002</v>
      </c>
      <c r="F34" s="72">
        <v>25.234000000000002</v>
      </c>
      <c r="G34" s="73"/>
      <c r="H34" s="72"/>
      <c r="I34" s="72"/>
      <c r="J34" s="72"/>
      <c r="K34" s="72"/>
      <c r="L34" s="72"/>
      <c r="M34" s="73"/>
      <c r="N34" s="74"/>
      <c r="O34" s="102"/>
      <c r="P34" s="71" t="s">
        <v>82</v>
      </c>
      <c r="Q34" s="67" t="s">
        <v>19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6"/>
      <c r="AJ34" s="111"/>
      <c r="AK34" s="71" t="s">
        <v>82</v>
      </c>
      <c r="AL34" s="75"/>
      <c r="AM34" s="75"/>
      <c r="AN34" s="75"/>
      <c r="AO34" s="75"/>
      <c r="AP34" s="75"/>
      <c r="AQ34" s="76"/>
      <c r="AR34" s="75"/>
      <c r="AS34" s="75"/>
      <c r="AT34" s="75"/>
      <c r="AU34" s="75"/>
      <c r="AV34" s="75"/>
      <c r="AW34" s="76"/>
      <c r="AX34" s="75"/>
      <c r="AY34" s="75"/>
      <c r="AZ34" s="75"/>
      <c r="BA34" s="75"/>
      <c r="BB34" s="76"/>
      <c r="BC34" s="74"/>
    </row>
    <row r="35" spans="1:55" x14ac:dyDescent="0.2">
      <c r="A35" s="67" t="s">
        <v>45</v>
      </c>
      <c r="B35" s="73">
        <v>5112.1509999999998</v>
      </c>
      <c r="C35" s="73">
        <v>786.99900000000002</v>
      </c>
      <c r="D35" s="73">
        <v>256.22800000000001</v>
      </c>
      <c r="E35" s="73">
        <v>1043.2270000000001</v>
      </c>
      <c r="F35" s="73"/>
      <c r="G35" s="73">
        <v>6155.3779999999997</v>
      </c>
      <c r="H35" s="73"/>
      <c r="I35" s="73"/>
      <c r="J35" s="73">
        <v>320.75799999999998</v>
      </c>
      <c r="K35" s="73">
        <v>199.36199999999999</v>
      </c>
      <c r="L35" s="73">
        <v>-36.600999999999999</v>
      </c>
      <c r="M35" s="73">
        <v>6439.5349999999999</v>
      </c>
      <c r="N35" s="74"/>
      <c r="O35" s="102"/>
      <c r="P35" s="71" t="s">
        <v>45</v>
      </c>
      <c r="Q35" s="67" t="s">
        <v>45</v>
      </c>
      <c r="R35" s="76">
        <v>66.402000000000001</v>
      </c>
      <c r="S35" s="76">
        <v>250.26</v>
      </c>
      <c r="T35" s="76">
        <v>149.995</v>
      </c>
      <c r="U35" s="76">
        <v>52.945999999999998</v>
      </c>
      <c r="V35" s="76">
        <v>63.209000000000003</v>
      </c>
      <c r="W35" s="76">
        <v>142.34399999999999</v>
      </c>
      <c r="X35" s="76">
        <v>272.976</v>
      </c>
      <c r="Y35" s="76">
        <v>251.86799999999999</v>
      </c>
      <c r="Z35" s="76">
        <v>253.82400000000001</v>
      </c>
      <c r="AA35" s="76">
        <v>164.679</v>
      </c>
      <c r="AB35" s="76">
        <v>87.17</v>
      </c>
      <c r="AC35" s="76">
        <v>149.08000000000001</v>
      </c>
      <c r="AD35" s="76">
        <v>180.18799999999999</v>
      </c>
      <c r="AE35" s="76">
        <v>62.389000000000003</v>
      </c>
      <c r="AF35" s="76">
        <v>339.75299999999999</v>
      </c>
      <c r="AG35" s="76">
        <v>196.33199999999999</v>
      </c>
      <c r="AH35" s="76">
        <v>57.454999999999998</v>
      </c>
      <c r="AI35" s="76">
        <v>2740.873</v>
      </c>
      <c r="AJ35" s="111"/>
      <c r="AK35" s="67" t="s">
        <v>45</v>
      </c>
      <c r="AL35" s="76">
        <v>1372.393</v>
      </c>
      <c r="AM35" s="76">
        <v>231.03700000000001</v>
      </c>
      <c r="AN35" s="76">
        <v>422.24200000000002</v>
      </c>
      <c r="AO35" s="76">
        <v>653.279</v>
      </c>
      <c r="AP35" s="76">
        <v>61.332000000000001</v>
      </c>
      <c r="AQ35" s="76">
        <v>2087.0039999999999</v>
      </c>
      <c r="AR35" s="76">
        <v>332.67</v>
      </c>
      <c r="AS35" s="76">
        <v>154.59100000000001</v>
      </c>
      <c r="AT35" s="76">
        <v>24.686</v>
      </c>
      <c r="AU35" s="76">
        <v>110.30500000000001</v>
      </c>
      <c r="AV35" s="76">
        <v>5.77</v>
      </c>
      <c r="AW35" s="76">
        <v>628.02200000000005</v>
      </c>
      <c r="AX35" s="76">
        <v>1.093</v>
      </c>
      <c r="AY35" s="76">
        <v>13.211</v>
      </c>
      <c r="AZ35" s="76">
        <v>642.32600000000002</v>
      </c>
      <c r="BA35" s="76">
        <v>969.33100000000002</v>
      </c>
      <c r="BB35" s="76">
        <v>3698.6619999999998</v>
      </c>
      <c r="BC35" s="74"/>
    </row>
    <row r="36" spans="1:55" x14ac:dyDescent="0.2">
      <c r="A36" s="67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P36" s="77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</row>
    <row r="37" spans="1:55" x14ac:dyDescent="0.2">
      <c r="A37" s="79" t="s">
        <v>83</v>
      </c>
      <c r="P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</row>
    <row r="38" spans="1:55" x14ac:dyDescent="0.2">
      <c r="A38" s="79" t="s">
        <v>84</v>
      </c>
      <c r="P38" s="77"/>
    </row>
    <row r="39" spans="1:55" x14ac:dyDescent="0.2">
      <c r="A39" s="79" t="s">
        <v>85</v>
      </c>
    </row>
    <row r="40" spans="1:55" x14ac:dyDescent="0.2">
      <c r="O40" s="102"/>
      <c r="P40" s="103" t="s">
        <v>86</v>
      </c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</row>
    <row r="41" spans="1:55" x14ac:dyDescent="0.2">
      <c r="O41" s="102"/>
      <c r="P41" s="104" t="s">
        <v>121</v>
      </c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</row>
    <row r="42" spans="1:55" ht="13.5" customHeight="1" x14ac:dyDescent="0.2">
      <c r="N42" s="80"/>
      <c r="O42" s="102"/>
      <c r="P42" s="71"/>
      <c r="Q42" s="56"/>
      <c r="R42" s="68" t="s">
        <v>28</v>
      </c>
      <c r="S42" s="68" t="s">
        <v>29</v>
      </c>
      <c r="T42" s="68" t="s">
        <v>30</v>
      </c>
      <c r="U42" s="68" t="s">
        <v>31</v>
      </c>
      <c r="V42" s="68" t="s">
        <v>32</v>
      </c>
      <c r="W42" s="68" t="s">
        <v>33</v>
      </c>
      <c r="X42" s="68" t="s">
        <v>34</v>
      </c>
      <c r="Y42" s="68" t="s">
        <v>35</v>
      </c>
      <c r="Z42" s="68" t="s">
        <v>36</v>
      </c>
      <c r="AA42" s="68" t="s">
        <v>37</v>
      </c>
      <c r="AB42" s="68" t="s">
        <v>38</v>
      </c>
      <c r="AC42" s="68" t="s">
        <v>39</v>
      </c>
      <c r="AD42" s="68" t="s">
        <v>40</v>
      </c>
      <c r="AE42" s="68" t="s">
        <v>41</v>
      </c>
      <c r="AF42" s="68" t="s">
        <v>42</v>
      </c>
      <c r="AG42" s="68" t="s">
        <v>43</v>
      </c>
      <c r="AH42" s="68" t="s">
        <v>44</v>
      </c>
      <c r="AI42" s="68" t="s">
        <v>45</v>
      </c>
      <c r="AJ42" s="67"/>
    </row>
    <row r="43" spans="1:55" x14ac:dyDescent="0.2">
      <c r="O43" s="102"/>
      <c r="P43" s="71" t="s">
        <v>87</v>
      </c>
      <c r="Q43" s="67" t="s">
        <v>88</v>
      </c>
      <c r="R43" s="75">
        <v>66.402000000000001</v>
      </c>
      <c r="S43" s="75">
        <v>250.26</v>
      </c>
      <c r="T43" s="75">
        <v>149.995</v>
      </c>
      <c r="U43" s="75">
        <v>52.945999999999998</v>
      </c>
      <c r="V43" s="75">
        <v>63.209000000000003</v>
      </c>
      <c r="W43" s="75">
        <v>142.34399999999999</v>
      </c>
      <c r="X43" s="75">
        <v>272.976</v>
      </c>
      <c r="Y43" s="75">
        <v>251.86799999999999</v>
      </c>
      <c r="Z43" s="75">
        <v>253.82400000000001</v>
      </c>
      <c r="AA43" s="75">
        <v>164.679</v>
      </c>
      <c r="AB43" s="75">
        <v>87.17</v>
      </c>
      <c r="AC43" s="75">
        <v>149.08000000000001</v>
      </c>
      <c r="AD43" s="75">
        <v>180.18799999999999</v>
      </c>
      <c r="AE43" s="75">
        <v>62.389000000000003</v>
      </c>
      <c r="AF43" s="75">
        <v>339.75299999999999</v>
      </c>
      <c r="AG43" s="75">
        <v>196.33199999999999</v>
      </c>
      <c r="AH43" s="75">
        <v>57.454999999999998</v>
      </c>
      <c r="AI43" s="76">
        <v>2740.873</v>
      </c>
      <c r="AJ43" s="74"/>
    </row>
    <row r="44" spans="1:55" ht="13.5" customHeight="1" x14ac:dyDescent="0.2">
      <c r="O44" s="102"/>
      <c r="P44" s="71" t="s">
        <v>89</v>
      </c>
      <c r="Q44" s="67" t="s">
        <v>90</v>
      </c>
      <c r="R44" s="75">
        <v>46.817999999999998</v>
      </c>
      <c r="S44" s="75">
        <v>47.250999999999998</v>
      </c>
      <c r="T44" s="75">
        <v>43.401000000000003</v>
      </c>
      <c r="U44" s="75">
        <v>4.9109999999999996</v>
      </c>
      <c r="V44" s="75">
        <v>32.145000000000003</v>
      </c>
      <c r="W44" s="75">
        <v>32.707999999999998</v>
      </c>
      <c r="X44" s="75">
        <v>140.268</v>
      </c>
      <c r="Y44" s="75">
        <v>129.447</v>
      </c>
      <c r="Z44" s="75">
        <v>255.04499999999999</v>
      </c>
      <c r="AA44" s="75">
        <v>128.55000000000001</v>
      </c>
      <c r="AB44" s="75">
        <v>41.936999999999998</v>
      </c>
      <c r="AC44" s="75">
        <v>128.804</v>
      </c>
      <c r="AD44" s="75">
        <v>87.781999999999996</v>
      </c>
      <c r="AE44" s="75">
        <v>324.64</v>
      </c>
      <c r="AF44" s="75">
        <v>341.28</v>
      </c>
      <c r="AG44" s="75">
        <v>518.85400000000004</v>
      </c>
      <c r="AH44" s="75">
        <v>67.438999999999993</v>
      </c>
      <c r="AI44" s="76">
        <v>2371.2779999999998</v>
      </c>
      <c r="AJ44" s="74"/>
    </row>
    <row r="45" spans="1:55" ht="14.25" customHeight="1" x14ac:dyDescent="0.2">
      <c r="O45" s="102"/>
      <c r="P45" s="71" t="s">
        <v>91</v>
      </c>
      <c r="Q45" s="67" t="s">
        <v>92</v>
      </c>
      <c r="R45" s="75">
        <v>113.22</v>
      </c>
      <c r="S45" s="75">
        <v>297.51100000000002</v>
      </c>
      <c r="T45" s="75">
        <v>193.39500000000001</v>
      </c>
      <c r="U45" s="75">
        <v>57.856999999999999</v>
      </c>
      <c r="V45" s="75">
        <v>95.353999999999999</v>
      </c>
      <c r="W45" s="75">
        <v>175.05199999999999</v>
      </c>
      <c r="X45" s="75">
        <v>413.24400000000003</v>
      </c>
      <c r="Y45" s="75">
        <v>381.31599999999997</v>
      </c>
      <c r="Z45" s="75">
        <v>508.86900000000003</v>
      </c>
      <c r="AA45" s="75">
        <v>293.22899999999998</v>
      </c>
      <c r="AB45" s="75">
        <v>129.107</v>
      </c>
      <c r="AC45" s="75">
        <v>277.88499999999999</v>
      </c>
      <c r="AD45" s="75">
        <v>267.97000000000003</v>
      </c>
      <c r="AE45" s="75">
        <v>387.03</v>
      </c>
      <c r="AF45" s="75">
        <v>681.03200000000004</v>
      </c>
      <c r="AG45" s="75">
        <v>715.18600000000004</v>
      </c>
      <c r="AH45" s="75">
        <v>124.89400000000001</v>
      </c>
      <c r="AI45" s="76">
        <v>5112.1509999999998</v>
      </c>
      <c r="AJ45" s="74"/>
    </row>
    <row r="46" spans="1:55" x14ac:dyDescent="0.2">
      <c r="O46" s="102"/>
      <c r="P46" s="71" t="s">
        <v>93</v>
      </c>
      <c r="Q46" s="67" t="s">
        <v>94</v>
      </c>
      <c r="R46" s="75">
        <v>108.325</v>
      </c>
      <c r="S46" s="75">
        <v>297.51100000000002</v>
      </c>
      <c r="T46" s="75">
        <v>192.828</v>
      </c>
      <c r="U46" s="75">
        <v>57.856999999999999</v>
      </c>
      <c r="V46" s="75">
        <v>94.248999999999995</v>
      </c>
      <c r="W46" s="75">
        <v>175.05199999999999</v>
      </c>
      <c r="X46" s="75">
        <v>399.19499999999999</v>
      </c>
      <c r="Y46" s="75">
        <v>362.51</v>
      </c>
      <c r="Z46" s="75">
        <v>508.86900000000003</v>
      </c>
      <c r="AA46" s="75">
        <v>283.61099999999999</v>
      </c>
      <c r="AB46" s="75">
        <v>129.107</v>
      </c>
      <c r="AC46" s="75">
        <v>228.976</v>
      </c>
      <c r="AD46" s="75">
        <v>267.97000000000003</v>
      </c>
      <c r="AE46" s="75">
        <v>178.309</v>
      </c>
      <c r="AF46" s="75">
        <v>627.36500000000001</v>
      </c>
      <c r="AG46" s="75">
        <v>229.64099999999999</v>
      </c>
      <c r="AH46" s="75">
        <v>70.069999999999993</v>
      </c>
      <c r="AI46" s="76">
        <v>4211.4440000000004</v>
      </c>
      <c r="AJ46" s="74"/>
    </row>
    <row r="47" spans="1:55" ht="14.25" customHeight="1" x14ac:dyDescent="0.2">
      <c r="O47" s="102"/>
      <c r="P47" s="71" t="s">
        <v>95</v>
      </c>
      <c r="Q47" s="67" t="s">
        <v>96</v>
      </c>
      <c r="R47" s="75">
        <v>4.8959999999999999</v>
      </c>
      <c r="S47" s="75"/>
      <c r="T47" s="75">
        <v>0.56799999999999995</v>
      </c>
      <c r="U47" s="75"/>
      <c r="V47" s="75">
        <v>1.1060000000000001</v>
      </c>
      <c r="W47" s="75"/>
      <c r="X47" s="75">
        <v>14.048999999999999</v>
      </c>
      <c r="Y47" s="75">
        <v>18.806000000000001</v>
      </c>
      <c r="Z47" s="75"/>
      <c r="AA47" s="75"/>
      <c r="AB47" s="75"/>
      <c r="AC47" s="75">
        <v>45.277000000000001</v>
      </c>
      <c r="AD47" s="75"/>
      <c r="AE47" s="75">
        <v>208.721</v>
      </c>
      <c r="AF47" s="75">
        <v>37.137999999999998</v>
      </c>
      <c r="AG47" s="75">
        <v>12.332000000000001</v>
      </c>
      <c r="AH47" s="75">
        <v>3.1840000000000002</v>
      </c>
      <c r="AI47" s="76">
        <v>346.07499999999999</v>
      </c>
      <c r="AJ47" s="74"/>
    </row>
    <row r="48" spans="1:55" x14ac:dyDescent="0.2">
      <c r="O48" s="102"/>
      <c r="P48" s="71" t="s">
        <v>97</v>
      </c>
      <c r="Q48" s="67" t="s">
        <v>98</v>
      </c>
      <c r="R48" s="75"/>
      <c r="S48" s="75"/>
      <c r="T48" s="75"/>
      <c r="U48" s="75"/>
      <c r="V48" s="75"/>
      <c r="W48" s="75"/>
      <c r="X48" s="75"/>
      <c r="Y48" s="75"/>
      <c r="Z48" s="75"/>
      <c r="AA48" s="75">
        <v>9.6180000000000003</v>
      </c>
      <c r="AB48" s="75"/>
      <c r="AC48" s="75">
        <v>3.6320000000000001</v>
      </c>
      <c r="AD48" s="75"/>
      <c r="AE48" s="75"/>
      <c r="AF48" s="75">
        <v>16.53</v>
      </c>
      <c r="AG48" s="75">
        <v>473.21300000000002</v>
      </c>
      <c r="AH48" s="75">
        <v>51.64</v>
      </c>
      <c r="AI48" s="76">
        <v>554.63300000000004</v>
      </c>
      <c r="AJ48" s="74"/>
    </row>
    <row r="49" spans="15:36" ht="14.25" customHeight="1" x14ac:dyDescent="0.2">
      <c r="O49" s="102"/>
      <c r="P49" s="71"/>
      <c r="Q49" s="67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6"/>
      <c r="AJ49" s="74"/>
    </row>
    <row r="50" spans="15:36" x14ac:dyDescent="0.2">
      <c r="O50" s="102"/>
      <c r="P50" s="71" t="s">
        <v>91</v>
      </c>
      <c r="Q50" s="67" t="s">
        <v>92</v>
      </c>
      <c r="R50" s="75">
        <v>113.22</v>
      </c>
      <c r="S50" s="75">
        <v>297.51100000000002</v>
      </c>
      <c r="T50" s="75">
        <v>193.39500000000001</v>
      </c>
      <c r="U50" s="75">
        <v>57.856999999999999</v>
      </c>
      <c r="V50" s="75">
        <v>95.353999999999999</v>
      </c>
      <c r="W50" s="75">
        <v>175.05199999999999</v>
      </c>
      <c r="X50" s="75">
        <v>413.24400000000003</v>
      </c>
      <c r="Y50" s="75">
        <v>381.31599999999997</v>
      </c>
      <c r="Z50" s="75">
        <v>508.86900000000003</v>
      </c>
      <c r="AA50" s="75">
        <v>293.22899999999998</v>
      </c>
      <c r="AB50" s="75">
        <v>129.107</v>
      </c>
      <c r="AC50" s="75">
        <v>277.88499999999999</v>
      </c>
      <c r="AD50" s="75">
        <v>267.97000000000003</v>
      </c>
      <c r="AE50" s="75">
        <v>387.03</v>
      </c>
      <c r="AF50" s="75">
        <v>681.03200000000004</v>
      </c>
      <c r="AG50" s="75">
        <v>715.18600000000004</v>
      </c>
      <c r="AH50" s="75">
        <v>124.89400000000001</v>
      </c>
      <c r="AI50" s="76">
        <v>5112.1509999999998</v>
      </c>
      <c r="AJ50" s="74"/>
    </row>
    <row r="51" spans="15:36" x14ac:dyDescent="0.2">
      <c r="O51" s="102"/>
      <c r="P51" s="71" t="s">
        <v>99</v>
      </c>
      <c r="Q51" s="67" t="s">
        <v>100</v>
      </c>
      <c r="R51" s="75">
        <v>-14.385999999999999</v>
      </c>
      <c r="S51" s="75"/>
      <c r="T51" s="75">
        <v>14.385999999999999</v>
      </c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6"/>
      <c r="AJ51" s="74"/>
    </row>
    <row r="52" spans="15:36" x14ac:dyDescent="0.2">
      <c r="O52" s="102"/>
      <c r="P52" s="71" t="s">
        <v>101</v>
      </c>
      <c r="Q52" s="67" t="s">
        <v>102</v>
      </c>
      <c r="R52" s="75">
        <v>0.36099999999999999</v>
      </c>
      <c r="S52" s="75">
        <v>14.164</v>
      </c>
      <c r="T52" s="75"/>
      <c r="U52" s="75"/>
      <c r="V52" s="75">
        <v>0.23300000000000001</v>
      </c>
      <c r="W52" s="75"/>
      <c r="X52" s="75">
        <v>0.74199999999999999</v>
      </c>
      <c r="Y52" s="75">
        <v>0.749</v>
      </c>
      <c r="Z52" s="75"/>
      <c r="AA52" s="75">
        <v>0.749</v>
      </c>
      <c r="AB52" s="75">
        <v>1.4350000000000001</v>
      </c>
      <c r="AC52" s="75">
        <v>1.506</v>
      </c>
      <c r="AD52" s="75"/>
      <c r="AE52" s="75">
        <v>6.1369999999999996</v>
      </c>
      <c r="AF52" s="75">
        <v>13.183</v>
      </c>
      <c r="AG52" s="75">
        <v>-37.798999999999999</v>
      </c>
      <c r="AH52" s="75">
        <v>-1.46</v>
      </c>
      <c r="AI52" s="76"/>
      <c r="AJ52" s="74"/>
    </row>
    <row r="53" spans="15:36" x14ac:dyDescent="0.2">
      <c r="O53" s="102"/>
      <c r="P53" s="71" t="s">
        <v>103</v>
      </c>
      <c r="Q53" s="67" t="s">
        <v>104</v>
      </c>
      <c r="R53" s="75">
        <v>-14.026</v>
      </c>
      <c r="S53" s="75">
        <v>14.164</v>
      </c>
      <c r="T53" s="75">
        <v>14.385999999999999</v>
      </c>
      <c r="U53" s="75"/>
      <c r="V53" s="75">
        <v>0.23300000000000001</v>
      </c>
      <c r="W53" s="75"/>
      <c r="X53" s="75">
        <v>0.74199999999999999</v>
      </c>
      <c r="Y53" s="75">
        <v>0.749</v>
      </c>
      <c r="Z53" s="75"/>
      <c r="AA53" s="75">
        <v>0.749</v>
      </c>
      <c r="AB53" s="75">
        <v>1.4350000000000001</v>
      </c>
      <c r="AC53" s="75">
        <v>1.506</v>
      </c>
      <c r="AD53" s="75"/>
      <c r="AE53" s="75">
        <v>6.1369999999999996</v>
      </c>
      <c r="AF53" s="75">
        <v>13.183</v>
      </c>
      <c r="AG53" s="75">
        <v>-37.798999999999999</v>
      </c>
      <c r="AH53" s="75">
        <v>-1.46</v>
      </c>
      <c r="AI53" s="76"/>
      <c r="AJ53" s="74"/>
    </row>
    <row r="54" spans="15:36" x14ac:dyDescent="0.2">
      <c r="O54" s="102"/>
      <c r="P54" s="71" t="s">
        <v>91</v>
      </c>
      <c r="Q54" s="67" t="s">
        <v>105</v>
      </c>
      <c r="R54" s="75">
        <v>99.194000000000003</v>
      </c>
      <c r="S54" s="75">
        <v>311.67500000000001</v>
      </c>
      <c r="T54" s="75">
        <v>207.78200000000001</v>
      </c>
      <c r="U54" s="75">
        <v>57.856999999999999</v>
      </c>
      <c r="V54" s="75">
        <v>95.587000000000003</v>
      </c>
      <c r="W54" s="75">
        <v>175.05199999999999</v>
      </c>
      <c r="X54" s="75">
        <v>413.98599999999999</v>
      </c>
      <c r="Y54" s="75">
        <v>382.06400000000002</v>
      </c>
      <c r="Z54" s="75">
        <v>508.86900000000003</v>
      </c>
      <c r="AA54" s="75">
        <v>293.97800000000001</v>
      </c>
      <c r="AB54" s="75">
        <v>130.542</v>
      </c>
      <c r="AC54" s="75">
        <v>279.39100000000002</v>
      </c>
      <c r="AD54" s="75">
        <v>267.97000000000003</v>
      </c>
      <c r="AE54" s="75">
        <v>393.16699999999997</v>
      </c>
      <c r="AF54" s="75">
        <v>694.21600000000001</v>
      </c>
      <c r="AG54" s="75">
        <v>677.38699999999994</v>
      </c>
      <c r="AH54" s="75">
        <v>123.434</v>
      </c>
      <c r="AI54" s="76">
        <v>5112.1509999999998</v>
      </c>
      <c r="AJ54" s="74"/>
    </row>
    <row r="55" spans="15:36" x14ac:dyDescent="0.2">
      <c r="P55" s="79"/>
      <c r="Q55" s="79"/>
      <c r="R55" s="81"/>
      <c r="S55" s="81"/>
      <c r="T55" s="81"/>
      <c r="U55" s="81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15:36" x14ac:dyDescent="0.2"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5:36" x14ac:dyDescent="0.2"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5:36" x14ac:dyDescent="0.2"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5:36" x14ac:dyDescent="0.2">
      <c r="O59" s="102"/>
      <c r="P59" s="103" t="s">
        <v>106</v>
      </c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</row>
    <row r="60" spans="15:36" x14ac:dyDescent="0.2">
      <c r="O60" s="102"/>
      <c r="P60" s="104" t="s">
        <v>121</v>
      </c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</row>
    <row r="61" spans="15:36" x14ac:dyDescent="0.2">
      <c r="O61" s="102"/>
      <c r="P61" s="82"/>
      <c r="Q61" s="55"/>
      <c r="R61" s="68" t="s">
        <v>28</v>
      </c>
      <c r="S61" s="68" t="s">
        <v>29</v>
      </c>
      <c r="T61" s="68" t="s">
        <v>30</v>
      </c>
      <c r="U61" s="68" t="s">
        <v>31</v>
      </c>
      <c r="V61" s="68" t="s">
        <v>32</v>
      </c>
      <c r="W61" s="68" t="s">
        <v>33</v>
      </c>
      <c r="X61" s="68" t="s">
        <v>34</v>
      </c>
      <c r="Y61" s="68" t="s">
        <v>35</v>
      </c>
      <c r="Z61" s="68" t="s">
        <v>36</v>
      </c>
      <c r="AA61" s="68" t="s">
        <v>37</v>
      </c>
      <c r="AB61" s="68" t="s">
        <v>38</v>
      </c>
      <c r="AC61" s="68" t="s">
        <v>39</v>
      </c>
      <c r="AD61" s="68" t="s">
        <v>40</v>
      </c>
      <c r="AE61" s="68" t="s">
        <v>41</v>
      </c>
      <c r="AF61" s="68" t="s">
        <v>42</v>
      </c>
      <c r="AG61" s="68" t="s">
        <v>43</v>
      </c>
      <c r="AH61" s="68" t="s">
        <v>44</v>
      </c>
      <c r="AI61" s="68" t="s">
        <v>45</v>
      </c>
    </row>
    <row r="62" spans="15:36" x14ac:dyDescent="0.2">
      <c r="O62" s="102"/>
      <c r="P62" s="71" t="s">
        <v>89</v>
      </c>
      <c r="Q62" s="67" t="s">
        <v>107</v>
      </c>
      <c r="R62" s="75">
        <v>46.817999999999998</v>
      </c>
      <c r="S62" s="75">
        <v>47.250999999999998</v>
      </c>
      <c r="T62" s="75">
        <v>43.401000000000003</v>
      </c>
      <c r="U62" s="75">
        <v>4.9109999999999996</v>
      </c>
      <c r="V62" s="75">
        <v>32.145000000000003</v>
      </c>
      <c r="W62" s="75">
        <v>32.707999999999998</v>
      </c>
      <c r="X62" s="75">
        <v>140.268</v>
      </c>
      <c r="Y62" s="75">
        <v>129.447</v>
      </c>
      <c r="Z62" s="75">
        <v>255.04499999999999</v>
      </c>
      <c r="AA62" s="75">
        <v>128.55000000000001</v>
      </c>
      <c r="AB62" s="75">
        <v>41.936999999999998</v>
      </c>
      <c r="AC62" s="75">
        <v>128.804</v>
      </c>
      <c r="AD62" s="75">
        <v>87.781999999999996</v>
      </c>
      <c r="AE62" s="75">
        <v>324.64</v>
      </c>
      <c r="AF62" s="75">
        <v>341.28</v>
      </c>
      <c r="AG62" s="75">
        <v>518.85400000000004</v>
      </c>
      <c r="AH62" s="75">
        <v>67.438999999999993</v>
      </c>
      <c r="AI62" s="76">
        <v>2371.2779999999998</v>
      </c>
      <c r="AJ62" s="74"/>
    </row>
    <row r="63" spans="15:36" x14ac:dyDescent="0.2">
      <c r="O63" s="102"/>
      <c r="P63" s="71" t="s">
        <v>108</v>
      </c>
      <c r="Q63" s="67" t="s">
        <v>109</v>
      </c>
      <c r="R63" s="75">
        <v>9.7360000000000007</v>
      </c>
      <c r="S63" s="75">
        <v>21.375</v>
      </c>
      <c r="T63" s="75">
        <v>26.533999999999999</v>
      </c>
      <c r="U63" s="75">
        <v>0.60699999999999998</v>
      </c>
      <c r="V63" s="75">
        <v>21.474</v>
      </c>
      <c r="W63" s="75">
        <v>16.239999999999998</v>
      </c>
      <c r="X63" s="75">
        <v>84.353999999999999</v>
      </c>
      <c r="Y63" s="75">
        <v>84.613</v>
      </c>
      <c r="Z63" s="75">
        <v>154.76499999999999</v>
      </c>
      <c r="AA63" s="75">
        <v>68.858000000000004</v>
      </c>
      <c r="AB63" s="75">
        <v>36.948</v>
      </c>
      <c r="AC63" s="75">
        <v>90.447000000000003</v>
      </c>
      <c r="AD63" s="75">
        <v>61.241</v>
      </c>
      <c r="AE63" s="75">
        <v>21.114000000000001</v>
      </c>
      <c r="AF63" s="75">
        <v>234.262</v>
      </c>
      <c r="AG63" s="75">
        <v>387.68299999999999</v>
      </c>
      <c r="AH63" s="75">
        <v>56.8</v>
      </c>
      <c r="AI63" s="76">
        <v>1377.05</v>
      </c>
      <c r="AJ63" s="74"/>
    </row>
    <row r="64" spans="15:36" x14ac:dyDescent="0.2">
      <c r="O64" s="102"/>
      <c r="P64" s="71" t="s">
        <v>110</v>
      </c>
      <c r="Q64" s="67" t="s">
        <v>111</v>
      </c>
      <c r="R64" s="75">
        <v>44.531999999999996</v>
      </c>
      <c r="S64" s="75">
        <v>23.510999999999999</v>
      </c>
      <c r="T64" s="75">
        <v>15.119</v>
      </c>
      <c r="U64" s="75">
        <v>4.1360000000000001</v>
      </c>
      <c r="V64" s="75">
        <v>9.577</v>
      </c>
      <c r="W64" s="75">
        <v>15.413</v>
      </c>
      <c r="X64" s="75">
        <v>50.826999999999998</v>
      </c>
      <c r="Y64" s="75">
        <v>40.363999999999997</v>
      </c>
      <c r="Z64" s="75">
        <v>93.391000000000005</v>
      </c>
      <c r="AA64" s="75">
        <v>60.7</v>
      </c>
      <c r="AB64" s="75">
        <v>4.1529999999999996</v>
      </c>
      <c r="AC64" s="75">
        <v>35.020000000000003</v>
      </c>
      <c r="AD64" s="75">
        <v>13.891</v>
      </c>
      <c r="AE64" s="75">
        <v>268.06099999999998</v>
      </c>
      <c r="AF64" s="75">
        <v>99.040999999999997</v>
      </c>
      <c r="AG64" s="75">
        <v>119.95399999999999</v>
      </c>
      <c r="AH64" s="75">
        <v>14.023999999999999</v>
      </c>
      <c r="AI64" s="76">
        <v>911.71500000000003</v>
      </c>
      <c r="AJ64" s="74"/>
    </row>
    <row r="65" spans="15:36" x14ac:dyDescent="0.2">
      <c r="O65" s="102"/>
      <c r="P65" s="71" t="s">
        <v>112</v>
      </c>
      <c r="Q65" s="67" t="s">
        <v>113</v>
      </c>
      <c r="R65" s="75">
        <v>1.157</v>
      </c>
      <c r="S65" s="75">
        <v>6.4580000000000002</v>
      </c>
      <c r="T65" s="75">
        <v>2.2490000000000001</v>
      </c>
      <c r="U65" s="75">
        <v>0.19</v>
      </c>
      <c r="V65" s="75">
        <v>1.3979999999999999</v>
      </c>
      <c r="W65" s="75">
        <v>1.413</v>
      </c>
      <c r="X65" s="75">
        <v>6.1029999999999998</v>
      </c>
      <c r="Y65" s="75">
        <v>5.1280000000000001</v>
      </c>
      <c r="Z65" s="75">
        <v>10.542999999999999</v>
      </c>
      <c r="AA65" s="75">
        <v>4.7469999999999999</v>
      </c>
      <c r="AB65" s="75">
        <v>2.488</v>
      </c>
      <c r="AC65" s="75">
        <v>5.0170000000000003</v>
      </c>
      <c r="AD65" s="75">
        <v>12.669</v>
      </c>
      <c r="AE65" s="75">
        <v>36.831000000000003</v>
      </c>
      <c r="AF65" s="75">
        <v>12.769</v>
      </c>
      <c r="AG65" s="75">
        <v>15.778</v>
      </c>
      <c r="AH65" s="75">
        <v>2.444</v>
      </c>
      <c r="AI65" s="76">
        <v>127.381</v>
      </c>
      <c r="AJ65" s="74"/>
    </row>
    <row r="66" spans="15:36" x14ac:dyDescent="0.2">
      <c r="O66" s="102"/>
      <c r="P66" s="71" t="s">
        <v>114</v>
      </c>
      <c r="Q66" s="67" t="s">
        <v>115</v>
      </c>
      <c r="R66" s="75">
        <v>-8.6080000000000005</v>
      </c>
      <c r="S66" s="75">
        <v>-4.0919999999999996</v>
      </c>
      <c r="T66" s="75">
        <v>-0.502</v>
      </c>
      <c r="U66" s="75">
        <v>-2.1999999999999999E-2</v>
      </c>
      <c r="V66" s="75">
        <v>-0.30399999999999999</v>
      </c>
      <c r="W66" s="75">
        <v>-0.35799999999999998</v>
      </c>
      <c r="X66" s="75">
        <v>-1.016</v>
      </c>
      <c r="Y66" s="75">
        <v>-0.65800000000000003</v>
      </c>
      <c r="Z66" s="75">
        <v>-3.6539999999999999</v>
      </c>
      <c r="AA66" s="75">
        <v>-5.7549999999999999</v>
      </c>
      <c r="AB66" s="75">
        <v>-1.653</v>
      </c>
      <c r="AC66" s="75">
        <v>-1.68</v>
      </c>
      <c r="AD66" s="75">
        <v>-1.9E-2</v>
      </c>
      <c r="AE66" s="75">
        <v>-1.3660000000000001</v>
      </c>
      <c r="AF66" s="75">
        <v>-4.7910000000000004</v>
      </c>
      <c r="AG66" s="75">
        <v>-4.5609999999999999</v>
      </c>
      <c r="AH66" s="75">
        <v>-5.8280000000000003</v>
      </c>
      <c r="AI66" s="76">
        <v>-44.866999999999997</v>
      </c>
      <c r="AJ66" s="74"/>
    </row>
    <row r="67" spans="15:36" x14ac:dyDescent="0.2">
      <c r="O67" s="102"/>
      <c r="P67" s="79" t="s">
        <v>116</v>
      </c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</row>
  </sheetData>
  <mergeCells count="26">
    <mergeCell ref="P11:AI11"/>
    <mergeCell ref="AJ11:AJ35"/>
    <mergeCell ref="AK11:BB11"/>
    <mergeCell ref="A12:M13"/>
    <mergeCell ref="P12:AI13"/>
    <mergeCell ref="AK12:BB12"/>
    <mergeCell ref="AK13:AQ13"/>
    <mergeCell ref="AR13:AW13"/>
    <mergeCell ref="K5:L7"/>
    <mergeCell ref="D7:F7"/>
    <mergeCell ref="D9:F9"/>
    <mergeCell ref="A11:M11"/>
    <mergeCell ref="O11:O35"/>
    <mergeCell ref="A1:I1"/>
    <mergeCell ref="A2:I2"/>
    <mergeCell ref="A3:I3"/>
    <mergeCell ref="A4:I4"/>
    <mergeCell ref="A5:C5"/>
    <mergeCell ref="D5:F5"/>
    <mergeCell ref="G5:I5"/>
    <mergeCell ref="O40:O54"/>
    <mergeCell ref="P40:AI40"/>
    <mergeCell ref="P41:AI41"/>
    <mergeCell ref="O59:O67"/>
    <mergeCell ref="P59:AI59"/>
    <mergeCell ref="P60:AI60"/>
  </mergeCells>
  <hyperlinks>
    <hyperlink ref="A5" location="TES17!A11" display="Tableau des ressources en produits" xr:uid="{00000000-0004-0000-0000-000000000000}"/>
    <hyperlink ref="D5" location="TES17!P11" display="Tableau des entrées intermédiaires" xr:uid="{00000000-0004-0000-0000-000001000000}"/>
    <hyperlink ref="G5" location="TES17!AK11" display="Tableau des emplois finals" xr:uid="{00000000-0004-0000-0000-000002000000}"/>
    <hyperlink ref="D7" location="TES17!O40" display="Compte de production par branche" xr:uid="{00000000-0004-0000-0000-000003000000}"/>
    <hyperlink ref="D9" location="TES17!O59" display="Compte d'exploitation par branche" xr:uid="{00000000-0004-0000-0000-000004000000}"/>
  </hyperlinks>
  <pageMargins left="0.32013888888888897" right="0.17013888888888901" top="0.98402777777777795" bottom="0.98402777777777795" header="0.511811023622047" footer="0.511811023622047"/>
  <pageSetup paperSize="7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67"/>
  <sheetViews>
    <sheetView showZeros="0" tabSelected="1" topLeftCell="A10" zoomScale="75" zoomScaleNormal="75" workbookViewId="0">
      <selection activeCell="K16" sqref="K16"/>
    </sheetView>
  </sheetViews>
  <sheetFormatPr baseColWidth="10" defaultColWidth="11.5703125" defaultRowHeight="12.75" outlineLevelCol="1" x14ac:dyDescent="0.2"/>
  <cols>
    <col min="1" max="1" width="5.140625" customWidth="1"/>
    <col min="2" max="25" width="9.7109375" style="1" customWidth="1" outlineLevel="1"/>
    <col min="26" max="26" width="9.7109375" customWidth="1"/>
  </cols>
  <sheetData>
    <row r="1" spans="2:26" ht="24.95" customHeight="1" thickTop="1" x14ac:dyDescent="0.2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2"/>
      <c r="L1" s="2"/>
      <c r="M1" s="3"/>
      <c r="N1" s="4"/>
    </row>
    <row r="2" spans="2:26" x14ac:dyDescent="0.2">
      <c r="B2" s="116" t="s">
        <v>1</v>
      </c>
      <c r="C2" s="116"/>
      <c r="D2" s="116"/>
      <c r="E2" s="116"/>
      <c r="F2" s="116"/>
      <c r="G2" s="116"/>
      <c r="H2" s="116"/>
      <c r="I2" s="116"/>
      <c r="J2" s="116"/>
      <c r="K2" s="5"/>
      <c r="L2" s="5"/>
      <c r="M2" s="6"/>
      <c r="N2" s="7"/>
    </row>
    <row r="3" spans="2:26" x14ac:dyDescent="0.2">
      <c r="B3" s="117" t="s">
        <v>2</v>
      </c>
      <c r="C3" s="117"/>
      <c r="D3" s="117"/>
      <c r="E3" s="117"/>
      <c r="F3" s="117"/>
      <c r="G3" s="117"/>
      <c r="H3" s="117"/>
      <c r="I3" s="117"/>
      <c r="J3" s="117"/>
      <c r="K3" s="7"/>
      <c r="L3" s="7"/>
      <c r="M3" s="8"/>
      <c r="N3" s="7"/>
    </row>
    <row r="4" spans="2:26" ht="24.95" customHeight="1" thickBot="1" x14ac:dyDescent="0.25">
      <c r="B4" s="118" t="s">
        <v>3</v>
      </c>
      <c r="C4" s="118"/>
      <c r="D4" s="118"/>
      <c r="E4" s="118"/>
      <c r="F4" s="118"/>
      <c r="G4" s="118"/>
      <c r="H4" s="118"/>
      <c r="I4" s="118"/>
      <c r="J4" s="118"/>
      <c r="K4" s="7"/>
      <c r="L4" s="7"/>
      <c r="M4" s="8"/>
      <c r="N4" s="7"/>
    </row>
    <row r="5" spans="2:26" ht="39.950000000000003" customHeight="1" thickTop="1" thickBot="1" x14ac:dyDescent="0.25">
      <c r="B5" s="119" t="s">
        <v>4</v>
      </c>
      <c r="C5" s="119"/>
      <c r="D5" s="119"/>
      <c r="E5" s="119" t="s">
        <v>5</v>
      </c>
      <c r="F5" s="119"/>
      <c r="G5" s="119"/>
      <c r="H5" s="119" t="s">
        <v>6</v>
      </c>
      <c r="I5" s="119"/>
      <c r="J5" s="119"/>
      <c r="K5" s="7"/>
      <c r="L5" s="120" t="s">
        <v>7</v>
      </c>
      <c r="M5" s="120"/>
      <c r="N5" s="7"/>
    </row>
    <row r="6" spans="2:26" ht="3" customHeight="1" thickTop="1" thickBot="1" x14ac:dyDescent="0.25">
      <c r="B6" s="9"/>
      <c r="C6" s="10"/>
      <c r="D6" s="11"/>
      <c r="E6" s="10"/>
      <c r="F6" s="10"/>
      <c r="G6" s="7"/>
      <c r="H6" s="7"/>
      <c r="I6" s="7"/>
      <c r="J6" s="7"/>
      <c r="K6" s="7"/>
      <c r="L6" s="120"/>
      <c r="M6" s="120"/>
      <c r="N6" s="7"/>
    </row>
    <row r="7" spans="2:26" ht="39.950000000000003" customHeight="1" thickTop="1" thickBot="1" x14ac:dyDescent="0.25">
      <c r="B7" s="12"/>
      <c r="C7" s="13"/>
      <c r="D7" s="7"/>
      <c r="E7" s="119" t="s">
        <v>8</v>
      </c>
      <c r="F7" s="119"/>
      <c r="G7" s="119"/>
      <c r="H7" s="7"/>
      <c r="I7" s="7"/>
      <c r="J7" s="7"/>
      <c r="K7" s="7"/>
      <c r="L7" s="120"/>
      <c r="M7" s="120"/>
      <c r="N7" s="7"/>
    </row>
    <row r="8" spans="2:26" ht="3" customHeight="1" thickTop="1" thickBot="1" x14ac:dyDescent="0.25">
      <c r="B8" s="12"/>
      <c r="C8" s="13"/>
      <c r="D8" s="7"/>
      <c r="E8" s="11"/>
      <c r="F8" s="13"/>
      <c r="G8" s="7"/>
      <c r="H8" s="7"/>
      <c r="I8" s="7"/>
      <c r="J8" s="7"/>
      <c r="K8" s="7"/>
      <c r="L8" s="7"/>
      <c r="M8" s="8"/>
      <c r="N8" s="7"/>
    </row>
    <row r="9" spans="2:26" ht="39.950000000000003" customHeight="1" thickTop="1" thickBot="1" x14ac:dyDescent="0.25">
      <c r="B9" s="14"/>
      <c r="C9" s="15"/>
      <c r="D9" s="16"/>
      <c r="E9" s="119" t="s">
        <v>9</v>
      </c>
      <c r="F9" s="119"/>
      <c r="G9" s="119"/>
      <c r="H9" s="16"/>
      <c r="I9" s="16"/>
      <c r="J9" s="16"/>
      <c r="K9" s="16"/>
      <c r="L9" s="16"/>
      <c r="M9" s="17"/>
      <c r="N9" s="18"/>
    </row>
    <row r="10" spans="2:26" ht="13.5" thickTop="1" x14ac:dyDescent="0.2">
      <c r="L10" s="19"/>
      <c r="M10" s="19"/>
      <c r="P10" s="20"/>
      <c r="Q10" s="19"/>
    </row>
    <row r="11" spans="2:26" ht="15.75" x14ac:dyDescent="0.25">
      <c r="B11" s="121" t="s">
        <v>10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30"/>
      <c r="P11" s="126"/>
      <c r="Q11" s="134" t="s">
        <v>122</v>
      </c>
      <c r="R11" s="134"/>
      <c r="S11" s="134"/>
      <c r="T11" s="134"/>
      <c r="U11" s="134"/>
      <c r="V11" s="134"/>
      <c r="W11" s="134"/>
      <c r="X11" s="134"/>
      <c r="Y11" s="134"/>
      <c r="Z11" s="127"/>
    </row>
    <row r="12" spans="2:26" ht="15" x14ac:dyDescent="0.2">
      <c r="B12" s="122" t="s">
        <v>121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30"/>
      <c r="P12" s="128"/>
      <c r="Q12" s="125"/>
      <c r="R12" s="125"/>
      <c r="S12" s="125"/>
      <c r="T12" s="125"/>
      <c r="U12" s="125"/>
      <c r="V12" s="125"/>
      <c r="W12" s="125"/>
      <c r="X12" s="125"/>
      <c r="Y12" s="125"/>
      <c r="Z12" s="129"/>
    </row>
    <row r="13" spans="2:26" ht="15" x14ac:dyDescent="0.2"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30"/>
      <c r="P13" s="130"/>
      <c r="Q13" s="131"/>
      <c r="R13" s="131"/>
      <c r="S13" s="131"/>
      <c r="T13" s="131"/>
      <c r="U13" s="131"/>
      <c r="V13" s="131"/>
      <c r="W13" s="132"/>
      <c r="X13" s="132"/>
      <c r="Y13" s="132"/>
      <c r="Z13" s="133"/>
    </row>
    <row r="14" spans="2:26" s="44" customFormat="1" ht="4.5" customHeight="1" x14ac:dyDescent="0.2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9"/>
      <c r="P14" s="50"/>
      <c r="Q14" s="51"/>
      <c r="R14" s="51"/>
      <c r="S14" s="51"/>
      <c r="T14" s="51"/>
      <c r="U14" s="51"/>
      <c r="V14" s="51"/>
      <c r="W14" s="7"/>
      <c r="X14" s="7"/>
      <c r="Y14" s="7"/>
    </row>
    <row r="15" spans="2:26" ht="219" x14ac:dyDescent="0.25">
      <c r="B15" s="142"/>
      <c r="C15" s="143" t="s">
        <v>119</v>
      </c>
      <c r="D15" s="144" t="s">
        <v>16</v>
      </c>
      <c r="E15" s="144" t="s">
        <v>17</v>
      </c>
      <c r="F15" s="144" t="s">
        <v>18</v>
      </c>
      <c r="G15" s="145" t="s">
        <v>19</v>
      </c>
      <c r="H15" s="146" t="s">
        <v>20</v>
      </c>
      <c r="I15" s="84" t="s">
        <v>21</v>
      </c>
      <c r="J15" s="139" t="s">
        <v>22</v>
      </c>
      <c r="K15" s="84" t="s">
        <v>23</v>
      </c>
      <c r="L15" s="91" t="s">
        <v>24</v>
      </c>
      <c r="M15" s="92" t="s">
        <v>25</v>
      </c>
      <c r="N15" s="85" t="s">
        <v>118</v>
      </c>
      <c r="O15" s="30"/>
      <c r="P15" s="152" t="s">
        <v>117</v>
      </c>
      <c r="Q15" s="143" t="s">
        <v>46</v>
      </c>
      <c r="R15" s="144" t="s">
        <v>47</v>
      </c>
      <c r="S15" s="144" t="s">
        <v>48</v>
      </c>
      <c r="T15" s="144" t="s">
        <v>49</v>
      </c>
      <c r="U15" s="144" t="s">
        <v>50</v>
      </c>
      <c r="V15" s="144" t="s">
        <v>51</v>
      </c>
      <c r="W15" s="144" t="s">
        <v>59</v>
      </c>
      <c r="X15" s="144" t="s">
        <v>60</v>
      </c>
      <c r="Y15" s="146" t="s">
        <v>61</v>
      </c>
      <c r="Z15" s="92" t="s">
        <v>61</v>
      </c>
    </row>
    <row r="16" spans="2:26" ht="15.75" x14ac:dyDescent="0.25">
      <c r="B16" s="31" t="s">
        <v>28</v>
      </c>
      <c r="C16" s="37">
        <f>'TES17'!B16</f>
        <v>99.194000000000003</v>
      </c>
      <c r="D16" s="37">
        <f>'TES17'!C16</f>
        <v>18.597999999999999</v>
      </c>
      <c r="E16" s="37">
        <f>'TES17'!D16</f>
        <v>0</v>
      </c>
      <c r="F16" s="37">
        <f>D16+E16</f>
        <v>18.597999999999999</v>
      </c>
      <c r="G16" s="87"/>
      <c r="H16" s="86">
        <f>C16+F16+G16</f>
        <v>117.792</v>
      </c>
      <c r="I16" s="32">
        <f>'TES17'!H16</f>
        <v>24.902000000000001</v>
      </c>
      <c r="J16" s="140">
        <f>'TES17'!I16</f>
        <v>2.1280000000000001</v>
      </c>
      <c r="K16" s="33">
        <f>'TES17'!J16</f>
        <v>2.0680000000000001</v>
      </c>
      <c r="L16" s="33">
        <f>'TES17'!K16</f>
        <v>2.0139999999999998</v>
      </c>
      <c r="M16" s="33">
        <f>'TES17'!L16</f>
        <v>-1.306</v>
      </c>
      <c r="N16" s="34">
        <f>'TES17'!M16</f>
        <v>145.583</v>
      </c>
      <c r="O16" s="30"/>
      <c r="P16" s="135">
        <f>'TES17'!AI16</f>
        <v>81.131</v>
      </c>
      <c r="Q16" s="93">
        <f>'TES17'!AL16</f>
        <v>34.712000000000003</v>
      </c>
      <c r="R16" s="93">
        <f>'TES17'!AM16</f>
        <v>0</v>
      </c>
      <c r="S16" s="93">
        <f>'TES17'!AN16</f>
        <v>0</v>
      </c>
      <c r="T16" s="93">
        <f>'TES17'!AO16</f>
        <v>0</v>
      </c>
      <c r="U16" s="93">
        <f>'TES17'!AP16</f>
        <v>0</v>
      </c>
      <c r="V16" s="93">
        <f>'TES17'!AQ16</f>
        <v>34.712000000000003</v>
      </c>
      <c r="W16" s="93">
        <f>'TES17'!AZ16</f>
        <v>6.2309999999999999</v>
      </c>
      <c r="X16" s="93">
        <f>'TES17'!BA16</f>
        <v>23.509</v>
      </c>
      <c r="Y16" s="97">
        <f>'TES17'!BB16</f>
        <v>64.451999999999998</v>
      </c>
      <c r="Z16" s="38">
        <f t="shared" ref="Z16:Z35" si="0">P16+Y16</f>
        <v>145.583</v>
      </c>
    </row>
    <row r="17" spans="2:26" ht="15.75" x14ac:dyDescent="0.25">
      <c r="B17" s="35" t="s">
        <v>29</v>
      </c>
      <c r="C17" s="37">
        <f>'TES17'!B17</f>
        <v>311.67500000000001</v>
      </c>
      <c r="D17" s="37">
        <f>'TES17'!C17</f>
        <v>118.914</v>
      </c>
      <c r="E17" s="37">
        <f>'TES17'!D17</f>
        <v>0</v>
      </c>
      <c r="F17" s="37">
        <f t="shared" ref="F17:F35" si="1">D17+E17</f>
        <v>118.914</v>
      </c>
      <c r="G17" s="87"/>
      <c r="H17" s="86">
        <f t="shared" ref="H17:H35" si="2">C17+F17+G17</f>
        <v>430.589</v>
      </c>
      <c r="I17" s="36">
        <f>'TES17'!H17</f>
        <v>19.091999999999999</v>
      </c>
      <c r="J17" s="87">
        <f>'TES17'!I17</f>
        <v>3.6070000000000002</v>
      </c>
      <c r="K17" s="37">
        <f>'TES17'!J17</f>
        <v>18.341000000000001</v>
      </c>
      <c r="L17" s="37">
        <f>'TES17'!K17</f>
        <v>10.279</v>
      </c>
      <c r="M17" s="37">
        <f>'TES17'!L17</f>
        <v>-14.815</v>
      </c>
      <c r="N17" s="38">
        <f>'TES17'!M17</f>
        <v>456.81400000000002</v>
      </c>
      <c r="O17" s="30"/>
      <c r="P17" s="136">
        <f>'TES17'!AI17</f>
        <v>341.34</v>
      </c>
      <c r="Q17" s="93">
        <f>'TES17'!AL17</f>
        <v>62.13</v>
      </c>
      <c r="R17" s="93">
        <f>'TES17'!AM17</f>
        <v>0</v>
      </c>
      <c r="S17" s="93">
        <f>'TES17'!AN17</f>
        <v>1.5960000000000001</v>
      </c>
      <c r="T17" s="93">
        <f>'TES17'!AO17</f>
        <v>1.5960000000000001</v>
      </c>
      <c r="U17" s="93">
        <f>'TES17'!AP17</f>
        <v>0</v>
      </c>
      <c r="V17" s="93">
        <f>'TES17'!AQ17</f>
        <v>63.725999999999999</v>
      </c>
      <c r="W17" s="93">
        <f>'TES17'!AZ17</f>
        <v>1.9039999999999999</v>
      </c>
      <c r="X17" s="93">
        <f>'TES17'!BA17</f>
        <v>49.844999999999999</v>
      </c>
      <c r="Y17" s="97">
        <f>'TES17'!BB17</f>
        <v>115.474</v>
      </c>
      <c r="Z17" s="38">
        <f t="shared" si="0"/>
        <v>456.81399999999996</v>
      </c>
    </row>
    <row r="18" spans="2:26" ht="15.75" x14ac:dyDescent="0.25">
      <c r="B18" s="35" t="s">
        <v>30</v>
      </c>
      <c r="C18" s="37">
        <f>'TES17'!B18</f>
        <v>207.78200000000001</v>
      </c>
      <c r="D18" s="37">
        <f>'TES17'!C18</f>
        <v>55.911999999999999</v>
      </c>
      <c r="E18" s="37">
        <f>'TES17'!D18</f>
        <v>0</v>
      </c>
      <c r="F18" s="37">
        <f t="shared" si="1"/>
        <v>55.911999999999999</v>
      </c>
      <c r="G18" s="87"/>
      <c r="H18" s="86">
        <f t="shared" si="2"/>
        <v>263.69400000000002</v>
      </c>
      <c r="I18" s="36">
        <f>'TES17'!H18</f>
        <v>90.120999999999995</v>
      </c>
      <c r="J18" s="87">
        <f>'TES17'!I18</f>
        <v>6.5190000000000001</v>
      </c>
      <c r="K18" s="37">
        <f>'TES17'!J18</f>
        <v>36.417000000000002</v>
      </c>
      <c r="L18" s="37">
        <f>'TES17'!K18</f>
        <v>16.420999999999999</v>
      </c>
      <c r="M18" s="37">
        <f>'TES17'!L18</f>
        <v>-9.7000000000000003E-2</v>
      </c>
      <c r="N18" s="38">
        <f>'TES17'!M18</f>
        <v>396.65300000000002</v>
      </c>
      <c r="O18" s="30"/>
      <c r="P18" s="136">
        <f>'TES17'!AI18</f>
        <v>141.62299999999999</v>
      </c>
      <c r="Q18" s="93">
        <f>'TES17'!AL18</f>
        <v>193.774</v>
      </c>
      <c r="R18" s="93">
        <f>'TES17'!AM18</f>
        <v>0</v>
      </c>
      <c r="S18" s="93">
        <f>'TES17'!AN18</f>
        <v>0.48199999999999998</v>
      </c>
      <c r="T18" s="93">
        <f>'TES17'!AO18</f>
        <v>0.48199999999999998</v>
      </c>
      <c r="U18" s="93">
        <f>'TES17'!AP18</f>
        <v>0</v>
      </c>
      <c r="V18" s="93">
        <f>'TES17'!AQ18</f>
        <v>194.256</v>
      </c>
      <c r="W18" s="93">
        <f>'TES17'!AZ18</f>
        <v>-1.194</v>
      </c>
      <c r="X18" s="93">
        <f>'TES17'!BA18</f>
        <v>61.969000000000001</v>
      </c>
      <c r="Y18" s="97">
        <f>'TES17'!BB18</f>
        <v>255.03</v>
      </c>
      <c r="Z18" s="38">
        <f t="shared" si="0"/>
        <v>396.65300000000002</v>
      </c>
    </row>
    <row r="19" spans="2:26" ht="15.75" x14ac:dyDescent="0.25">
      <c r="B19" s="35" t="s">
        <v>31</v>
      </c>
      <c r="C19" s="37">
        <f>'TES17'!B19</f>
        <v>57.856999999999999</v>
      </c>
      <c r="D19" s="37">
        <f>'TES17'!C19</f>
        <v>53.411999999999999</v>
      </c>
      <c r="E19" s="37">
        <f>'TES17'!D19</f>
        <v>0</v>
      </c>
      <c r="F19" s="37">
        <f t="shared" si="1"/>
        <v>53.411999999999999</v>
      </c>
      <c r="G19" s="87"/>
      <c r="H19" s="86">
        <f t="shared" si="2"/>
        <v>111.26900000000001</v>
      </c>
      <c r="I19" s="36">
        <f>'TES17'!H19</f>
        <v>12.634</v>
      </c>
      <c r="J19" s="87">
        <f>'TES17'!I19</f>
        <v>2.1339999999999999</v>
      </c>
      <c r="K19" s="37">
        <f>'TES17'!J19</f>
        <v>43.646000000000001</v>
      </c>
      <c r="L19" s="37">
        <f>'TES17'!K19</f>
        <v>12.23</v>
      </c>
      <c r="M19" s="37">
        <f>'TES17'!L19</f>
        <v>-7.6120000000000001</v>
      </c>
      <c r="N19" s="38">
        <f>'TES17'!M19</f>
        <v>162.07</v>
      </c>
      <c r="O19" s="30"/>
      <c r="P19" s="136">
        <f>'TES17'!AI19</f>
        <v>81.388999999999996</v>
      </c>
      <c r="Q19" s="93">
        <f>'TES17'!AL19</f>
        <v>62.085000000000001</v>
      </c>
      <c r="R19" s="93">
        <f>'TES17'!AM19</f>
        <v>0</v>
      </c>
      <c r="S19" s="93">
        <f>'TES17'!AN19</f>
        <v>0</v>
      </c>
      <c r="T19" s="93">
        <f>'TES17'!AO19</f>
        <v>0</v>
      </c>
      <c r="U19" s="93">
        <f>'TES17'!AP19</f>
        <v>0</v>
      </c>
      <c r="V19" s="93">
        <f>'TES17'!AQ19</f>
        <v>62.085000000000001</v>
      </c>
      <c r="W19" s="93">
        <f>'TES17'!AZ19</f>
        <v>-0.63100000000000001</v>
      </c>
      <c r="X19" s="93">
        <f>'TES17'!BA19</f>
        <v>19.228000000000002</v>
      </c>
      <c r="Y19" s="97">
        <f>'TES17'!BB19</f>
        <v>80.682000000000002</v>
      </c>
      <c r="Z19" s="38">
        <f t="shared" si="0"/>
        <v>162.071</v>
      </c>
    </row>
    <row r="20" spans="2:26" ht="15.75" x14ac:dyDescent="0.25">
      <c r="B20" s="35" t="s">
        <v>32</v>
      </c>
      <c r="C20" s="37">
        <f>'TES17'!B20</f>
        <v>95.587000000000003</v>
      </c>
      <c r="D20" s="37">
        <f>'TES17'!C20</f>
        <v>149.91200000000001</v>
      </c>
      <c r="E20" s="37">
        <f>'TES17'!D20</f>
        <v>0</v>
      </c>
      <c r="F20" s="37">
        <f t="shared" si="1"/>
        <v>149.91200000000001</v>
      </c>
      <c r="G20" s="87"/>
      <c r="H20" s="86">
        <f t="shared" si="2"/>
        <v>245.49900000000002</v>
      </c>
      <c r="I20" s="36">
        <f>'TES17'!H20</f>
        <v>69.793999999999997</v>
      </c>
      <c r="J20" s="87">
        <f>'TES17'!I20</f>
        <v>4.4589999999999996</v>
      </c>
      <c r="K20" s="37">
        <f>'TES17'!J20</f>
        <v>9.1349999999999998</v>
      </c>
      <c r="L20" s="37">
        <f>'TES17'!K20</f>
        <v>8.5180000000000007</v>
      </c>
      <c r="M20" s="37">
        <f>'TES17'!L20</f>
        <v>0</v>
      </c>
      <c r="N20" s="38">
        <f>'TES17'!M20</f>
        <v>328.88799999999998</v>
      </c>
      <c r="O20" s="30"/>
      <c r="P20" s="136">
        <f>'TES17'!AI20</f>
        <v>132.46</v>
      </c>
      <c r="Q20" s="93">
        <f>'TES17'!AL20</f>
        <v>39.078000000000003</v>
      </c>
      <c r="R20" s="93">
        <f>'TES17'!AM20</f>
        <v>0</v>
      </c>
      <c r="S20" s="93">
        <f>'TES17'!AN20</f>
        <v>0.68300000000000005</v>
      </c>
      <c r="T20" s="93">
        <f>'TES17'!AO20</f>
        <v>0.68300000000000005</v>
      </c>
      <c r="U20" s="93">
        <f>'TES17'!AP20</f>
        <v>0</v>
      </c>
      <c r="V20" s="93">
        <f>'TES17'!AQ20</f>
        <v>39.762</v>
      </c>
      <c r="W20" s="93">
        <f>'TES17'!AZ20</f>
        <v>53.369</v>
      </c>
      <c r="X20" s="93">
        <f>'TES17'!BA20</f>
        <v>103.297</v>
      </c>
      <c r="Y20" s="97">
        <f>'TES17'!BB20</f>
        <v>196.428</v>
      </c>
      <c r="Z20" s="38">
        <f t="shared" si="0"/>
        <v>328.88800000000003</v>
      </c>
    </row>
    <row r="21" spans="2:26" ht="15.75" x14ac:dyDescent="0.25">
      <c r="B21" s="35" t="s">
        <v>33</v>
      </c>
      <c r="C21" s="37">
        <f>'TES17'!B21</f>
        <v>175.05199999999999</v>
      </c>
      <c r="D21" s="37">
        <f>'TES17'!C21</f>
        <v>110.509</v>
      </c>
      <c r="E21" s="37">
        <f>'TES17'!D21</f>
        <v>0</v>
      </c>
      <c r="F21" s="37">
        <f t="shared" si="1"/>
        <v>110.509</v>
      </c>
      <c r="G21" s="87"/>
      <c r="H21" s="86">
        <f t="shared" si="2"/>
        <v>285.56099999999998</v>
      </c>
      <c r="I21" s="36">
        <f>'TES17'!H21</f>
        <v>41.811</v>
      </c>
      <c r="J21" s="87">
        <f>'TES17'!I21</f>
        <v>1.266</v>
      </c>
      <c r="K21" s="37">
        <f>'TES17'!J21</f>
        <v>17.042000000000002</v>
      </c>
      <c r="L21" s="37">
        <f>'TES17'!K21</f>
        <v>14.234</v>
      </c>
      <c r="M21" s="37">
        <f>'TES17'!L21</f>
        <v>-1.4379999999999999</v>
      </c>
      <c r="N21" s="38">
        <f>'TES17'!M21</f>
        <v>344.24200000000002</v>
      </c>
      <c r="O21" s="30"/>
      <c r="P21" s="136">
        <f>'TES17'!AI21</f>
        <v>104.52500000000001</v>
      </c>
      <c r="Q21" s="93">
        <f>'TES17'!AL21</f>
        <v>66.477999999999994</v>
      </c>
      <c r="R21" s="93">
        <f>'TES17'!AM21</f>
        <v>0</v>
      </c>
      <c r="S21" s="93">
        <f>'TES17'!AN21</f>
        <v>0.17899999999999999</v>
      </c>
      <c r="T21" s="93">
        <f>'TES17'!AO21</f>
        <v>0.17899999999999999</v>
      </c>
      <c r="U21" s="93">
        <f>'TES17'!AP21</f>
        <v>0</v>
      </c>
      <c r="V21" s="93">
        <f>'TES17'!AQ21</f>
        <v>66.656999999999996</v>
      </c>
      <c r="W21" s="93">
        <f>'TES17'!AZ21</f>
        <v>41.792999999999999</v>
      </c>
      <c r="X21" s="93">
        <f>'TES17'!BA21</f>
        <v>131.267</v>
      </c>
      <c r="Y21" s="97">
        <f>'TES17'!BB21</f>
        <v>239.71700000000001</v>
      </c>
      <c r="Z21" s="38">
        <f t="shared" si="0"/>
        <v>344.24200000000002</v>
      </c>
    </row>
    <row r="22" spans="2:26" ht="15.75" x14ac:dyDescent="0.25">
      <c r="B22" s="35" t="s">
        <v>34</v>
      </c>
      <c r="C22" s="37">
        <f>'TES17'!B22</f>
        <v>413.98599999999999</v>
      </c>
      <c r="D22" s="37">
        <f>'TES17'!C22</f>
        <v>304.976</v>
      </c>
      <c r="E22" s="37">
        <f>'TES17'!D22</f>
        <v>0</v>
      </c>
      <c r="F22" s="37">
        <f t="shared" si="1"/>
        <v>304.976</v>
      </c>
      <c r="G22" s="87"/>
      <c r="H22" s="86">
        <f t="shared" si="2"/>
        <v>718.96199999999999</v>
      </c>
      <c r="I22" s="36">
        <f>'TES17'!H22</f>
        <v>202.44499999999999</v>
      </c>
      <c r="J22" s="87">
        <f>'TES17'!I22</f>
        <v>17.457000000000001</v>
      </c>
      <c r="K22" s="37">
        <f>'TES17'!J22</f>
        <v>34.750999999999998</v>
      </c>
      <c r="L22" s="37">
        <f>'TES17'!K22</f>
        <v>31.831</v>
      </c>
      <c r="M22" s="37">
        <f>'TES17'!L22</f>
        <v>0</v>
      </c>
      <c r="N22" s="38">
        <f>'TES17'!M22</f>
        <v>973.61500000000001</v>
      </c>
      <c r="O22" s="30"/>
      <c r="P22" s="136">
        <f>'TES17'!AI22</f>
        <v>461.98500000000001</v>
      </c>
      <c r="Q22" s="93">
        <f>'TES17'!AL22</f>
        <v>158.226</v>
      </c>
      <c r="R22" s="93">
        <f>'TES17'!AM22</f>
        <v>0</v>
      </c>
      <c r="S22" s="93">
        <f>'TES17'!AN22</f>
        <v>37.326999999999998</v>
      </c>
      <c r="T22" s="93">
        <f>'TES17'!AO22</f>
        <v>37.326999999999998</v>
      </c>
      <c r="U22" s="93">
        <f>'TES17'!AP22</f>
        <v>0</v>
      </c>
      <c r="V22" s="93">
        <f>'TES17'!AQ22</f>
        <v>195.55199999999999</v>
      </c>
      <c r="W22" s="93">
        <f>'TES17'!AZ22</f>
        <v>49.024000000000001</v>
      </c>
      <c r="X22" s="93">
        <f>'TES17'!BA22</f>
        <v>267.05399999999997</v>
      </c>
      <c r="Y22" s="97">
        <f>'TES17'!BB22</f>
        <v>511.63</v>
      </c>
      <c r="Z22" s="38">
        <f t="shared" si="0"/>
        <v>973.61500000000001</v>
      </c>
    </row>
    <row r="23" spans="2:26" ht="15.75" x14ac:dyDescent="0.25">
      <c r="B23" s="35" t="s">
        <v>35</v>
      </c>
      <c r="C23" s="37">
        <f>'TES17'!B23</f>
        <v>382.06400000000002</v>
      </c>
      <c r="D23" s="37">
        <f>'TES17'!C23</f>
        <v>0</v>
      </c>
      <c r="E23" s="37">
        <f>'TES17'!D23</f>
        <v>2.4009999999999998</v>
      </c>
      <c r="F23" s="37">
        <f t="shared" si="1"/>
        <v>2.4009999999999998</v>
      </c>
      <c r="G23" s="87"/>
      <c r="H23" s="86">
        <f t="shared" si="2"/>
        <v>384.46500000000003</v>
      </c>
      <c r="I23" s="36">
        <f>'TES17'!H23</f>
        <v>0</v>
      </c>
      <c r="J23" s="87">
        <f>'TES17'!I23</f>
        <v>0</v>
      </c>
      <c r="K23" s="37">
        <f>'TES17'!J23</f>
        <v>37.003999999999998</v>
      </c>
      <c r="L23" s="37">
        <f>'TES17'!K23</f>
        <v>35.311</v>
      </c>
      <c r="M23" s="37">
        <f>'TES17'!L23</f>
        <v>0</v>
      </c>
      <c r="N23" s="38">
        <f>'TES17'!M23</f>
        <v>421.47</v>
      </c>
      <c r="O23" s="30"/>
      <c r="P23" s="136">
        <f>'TES17'!AI23</f>
        <v>106.89700000000001</v>
      </c>
      <c r="Q23" s="93">
        <f>'TES17'!AL23</f>
        <v>27.576000000000001</v>
      </c>
      <c r="R23" s="93">
        <f>'TES17'!AM23</f>
        <v>0</v>
      </c>
      <c r="S23" s="93">
        <f>'TES17'!AN23</f>
        <v>0</v>
      </c>
      <c r="T23" s="93">
        <f>'TES17'!AO23</f>
        <v>0</v>
      </c>
      <c r="U23" s="93">
        <f>'TES17'!AP23</f>
        <v>0</v>
      </c>
      <c r="V23" s="93">
        <f>'TES17'!AQ23</f>
        <v>27.576000000000001</v>
      </c>
      <c r="W23" s="93">
        <f>'TES17'!AZ23</f>
        <v>286.21600000000001</v>
      </c>
      <c r="X23" s="93">
        <f>'TES17'!BA23</f>
        <v>0.78100000000000003</v>
      </c>
      <c r="Y23" s="97">
        <f>'TES17'!BB23</f>
        <v>314.57299999999998</v>
      </c>
      <c r="Z23" s="38">
        <f t="shared" si="0"/>
        <v>421.46999999999997</v>
      </c>
    </row>
    <row r="24" spans="2:26" ht="15.75" x14ac:dyDescent="0.25">
      <c r="B24" s="35" t="s">
        <v>36</v>
      </c>
      <c r="C24" s="37">
        <f>'TES17'!B24</f>
        <v>508.86900000000003</v>
      </c>
      <c r="D24" s="37">
        <f>'TES17'!C24</f>
        <v>0</v>
      </c>
      <c r="E24" s="37">
        <f>'TES17'!D24</f>
        <v>7.87</v>
      </c>
      <c r="F24" s="37">
        <f t="shared" si="1"/>
        <v>7.87</v>
      </c>
      <c r="G24" s="87"/>
      <c r="H24" s="86">
        <f t="shared" si="2"/>
        <v>516.73900000000003</v>
      </c>
      <c r="I24" s="36">
        <f>'TES17'!H24</f>
        <v>-463.54399999999998</v>
      </c>
      <c r="J24" s="87">
        <f>'TES17'!I24</f>
        <v>0</v>
      </c>
      <c r="K24" s="37">
        <f>'TES17'!J24</f>
        <v>1.361</v>
      </c>
      <c r="L24" s="37">
        <f>'TES17'!K24</f>
        <v>1.361</v>
      </c>
      <c r="M24" s="37">
        <f>'TES17'!L24</f>
        <v>0</v>
      </c>
      <c r="N24" s="38">
        <f>'TES17'!M24</f>
        <v>54.557000000000002</v>
      </c>
      <c r="O24" s="30"/>
      <c r="P24" s="136">
        <f>'TES17'!AI24</f>
        <v>41.470999999999997</v>
      </c>
      <c r="Q24" s="93">
        <f>'TES17'!AL24</f>
        <v>5.9139999999999997</v>
      </c>
      <c r="R24" s="93">
        <f>'TES17'!AM24</f>
        <v>0</v>
      </c>
      <c r="S24" s="93">
        <f>'TES17'!AN24</f>
        <v>0</v>
      </c>
      <c r="T24" s="93">
        <f>'TES17'!AO24</f>
        <v>0</v>
      </c>
      <c r="U24" s="93">
        <f>'TES17'!AP24</f>
        <v>0</v>
      </c>
      <c r="V24" s="93">
        <f>'TES17'!AQ24</f>
        <v>5.9139999999999997</v>
      </c>
      <c r="W24" s="93">
        <f>'TES17'!AZ24</f>
        <v>0</v>
      </c>
      <c r="X24" s="93">
        <f>'TES17'!BA24</f>
        <v>7.1719999999999997</v>
      </c>
      <c r="Y24" s="97">
        <f>'TES17'!BB24</f>
        <v>13.086</v>
      </c>
      <c r="Z24" s="38">
        <f t="shared" si="0"/>
        <v>54.556999999999995</v>
      </c>
    </row>
    <row r="25" spans="2:26" ht="18" x14ac:dyDescent="0.25">
      <c r="B25" s="46" t="s">
        <v>37</v>
      </c>
      <c r="C25" s="87">
        <f>'TES17'!B25</f>
        <v>293.97800000000001</v>
      </c>
      <c r="D25" s="87">
        <f>'TES17'!C25</f>
        <v>0</v>
      </c>
      <c r="E25" s="87">
        <f>'TES17'!D25</f>
        <v>54.17</v>
      </c>
      <c r="F25" s="87">
        <f t="shared" si="1"/>
        <v>54.17</v>
      </c>
      <c r="G25" s="47">
        <f>'TES17'!F25</f>
        <v>-24.981999999999999</v>
      </c>
      <c r="H25" s="88">
        <f t="shared" si="2"/>
        <v>323.16600000000005</v>
      </c>
      <c r="I25" s="89">
        <f>'TES17'!H25</f>
        <v>0</v>
      </c>
      <c r="J25" s="87">
        <f>'TES17'!I25</f>
        <v>-38.334000000000003</v>
      </c>
      <c r="K25" s="87">
        <f>'TES17'!J25</f>
        <v>7.24</v>
      </c>
      <c r="L25" s="87">
        <f>'TES17'!K25</f>
        <v>5.6859999999999999</v>
      </c>
      <c r="M25" s="87">
        <f>'TES17'!L25</f>
        <v>-9.6920000000000002</v>
      </c>
      <c r="N25" s="96">
        <f>'TES17'!M25</f>
        <v>282.38</v>
      </c>
      <c r="O25" s="83"/>
      <c r="P25" s="137">
        <f>'TES17'!AI25</f>
        <v>146.404</v>
      </c>
      <c r="Q25" s="94">
        <f>'TES17'!AL25</f>
        <v>43.18</v>
      </c>
      <c r="R25" s="94">
        <f>'TES17'!AM25</f>
        <v>5.7430000000000003</v>
      </c>
      <c r="S25" s="94">
        <f>'TES17'!AN25</f>
        <v>4.5039999999999996</v>
      </c>
      <c r="T25" s="94">
        <f>'TES17'!AO25</f>
        <v>10.247</v>
      </c>
      <c r="U25" s="94">
        <f>'TES17'!AP25</f>
        <v>0</v>
      </c>
      <c r="V25" s="94">
        <f>'TES17'!AQ25</f>
        <v>53.427</v>
      </c>
      <c r="W25" s="94">
        <f>'TES17'!AZ25</f>
        <v>0</v>
      </c>
      <c r="X25" s="94">
        <f>'TES17'!BA25</f>
        <v>82.549000000000007</v>
      </c>
      <c r="Y25" s="98">
        <f>'TES17'!BB25</f>
        <v>135.976</v>
      </c>
      <c r="Z25" s="48">
        <f t="shared" si="0"/>
        <v>282.38</v>
      </c>
    </row>
    <row r="26" spans="2:26" ht="15.75" x14ac:dyDescent="0.25">
      <c r="B26" s="35" t="s">
        <v>38</v>
      </c>
      <c r="C26" s="37">
        <f>'TES17'!B26</f>
        <v>130.542</v>
      </c>
      <c r="D26" s="37">
        <f>'TES17'!C26</f>
        <v>0</v>
      </c>
      <c r="E26" s="37">
        <f>'TES17'!D26</f>
        <v>0</v>
      </c>
      <c r="F26" s="37">
        <f t="shared" si="1"/>
        <v>0</v>
      </c>
      <c r="G26" s="87"/>
      <c r="H26" s="86">
        <f t="shared" si="2"/>
        <v>130.542</v>
      </c>
      <c r="I26" s="36">
        <f>'TES17'!H26</f>
        <v>0</v>
      </c>
      <c r="J26" s="87">
        <f>'TES17'!I26</f>
        <v>0</v>
      </c>
      <c r="K26" s="37">
        <f>'TES17'!J26</f>
        <v>12.047000000000001</v>
      </c>
      <c r="L26" s="37">
        <f>'TES17'!K26</f>
        <v>11.361000000000001</v>
      </c>
      <c r="M26" s="37">
        <f>'TES17'!L26</f>
        <v>-0.379</v>
      </c>
      <c r="N26" s="38">
        <f>'TES17'!M26</f>
        <v>142.21</v>
      </c>
      <c r="O26" s="30"/>
      <c r="P26" s="136">
        <f>'TES17'!AI26</f>
        <v>28.253</v>
      </c>
      <c r="Q26" s="93">
        <f>'TES17'!AL26</f>
        <v>113.699</v>
      </c>
      <c r="R26" s="93">
        <f>'TES17'!AM26</f>
        <v>0</v>
      </c>
      <c r="S26" s="93">
        <f>'TES17'!AN26</f>
        <v>0.25800000000000001</v>
      </c>
      <c r="T26" s="93">
        <f>'TES17'!AO26</f>
        <v>0.25800000000000001</v>
      </c>
      <c r="U26" s="93">
        <f>'TES17'!AP26</f>
        <v>0</v>
      </c>
      <c r="V26" s="93">
        <f>'TES17'!AQ26</f>
        <v>113.95699999999999</v>
      </c>
      <c r="W26" s="93">
        <f>'TES17'!AZ26</f>
        <v>0</v>
      </c>
      <c r="X26" s="93">
        <f>'TES17'!BA26</f>
        <v>0</v>
      </c>
      <c r="Y26" s="97">
        <f>'TES17'!BB26</f>
        <v>113.95699999999999</v>
      </c>
      <c r="Z26" s="38">
        <f t="shared" si="0"/>
        <v>142.20999999999998</v>
      </c>
    </row>
    <row r="27" spans="2:26" ht="15.75" x14ac:dyDescent="0.25">
      <c r="B27" s="35" t="s">
        <v>39</v>
      </c>
      <c r="C27" s="37">
        <f>'TES17'!B27</f>
        <v>279.39100000000002</v>
      </c>
      <c r="D27" s="37">
        <f>'TES17'!C27</f>
        <v>0</v>
      </c>
      <c r="E27" s="37">
        <f>'TES17'!D27</f>
        <v>33.652000000000001</v>
      </c>
      <c r="F27" s="37">
        <f t="shared" si="1"/>
        <v>33.652000000000001</v>
      </c>
      <c r="G27" s="87"/>
      <c r="H27" s="86">
        <f t="shared" si="2"/>
        <v>313.04300000000001</v>
      </c>
      <c r="I27" s="36">
        <f>'TES17'!H27</f>
        <v>2.746</v>
      </c>
      <c r="J27" s="87">
        <f>'TES17'!I27</f>
        <v>0.76500000000000001</v>
      </c>
      <c r="K27" s="37">
        <f>'TES17'!J27</f>
        <v>14.026</v>
      </c>
      <c r="L27" s="37">
        <f>'TES17'!K27</f>
        <v>12.53</v>
      </c>
      <c r="M27" s="37">
        <f>'TES17'!L27</f>
        <v>0</v>
      </c>
      <c r="N27" s="38">
        <f>'TES17'!M27</f>
        <v>330.58</v>
      </c>
      <c r="O27" s="30"/>
      <c r="P27" s="136">
        <f>'TES17'!AI27</f>
        <v>161.20400000000001</v>
      </c>
      <c r="Q27" s="93">
        <f>'TES17'!AL27</f>
        <v>50.936</v>
      </c>
      <c r="R27" s="93">
        <f>'TES17'!AM27</f>
        <v>3.6320000000000001</v>
      </c>
      <c r="S27" s="93">
        <f>'TES17'!AN27</f>
        <v>0</v>
      </c>
      <c r="T27" s="93">
        <f>'TES17'!AO27</f>
        <v>3.6320000000000001</v>
      </c>
      <c r="U27" s="93">
        <f>'TES17'!AP27</f>
        <v>0</v>
      </c>
      <c r="V27" s="93">
        <f>'TES17'!AQ27</f>
        <v>54.567999999999998</v>
      </c>
      <c r="W27" s="93">
        <f>'TES17'!AZ27</f>
        <v>87.070999999999998</v>
      </c>
      <c r="X27" s="93">
        <f>'TES17'!BA27</f>
        <v>27.736000000000001</v>
      </c>
      <c r="Y27" s="97">
        <f>'TES17'!BB27</f>
        <v>169.375</v>
      </c>
      <c r="Z27" s="38">
        <f t="shared" si="0"/>
        <v>330.57900000000001</v>
      </c>
    </row>
    <row r="28" spans="2:26" ht="15.75" x14ac:dyDescent="0.25">
      <c r="B28" s="35" t="s">
        <v>40</v>
      </c>
      <c r="C28" s="37">
        <f>'TES17'!B28</f>
        <v>267.97000000000003</v>
      </c>
      <c r="D28" s="37">
        <f>'TES17'!C28</f>
        <v>0</v>
      </c>
      <c r="E28" s="37">
        <f>'TES17'!D28</f>
        <v>22.331</v>
      </c>
      <c r="F28" s="37">
        <f t="shared" si="1"/>
        <v>22.331</v>
      </c>
      <c r="G28" s="87">
        <f>'TES17'!F28</f>
        <v>-0.252</v>
      </c>
      <c r="H28" s="86">
        <f t="shared" si="2"/>
        <v>290.04900000000004</v>
      </c>
      <c r="I28" s="36">
        <f>'TES17'!H28</f>
        <v>0</v>
      </c>
      <c r="J28" s="87">
        <f>'TES17'!I28</f>
        <v>0</v>
      </c>
      <c r="K28" s="37">
        <f>'TES17'!J28</f>
        <v>22.468</v>
      </c>
      <c r="L28" s="37">
        <f>'TES17'!K28</f>
        <v>3.8210000000000002</v>
      </c>
      <c r="M28" s="37">
        <f>'TES17'!L28</f>
        <v>0</v>
      </c>
      <c r="N28" s="38">
        <f>'TES17'!M28</f>
        <v>312.517</v>
      </c>
      <c r="O28" s="30"/>
      <c r="P28" s="136">
        <f>'TES17'!AI28</f>
        <v>195.87299999999999</v>
      </c>
      <c r="Q28" s="93">
        <f>'TES17'!AL28</f>
        <v>86.132000000000005</v>
      </c>
      <c r="R28" s="93">
        <f>'TES17'!AM28</f>
        <v>0</v>
      </c>
      <c r="S28" s="93">
        <f>'TES17'!AN28</f>
        <v>0</v>
      </c>
      <c r="T28" s="93">
        <f>'TES17'!AO28</f>
        <v>0</v>
      </c>
      <c r="U28" s="93">
        <f>'TES17'!AP28</f>
        <v>0</v>
      </c>
      <c r="V28" s="93">
        <f>'TES17'!AQ28</f>
        <v>86.132000000000005</v>
      </c>
      <c r="W28" s="93">
        <f>'TES17'!AZ28</f>
        <v>0</v>
      </c>
      <c r="X28" s="93">
        <f>'TES17'!BA28</f>
        <v>30.512</v>
      </c>
      <c r="Y28" s="97">
        <f>'TES17'!BB28</f>
        <v>116.64400000000001</v>
      </c>
      <c r="Z28" s="38">
        <f t="shared" si="0"/>
        <v>312.517</v>
      </c>
    </row>
    <row r="29" spans="2:26" ht="15.75" x14ac:dyDescent="0.25">
      <c r="B29" s="35" t="s">
        <v>41</v>
      </c>
      <c r="C29" s="37">
        <f>'TES17'!B29</f>
        <v>393.16699999999997</v>
      </c>
      <c r="D29" s="37">
        <f>'TES17'!C29</f>
        <v>0</v>
      </c>
      <c r="E29" s="37">
        <f>'TES17'!D29</f>
        <v>0</v>
      </c>
      <c r="F29" s="37">
        <f t="shared" si="1"/>
        <v>0</v>
      </c>
      <c r="G29" s="87"/>
      <c r="H29" s="86">
        <f t="shared" si="2"/>
        <v>393.16699999999997</v>
      </c>
      <c r="I29" s="36">
        <f>'TES17'!H29</f>
        <v>0</v>
      </c>
      <c r="J29" s="87">
        <f>'TES17'!I29</f>
        <v>0</v>
      </c>
      <c r="K29" s="37">
        <f>'TES17'!J29</f>
        <v>3.7</v>
      </c>
      <c r="L29" s="37">
        <f>'TES17'!K29</f>
        <v>3.16</v>
      </c>
      <c r="M29" s="37">
        <f>'TES17'!L29</f>
        <v>0</v>
      </c>
      <c r="N29" s="38">
        <f>'TES17'!M29</f>
        <v>396.86599999999999</v>
      </c>
      <c r="O29" s="30"/>
      <c r="P29" s="136">
        <f>'TES17'!AI29</f>
        <v>92.590999999999994</v>
      </c>
      <c r="Q29" s="93">
        <f>'TES17'!AL29</f>
        <v>280.07</v>
      </c>
      <c r="R29" s="93">
        <f>'TES17'!AM29</f>
        <v>0</v>
      </c>
      <c r="S29" s="93">
        <f>'TES17'!AN29</f>
        <v>14.115</v>
      </c>
      <c r="T29" s="93">
        <f>'TES17'!AO29</f>
        <v>14.115</v>
      </c>
      <c r="U29" s="93">
        <f>'TES17'!AP29</f>
        <v>0</v>
      </c>
      <c r="V29" s="93">
        <f>'TES17'!AQ29</f>
        <v>294.18400000000003</v>
      </c>
      <c r="W29" s="93">
        <f>'TES17'!AZ29</f>
        <v>10.092000000000001</v>
      </c>
      <c r="X29" s="93">
        <f>'TES17'!BA29</f>
        <v>0</v>
      </c>
      <c r="Y29" s="97">
        <f>'TES17'!BB29</f>
        <v>304.27600000000001</v>
      </c>
      <c r="Z29" s="38">
        <f t="shared" si="0"/>
        <v>396.86700000000002</v>
      </c>
    </row>
    <row r="30" spans="2:26" ht="15.75" x14ac:dyDescent="0.25">
      <c r="B30" s="35" t="s">
        <v>42</v>
      </c>
      <c r="C30" s="37">
        <f>'TES17'!B30</f>
        <v>694.21600000000001</v>
      </c>
      <c r="D30" s="37">
        <f>'TES17'!C30</f>
        <v>0</v>
      </c>
      <c r="E30" s="37">
        <f>'TES17'!D30</f>
        <v>88.013000000000005</v>
      </c>
      <c r="F30" s="37">
        <f t="shared" si="1"/>
        <v>88.013000000000005</v>
      </c>
      <c r="G30" s="87"/>
      <c r="H30" s="86">
        <f t="shared" si="2"/>
        <v>782.22900000000004</v>
      </c>
      <c r="I30" s="36">
        <f>'TES17'!H30</f>
        <v>0</v>
      </c>
      <c r="J30" s="87">
        <f>'TES17'!I30</f>
        <v>0</v>
      </c>
      <c r="K30" s="37">
        <f>'TES17'!J30</f>
        <v>47.945</v>
      </c>
      <c r="L30" s="37">
        <f>'TES17'!K30</f>
        <v>23.678000000000001</v>
      </c>
      <c r="M30" s="37">
        <f>'TES17'!L30</f>
        <v>-1.262</v>
      </c>
      <c r="N30" s="38">
        <f>'TES17'!M30</f>
        <v>828.91200000000003</v>
      </c>
      <c r="O30" s="30"/>
      <c r="P30" s="136">
        <f>'TES17'!AI30</f>
        <v>565.69299999999998</v>
      </c>
      <c r="Q30" s="93">
        <f>'TES17'!AL30</f>
        <v>38.024999999999999</v>
      </c>
      <c r="R30" s="93">
        <f>'TES17'!AM30</f>
        <v>16.53</v>
      </c>
      <c r="S30" s="93">
        <f>'TES17'!AN30</f>
        <v>0.73</v>
      </c>
      <c r="T30" s="93">
        <f>'TES17'!AO30</f>
        <v>17.260000000000002</v>
      </c>
      <c r="U30" s="93">
        <f>'TES17'!AP30</f>
        <v>0</v>
      </c>
      <c r="V30" s="93">
        <f>'TES17'!AQ30</f>
        <v>55.284999999999997</v>
      </c>
      <c r="W30" s="93">
        <f>'TES17'!AZ30</f>
        <v>105.931</v>
      </c>
      <c r="X30" s="93">
        <f>'TES17'!BA30</f>
        <v>102.004</v>
      </c>
      <c r="Y30" s="97">
        <f>'TES17'!BB30</f>
        <v>263.21899999999999</v>
      </c>
      <c r="Z30" s="38">
        <f t="shared" si="0"/>
        <v>828.91200000000003</v>
      </c>
    </row>
    <row r="31" spans="2:26" ht="15.75" x14ac:dyDescent="0.25">
      <c r="B31" s="35" t="s">
        <v>43</v>
      </c>
      <c r="C31" s="37">
        <f>'TES17'!B31</f>
        <v>677.38699999999994</v>
      </c>
      <c r="D31" s="37">
        <f>'TES17'!C31</f>
        <v>0</v>
      </c>
      <c r="E31" s="37">
        <f>'TES17'!D31</f>
        <v>0.79200000000000004</v>
      </c>
      <c r="F31" s="37">
        <f t="shared" si="1"/>
        <v>0.79200000000000004</v>
      </c>
      <c r="G31" s="87"/>
      <c r="H31" s="86">
        <f t="shared" si="2"/>
        <v>678.17899999999997</v>
      </c>
      <c r="I31" s="36">
        <f>'TES17'!H31</f>
        <v>0</v>
      </c>
      <c r="J31" s="87">
        <f>'TES17'!I31</f>
        <v>0</v>
      </c>
      <c r="K31" s="37">
        <f>'TES17'!J31</f>
        <v>1.6459999999999999</v>
      </c>
      <c r="L31" s="37">
        <f>'TES17'!K31</f>
        <v>1.6459999999999999</v>
      </c>
      <c r="M31" s="37">
        <f>'TES17'!L31</f>
        <v>0</v>
      </c>
      <c r="N31" s="38">
        <f>'TES17'!M31</f>
        <v>679.82500000000005</v>
      </c>
      <c r="O31" s="30"/>
      <c r="P31" s="136">
        <f>'TES17'!AI31</f>
        <v>32.01</v>
      </c>
      <c r="Q31" s="93">
        <f>'TES17'!AL31</f>
        <v>68.024000000000001</v>
      </c>
      <c r="R31" s="93">
        <f>'TES17'!AM31</f>
        <v>204.393</v>
      </c>
      <c r="S31" s="93">
        <f>'TES17'!AN31</f>
        <v>339.16300000000001</v>
      </c>
      <c r="T31" s="93">
        <f>'TES17'!AO31</f>
        <v>543.55700000000002</v>
      </c>
      <c r="U31" s="93">
        <f>'TES17'!AP31</f>
        <v>34.415999999999997</v>
      </c>
      <c r="V31" s="93">
        <f>'TES17'!AQ31</f>
        <v>645.99699999999996</v>
      </c>
      <c r="W31" s="93">
        <f>'TES17'!AZ31</f>
        <v>0</v>
      </c>
      <c r="X31" s="93">
        <f>'TES17'!BA31</f>
        <v>1.8169999999999999</v>
      </c>
      <c r="Y31" s="97">
        <f>'TES17'!BB31</f>
        <v>647.81399999999996</v>
      </c>
      <c r="Z31" s="38">
        <f t="shared" si="0"/>
        <v>679.82399999999996</v>
      </c>
    </row>
    <row r="32" spans="2:26" ht="15.75" x14ac:dyDescent="0.25">
      <c r="B32" s="35" t="s">
        <v>44</v>
      </c>
      <c r="C32" s="37">
        <f>'TES17'!B32</f>
        <v>123.434</v>
      </c>
      <c r="D32" s="37">
        <f>'TES17'!C32</f>
        <v>0</v>
      </c>
      <c r="E32" s="37">
        <f>'TES17'!D32</f>
        <v>2.7869999999999999</v>
      </c>
      <c r="F32" s="37">
        <f t="shared" si="1"/>
        <v>2.7869999999999999</v>
      </c>
      <c r="G32" s="87"/>
      <c r="H32" s="86">
        <f t="shared" si="2"/>
        <v>126.221</v>
      </c>
      <c r="I32" s="36">
        <f>'TES17'!H32</f>
        <v>0</v>
      </c>
      <c r="J32" s="87">
        <f>'TES17'!I32</f>
        <v>0</v>
      </c>
      <c r="K32" s="37">
        <f>'TES17'!J32</f>
        <v>11.920999999999999</v>
      </c>
      <c r="L32" s="37">
        <f>'TES17'!K32</f>
        <v>5.28</v>
      </c>
      <c r="M32" s="37">
        <f>'TES17'!L32</f>
        <v>0</v>
      </c>
      <c r="N32" s="38">
        <f>'TES17'!M32</f>
        <v>138.142</v>
      </c>
      <c r="O32" s="30"/>
      <c r="P32" s="136">
        <f>'TES17'!AI32</f>
        <v>26.026</v>
      </c>
      <c r="Q32" s="93">
        <f>'TES17'!AL32</f>
        <v>54.811999999999998</v>
      </c>
      <c r="R32" s="93">
        <f>'TES17'!AM32</f>
        <v>0.73899999999999999</v>
      </c>
      <c r="S32" s="93">
        <f>'TES17'!AN32</f>
        <v>23.204999999999998</v>
      </c>
      <c r="T32" s="93">
        <f>'TES17'!AO32</f>
        <v>23.943999999999999</v>
      </c>
      <c r="U32" s="93">
        <f>'TES17'!AP32</f>
        <v>26.916</v>
      </c>
      <c r="V32" s="93">
        <f>'TES17'!AQ32</f>
        <v>105.673</v>
      </c>
      <c r="W32" s="93">
        <f>'TES17'!AZ32</f>
        <v>2.5230000000000001</v>
      </c>
      <c r="X32" s="93">
        <f>'TES17'!BA32</f>
        <v>3.9209999999999998</v>
      </c>
      <c r="Y32" s="97">
        <f>'TES17'!BB32</f>
        <v>112.116</v>
      </c>
      <c r="Z32" s="38">
        <f t="shared" si="0"/>
        <v>138.142</v>
      </c>
    </row>
    <row r="33" spans="2:26" ht="15.75" x14ac:dyDescent="0.25">
      <c r="B33" s="35" t="s">
        <v>80</v>
      </c>
      <c r="C33" s="37">
        <f>'TES17'!B33</f>
        <v>0</v>
      </c>
      <c r="D33" s="37">
        <f>'TES17'!C33</f>
        <v>0</v>
      </c>
      <c r="E33" s="37">
        <f>'TES17'!D33</f>
        <v>44.212000000000003</v>
      </c>
      <c r="F33" s="37">
        <f t="shared" si="1"/>
        <v>44.212000000000003</v>
      </c>
      <c r="G33" s="87"/>
      <c r="H33" s="86">
        <f t="shared" si="2"/>
        <v>44.212000000000003</v>
      </c>
      <c r="I33" s="36">
        <f>'TES17'!H33</f>
        <v>0</v>
      </c>
      <c r="J33" s="87">
        <f>'TES17'!I33</f>
        <v>0</v>
      </c>
      <c r="K33" s="37">
        <f>'TES17'!J33</f>
        <v>0</v>
      </c>
      <c r="L33" s="37">
        <f>'TES17'!K33</f>
        <v>0</v>
      </c>
      <c r="M33" s="37">
        <f>'TES17'!L33</f>
        <v>0</v>
      </c>
      <c r="N33" s="38">
        <f>'TES17'!M33</f>
        <v>44.212000000000003</v>
      </c>
      <c r="O33" s="30"/>
      <c r="P33" s="136">
        <f>'TES17'!AI33</f>
        <v>0</v>
      </c>
      <c r="Q33" s="93">
        <f>'TES17'!AL33</f>
        <v>-12.458</v>
      </c>
      <c r="R33" s="93">
        <f>'TES17'!AM33</f>
        <v>0</v>
      </c>
      <c r="S33" s="93">
        <f>'TES17'!AN33</f>
        <v>0</v>
      </c>
      <c r="T33" s="93">
        <f>'TES17'!AO33</f>
        <v>0</v>
      </c>
      <c r="U33" s="93">
        <f>'TES17'!AP33</f>
        <v>0</v>
      </c>
      <c r="V33" s="93">
        <f>'TES17'!AQ33</f>
        <v>-12.458</v>
      </c>
      <c r="W33" s="93">
        <f>'TES17'!AZ33</f>
        <v>0</v>
      </c>
      <c r="X33" s="93">
        <f>'TES17'!BA33</f>
        <v>56.67</v>
      </c>
      <c r="Y33" s="97">
        <f>'TES17'!BB33</f>
        <v>44.212000000000003</v>
      </c>
      <c r="Z33" s="38">
        <f t="shared" si="0"/>
        <v>44.212000000000003</v>
      </c>
    </row>
    <row r="34" spans="2:26" ht="15.75" x14ac:dyDescent="0.25">
      <c r="B34" s="100" t="s">
        <v>82</v>
      </c>
      <c r="C34" s="87">
        <f>'TES17'!B34</f>
        <v>0</v>
      </c>
      <c r="D34" s="87">
        <f>'TES17'!C34</f>
        <v>-25.234000000000002</v>
      </c>
      <c r="E34" s="87">
        <f>'TES17'!D34</f>
        <v>0</v>
      </c>
      <c r="F34" s="87">
        <f t="shared" si="1"/>
        <v>-25.234000000000002</v>
      </c>
      <c r="G34" s="88">
        <f>-D34</f>
        <v>25.234000000000002</v>
      </c>
      <c r="H34" s="88">
        <f t="shared" si="2"/>
        <v>0</v>
      </c>
      <c r="I34" s="89">
        <f>'TES17'!H34</f>
        <v>0</v>
      </c>
      <c r="J34" s="87">
        <f>'TES17'!I34</f>
        <v>0</v>
      </c>
      <c r="K34" s="87">
        <f>'TES17'!J34</f>
        <v>0</v>
      </c>
      <c r="L34" s="87">
        <f>'TES17'!K34</f>
        <v>0</v>
      </c>
      <c r="M34" s="87">
        <f>'TES17'!L34</f>
        <v>0</v>
      </c>
      <c r="N34" s="96">
        <f>'TES17'!M34</f>
        <v>0</v>
      </c>
      <c r="O34" s="52"/>
      <c r="P34" s="137">
        <f>'TES17'!AI34</f>
        <v>0</v>
      </c>
      <c r="Q34" s="94">
        <f>'TES17'!AL34</f>
        <v>0</v>
      </c>
      <c r="R34" s="94">
        <f>'TES17'!AM34</f>
        <v>0</v>
      </c>
      <c r="S34" s="94">
        <f>'TES17'!AN34</f>
        <v>0</v>
      </c>
      <c r="T34" s="94">
        <f>'TES17'!AO34</f>
        <v>0</v>
      </c>
      <c r="U34" s="94">
        <f>'TES17'!AP34</f>
        <v>0</v>
      </c>
      <c r="V34" s="94">
        <f>'TES17'!AQ34</f>
        <v>0</v>
      </c>
      <c r="W34" s="94">
        <f>'TES17'!AZ34</f>
        <v>0</v>
      </c>
      <c r="X34" s="94">
        <f>'TES17'!BA34</f>
        <v>0</v>
      </c>
      <c r="Y34" s="98">
        <f>'TES17'!BB34</f>
        <v>0</v>
      </c>
      <c r="Z34" s="96">
        <f t="shared" si="0"/>
        <v>0</v>
      </c>
    </row>
    <row r="35" spans="2:26" ht="15.75" x14ac:dyDescent="0.25">
      <c r="B35" s="101" t="s">
        <v>45</v>
      </c>
      <c r="C35" s="40">
        <f>'TES17'!B35</f>
        <v>5112.1509999999998</v>
      </c>
      <c r="D35" s="40">
        <f>'TES17'!C35</f>
        <v>786.99900000000002</v>
      </c>
      <c r="E35" s="40">
        <f>'TES17'!D35</f>
        <v>256.22800000000001</v>
      </c>
      <c r="F35" s="40">
        <f t="shared" si="1"/>
        <v>1043.2270000000001</v>
      </c>
      <c r="G35" s="141"/>
      <c r="H35" s="90">
        <f t="shared" si="2"/>
        <v>6155.3779999999997</v>
      </c>
      <c r="I35" s="39">
        <f>'TES17'!H35</f>
        <v>0</v>
      </c>
      <c r="J35" s="151">
        <f>'TES17'!I35</f>
        <v>0</v>
      </c>
      <c r="K35" s="40">
        <f>'TES17'!J35</f>
        <v>320.75799999999998</v>
      </c>
      <c r="L35" s="40">
        <f>'TES17'!K35</f>
        <v>199.36199999999999</v>
      </c>
      <c r="M35" s="40">
        <f>'TES17'!L35</f>
        <v>-36.600999999999999</v>
      </c>
      <c r="N35" s="41">
        <f>'TES17'!M35</f>
        <v>6439.5349999999999</v>
      </c>
      <c r="O35" s="30"/>
      <c r="P35" s="138">
        <f>'TES17'!AI35</f>
        <v>2740.873</v>
      </c>
      <c r="Q35" s="95">
        <f>'TES17'!AL35</f>
        <v>1372.393</v>
      </c>
      <c r="R35" s="95">
        <f>'TES17'!AM35</f>
        <v>231.03700000000001</v>
      </c>
      <c r="S35" s="95">
        <f>'TES17'!AN35</f>
        <v>422.24200000000002</v>
      </c>
      <c r="T35" s="95">
        <f>'TES17'!AO35</f>
        <v>653.279</v>
      </c>
      <c r="U35" s="95">
        <f>'TES17'!AP35</f>
        <v>61.332000000000001</v>
      </c>
      <c r="V35" s="95">
        <f>'TES17'!AQ35</f>
        <v>2087.0039999999999</v>
      </c>
      <c r="W35" s="95">
        <f>'TES17'!AZ35</f>
        <v>642.32600000000002</v>
      </c>
      <c r="X35" s="95">
        <f>'TES17'!BA35</f>
        <v>969.33100000000002</v>
      </c>
      <c r="Y35" s="99">
        <f>'TES17'!BB35</f>
        <v>3698.6619999999998</v>
      </c>
      <c r="Z35" s="41">
        <f t="shared" si="0"/>
        <v>6439.5349999999999</v>
      </c>
    </row>
    <row r="36" spans="2:26" ht="15.75" x14ac:dyDescent="0.25">
      <c r="B36" s="49" t="s">
        <v>123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30"/>
      <c r="P36" s="28"/>
    </row>
    <row r="37" spans="2:26" ht="15.75" x14ac:dyDescent="0.25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30"/>
      <c r="P37" s="28"/>
    </row>
    <row r="38" spans="2:26" ht="15" x14ac:dyDescent="0.2">
      <c r="B38" s="30" t="s">
        <v>83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8"/>
    </row>
    <row r="39" spans="2:26" ht="15" x14ac:dyDescent="0.2"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26" ht="15" x14ac:dyDescent="0.2"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26" x14ac:dyDescent="0.2">
      <c r="P41" s="124"/>
    </row>
    <row r="42" spans="2:26" ht="13.5" customHeight="1" x14ac:dyDescent="0.2">
      <c r="P42" s="147"/>
    </row>
    <row r="43" spans="2:26" x14ac:dyDescent="0.2">
      <c r="O43" s="29"/>
      <c r="P43" s="148"/>
    </row>
    <row r="44" spans="2:26" ht="13.5" customHeight="1" x14ac:dyDescent="0.2">
      <c r="P44" s="149"/>
    </row>
    <row r="45" spans="2:26" ht="14.25" customHeight="1" x14ac:dyDescent="0.2">
      <c r="P45" s="149"/>
    </row>
    <row r="46" spans="2:26" x14ac:dyDescent="0.2">
      <c r="P46" s="149"/>
    </row>
    <row r="47" spans="2:26" ht="14.25" customHeight="1" x14ac:dyDescent="0.2">
      <c r="P47" s="149"/>
    </row>
    <row r="48" spans="2:26" x14ac:dyDescent="0.2">
      <c r="P48" s="149"/>
    </row>
    <row r="49" spans="16:16" ht="14.25" customHeight="1" x14ac:dyDescent="0.2">
      <c r="P49" s="149"/>
    </row>
    <row r="50" spans="16:16" x14ac:dyDescent="0.2">
      <c r="P50" s="150"/>
    </row>
    <row r="51" spans="16:16" x14ac:dyDescent="0.2">
      <c r="P51" s="149"/>
    </row>
    <row r="52" spans="16:16" x14ac:dyDescent="0.2">
      <c r="P52" s="149"/>
    </row>
    <row r="53" spans="16:16" x14ac:dyDescent="0.2">
      <c r="P53" s="149"/>
    </row>
    <row r="54" spans="16:16" x14ac:dyDescent="0.2">
      <c r="P54" s="149"/>
    </row>
    <row r="55" spans="16:16" x14ac:dyDescent="0.2">
      <c r="P55" s="149"/>
    </row>
    <row r="60" spans="16:16" x14ac:dyDescent="0.2">
      <c r="P60" s="21"/>
    </row>
    <row r="61" spans="16:16" x14ac:dyDescent="0.2">
      <c r="P61" s="22"/>
    </row>
    <row r="62" spans="16:16" x14ac:dyDescent="0.2">
      <c r="P62" s="23" t="s">
        <v>45</v>
      </c>
    </row>
    <row r="63" spans="16:16" x14ac:dyDescent="0.2">
      <c r="P63" s="27">
        <v>2217.8051999999998</v>
      </c>
    </row>
    <row r="64" spans="16:16" x14ac:dyDescent="0.2">
      <c r="P64" s="24">
        <v>1285.6166000000001</v>
      </c>
    </row>
    <row r="65" spans="16:16" x14ac:dyDescent="0.2">
      <c r="P65" s="27">
        <v>885.06659999999999</v>
      </c>
    </row>
    <row r="66" spans="16:16" x14ac:dyDescent="0.2">
      <c r="P66" s="25">
        <v>113.194</v>
      </c>
    </row>
    <row r="67" spans="16:16" x14ac:dyDescent="0.2">
      <c r="P67" s="26">
        <v>-66.072000000000003</v>
      </c>
    </row>
  </sheetData>
  <mergeCells count="16">
    <mergeCell ref="B12:N13"/>
    <mergeCell ref="P12:P13"/>
    <mergeCell ref="Q12:Y12"/>
    <mergeCell ref="Q13:V13"/>
    <mergeCell ref="L5:M7"/>
    <mergeCell ref="E7:G7"/>
    <mergeCell ref="E9:G9"/>
    <mergeCell ref="B11:N11"/>
    <mergeCell ref="Q11:Y11"/>
    <mergeCell ref="B1:J1"/>
    <mergeCell ref="B2:J2"/>
    <mergeCell ref="B3:J3"/>
    <mergeCell ref="B4:J4"/>
    <mergeCell ref="B5:D5"/>
    <mergeCell ref="E5:G5"/>
    <mergeCell ref="H5:J5"/>
  </mergeCells>
  <hyperlinks>
    <hyperlink ref="B5" location="TES17!A11" display="Tableau des ressources en produits" xr:uid="{00000000-0004-0000-0100-000000000000}"/>
    <hyperlink ref="E5" location="TES17!P11" display="Tableau des entrées intermédiaires" xr:uid="{00000000-0004-0000-0100-000001000000}"/>
    <hyperlink ref="H5" location="TES17!AK11" display="Tableau des emplois finals" xr:uid="{00000000-0004-0000-0100-000002000000}"/>
    <hyperlink ref="E7" location="TES17!O40" display="Compte de production par branche" xr:uid="{00000000-0004-0000-0100-000003000000}"/>
    <hyperlink ref="E9" location="TES17!O59" display="Compte d'exploitation par branche" xr:uid="{00000000-0004-0000-0100-000004000000}"/>
  </hyperlinks>
  <pageMargins left="0.32013888888888897" right="0.17013888888888901" top="0.98402777777777795" bottom="0.98402777777777795" header="0.511811023622047" footer="0.511811023622047"/>
  <pageSetup paperSiz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TES17</vt:lpstr>
      <vt:lpstr>TES17 (2)</vt:lpstr>
      <vt:lpstr>'TES17'!Zone_d_impression</vt:lpstr>
      <vt:lpstr>'TES17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CAZANAVE Marie Thérèse</dc:creator>
  <cp:lastModifiedBy>pc</cp:lastModifiedBy>
  <cp:revision>4</cp:revision>
  <cp:lastPrinted>2011-03-22T15:40:24Z</cp:lastPrinted>
  <dcterms:created xsi:type="dcterms:W3CDTF">2006-02-13T16:21:07Z</dcterms:created>
  <dcterms:modified xsi:type="dcterms:W3CDTF">2025-02-09T09:34:19Z</dcterms:modified>
  <dc:language>en-GB</dc:language>
</cp:coreProperties>
</file>