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D8215FAD-8945-4E50-A614-63A8D8401DC3}" xr6:coauthVersionLast="36" xr6:coauthVersionMax="36" xr10:uidLastSave="{00000000-0000-0000-0000-000000000000}"/>
  <bookViews>
    <workbookView xWindow="0" yWindow="0" windowWidth="21600" windowHeight="8985" activeTab="2" xr2:uid="{00000000-000D-0000-FFFF-FFFF00000000}"/>
  </bookViews>
  <sheets>
    <sheet name="Sommaire" sheetId="1" r:id="rId1"/>
    <sheet name="Structure" sheetId="2" r:id="rId2"/>
    <sheet name="Total VA" sheetId="3" r:id="rId3"/>
    <sheet name="Total Pr" sheetId="4" r:id="rId4"/>
    <sheet name="Total Pr (2)" sheetId="23" r:id="rId5"/>
    <sheet name="Transport VA" sheetId="5" r:id="rId6"/>
    <sheet name="Transport VA (hors poste)" sheetId="21" r:id="rId7"/>
    <sheet name="Transport Pr" sheetId="6" r:id="rId8"/>
    <sheet name="Transport Pr (2)" sheetId="24" r:id="rId9"/>
    <sheet name="Terrestre VA" sheetId="17" r:id="rId10"/>
    <sheet name="Terrestre PR" sheetId="8" r:id="rId11"/>
    <sheet name="eau VA" sheetId="18" r:id="rId12"/>
    <sheet name="eau P" sheetId="10" r:id="rId13"/>
    <sheet name="aerien VA" sheetId="19" r:id="rId14"/>
    <sheet name="aerien PR" sheetId="12" r:id="rId15"/>
    <sheet name="entreposage VA" sheetId="20" r:id="rId16"/>
    <sheet name="entreposage PR" sheetId="14" r:id="rId17"/>
    <sheet name="entreposage PR (2)" sheetId="22" r:id="rId18"/>
    <sheet name="Poste VA" sheetId="15" r:id="rId19"/>
    <sheet name="poste PR" sheetId="16" r:id="rId20"/>
  </sheets>
  <calcPr calcId="191029"/>
</workbook>
</file>

<file path=xl/calcChain.xml><?xml version="1.0" encoding="utf-8"?>
<calcChain xmlns="http://schemas.openxmlformats.org/spreadsheetml/2006/main">
  <c r="Y28" i="4" l="1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C21" i="24"/>
  <c r="C31" i="24" s="1"/>
  <c r="D21" i="24"/>
  <c r="D31" i="24" s="1"/>
  <c r="E21" i="24"/>
  <c r="E31" i="24" s="1"/>
  <c r="F21" i="24"/>
  <c r="F31" i="24" s="1"/>
  <c r="G21" i="24"/>
  <c r="G31" i="24" s="1"/>
  <c r="H21" i="24"/>
  <c r="H31" i="24" s="1"/>
  <c r="I21" i="24"/>
  <c r="I31" i="24" s="1"/>
  <c r="J21" i="24"/>
  <c r="J31" i="24" s="1"/>
  <c r="K21" i="24"/>
  <c r="K31" i="24" s="1"/>
  <c r="L21" i="24"/>
  <c r="L31" i="24" s="1"/>
  <c r="M21" i="24"/>
  <c r="M31" i="24" s="1"/>
  <c r="N21" i="24"/>
  <c r="N31" i="24" s="1"/>
  <c r="O21" i="24"/>
  <c r="O31" i="24" s="1"/>
  <c r="P21" i="24"/>
  <c r="P31" i="24" s="1"/>
  <c r="Q21" i="24"/>
  <c r="Q31" i="24" s="1"/>
  <c r="R21" i="24"/>
  <c r="R31" i="24" s="1"/>
  <c r="S21" i="24"/>
  <c r="S31" i="24" s="1"/>
  <c r="T21" i="24"/>
  <c r="T31" i="24" s="1"/>
  <c r="U21" i="24"/>
  <c r="U31" i="24" s="1"/>
  <c r="V21" i="24"/>
  <c r="V31" i="24" s="1"/>
  <c r="W21" i="24"/>
  <c r="W31" i="24" s="1"/>
  <c r="X21" i="24"/>
  <c r="X31" i="24" s="1"/>
  <c r="Y21" i="24"/>
  <c r="Y31" i="24" s="1"/>
  <c r="C22" i="24"/>
  <c r="C32" i="24" s="1"/>
  <c r="D22" i="24"/>
  <c r="D32" i="24" s="1"/>
  <c r="E22" i="24"/>
  <c r="E32" i="24" s="1"/>
  <c r="F22" i="24"/>
  <c r="F32" i="24" s="1"/>
  <c r="G22" i="24"/>
  <c r="G32" i="24" s="1"/>
  <c r="H22" i="24"/>
  <c r="H32" i="24" s="1"/>
  <c r="I22" i="24"/>
  <c r="I32" i="24" s="1"/>
  <c r="J22" i="24"/>
  <c r="J32" i="24" s="1"/>
  <c r="K22" i="24"/>
  <c r="K32" i="24" s="1"/>
  <c r="L22" i="24"/>
  <c r="L32" i="24" s="1"/>
  <c r="M22" i="24"/>
  <c r="M32" i="24" s="1"/>
  <c r="N22" i="24"/>
  <c r="N32" i="24" s="1"/>
  <c r="O22" i="24"/>
  <c r="O32" i="24" s="1"/>
  <c r="P22" i="24"/>
  <c r="P32" i="24" s="1"/>
  <c r="Q22" i="24"/>
  <c r="Q32" i="24" s="1"/>
  <c r="R22" i="24"/>
  <c r="R32" i="24" s="1"/>
  <c r="S22" i="24"/>
  <c r="S32" i="24" s="1"/>
  <c r="T22" i="24"/>
  <c r="T32" i="24" s="1"/>
  <c r="U22" i="24"/>
  <c r="U32" i="24" s="1"/>
  <c r="V22" i="24"/>
  <c r="V32" i="24" s="1"/>
  <c r="W22" i="24"/>
  <c r="W32" i="24" s="1"/>
  <c r="X22" i="24"/>
  <c r="X32" i="24" s="1"/>
  <c r="Y22" i="24"/>
  <c r="Y32" i="24" s="1"/>
  <c r="C23" i="24"/>
  <c r="C33" i="24" s="1"/>
  <c r="D23" i="24"/>
  <c r="D33" i="24" s="1"/>
  <c r="E23" i="24"/>
  <c r="E33" i="24" s="1"/>
  <c r="F23" i="24"/>
  <c r="F33" i="24" s="1"/>
  <c r="G23" i="24"/>
  <c r="G33" i="24" s="1"/>
  <c r="H23" i="24"/>
  <c r="H33" i="24" s="1"/>
  <c r="I23" i="24"/>
  <c r="I33" i="24" s="1"/>
  <c r="J23" i="24"/>
  <c r="J33" i="24" s="1"/>
  <c r="K23" i="24"/>
  <c r="K33" i="24" s="1"/>
  <c r="L23" i="24"/>
  <c r="L33" i="24" s="1"/>
  <c r="M23" i="24"/>
  <c r="M33" i="24" s="1"/>
  <c r="N23" i="24"/>
  <c r="N33" i="24" s="1"/>
  <c r="O23" i="24"/>
  <c r="O33" i="24" s="1"/>
  <c r="P23" i="24"/>
  <c r="P33" i="24" s="1"/>
  <c r="Q23" i="24"/>
  <c r="Q33" i="24" s="1"/>
  <c r="R23" i="24"/>
  <c r="R33" i="24" s="1"/>
  <c r="S23" i="24"/>
  <c r="S33" i="24" s="1"/>
  <c r="T23" i="24"/>
  <c r="T33" i="24" s="1"/>
  <c r="U23" i="24"/>
  <c r="U33" i="24" s="1"/>
  <c r="V23" i="24"/>
  <c r="V33" i="24" s="1"/>
  <c r="W23" i="24"/>
  <c r="W33" i="24" s="1"/>
  <c r="X23" i="24"/>
  <c r="X33" i="24" s="1"/>
  <c r="Y23" i="24"/>
  <c r="Y33" i="24" s="1"/>
  <c r="C24" i="24"/>
  <c r="C34" i="24" s="1"/>
  <c r="D24" i="24"/>
  <c r="D34" i="24" s="1"/>
  <c r="E24" i="24"/>
  <c r="E34" i="24" s="1"/>
  <c r="F24" i="24"/>
  <c r="F34" i="24" s="1"/>
  <c r="G24" i="24"/>
  <c r="G34" i="24" s="1"/>
  <c r="H24" i="24"/>
  <c r="H34" i="24" s="1"/>
  <c r="I24" i="24"/>
  <c r="I34" i="24" s="1"/>
  <c r="J24" i="24"/>
  <c r="J34" i="24" s="1"/>
  <c r="K24" i="24"/>
  <c r="K34" i="24" s="1"/>
  <c r="L24" i="24"/>
  <c r="L34" i="24" s="1"/>
  <c r="M24" i="24"/>
  <c r="M34" i="24" s="1"/>
  <c r="N24" i="24"/>
  <c r="N34" i="24" s="1"/>
  <c r="O24" i="24"/>
  <c r="O34" i="24" s="1"/>
  <c r="P24" i="24"/>
  <c r="P34" i="24" s="1"/>
  <c r="Q24" i="24"/>
  <c r="Q34" i="24" s="1"/>
  <c r="R24" i="24"/>
  <c r="R34" i="24" s="1"/>
  <c r="S24" i="24"/>
  <c r="S34" i="24" s="1"/>
  <c r="T24" i="24"/>
  <c r="T34" i="24" s="1"/>
  <c r="U24" i="24"/>
  <c r="U34" i="24" s="1"/>
  <c r="V24" i="24"/>
  <c r="V34" i="24" s="1"/>
  <c r="W24" i="24"/>
  <c r="W34" i="24" s="1"/>
  <c r="X24" i="24"/>
  <c r="X34" i="24" s="1"/>
  <c r="Y24" i="24"/>
  <c r="Y34" i="24" s="1"/>
  <c r="C25" i="24"/>
  <c r="C35" i="24" s="1"/>
  <c r="D25" i="24"/>
  <c r="D35" i="24" s="1"/>
  <c r="E25" i="24"/>
  <c r="E35" i="24" s="1"/>
  <c r="F25" i="24"/>
  <c r="F35" i="24" s="1"/>
  <c r="G25" i="24"/>
  <c r="G35" i="24" s="1"/>
  <c r="H25" i="24"/>
  <c r="H35" i="24" s="1"/>
  <c r="I25" i="24"/>
  <c r="I35" i="24" s="1"/>
  <c r="J25" i="24"/>
  <c r="J35" i="24" s="1"/>
  <c r="K25" i="24"/>
  <c r="K35" i="24" s="1"/>
  <c r="L25" i="24"/>
  <c r="L35" i="24" s="1"/>
  <c r="M25" i="24"/>
  <c r="M35" i="24" s="1"/>
  <c r="N25" i="24"/>
  <c r="N35" i="24" s="1"/>
  <c r="O25" i="24"/>
  <c r="O35" i="24" s="1"/>
  <c r="P25" i="24"/>
  <c r="P35" i="24" s="1"/>
  <c r="Q25" i="24"/>
  <c r="Q35" i="24" s="1"/>
  <c r="R25" i="24"/>
  <c r="R35" i="24" s="1"/>
  <c r="S25" i="24"/>
  <c r="S35" i="24" s="1"/>
  <c r="T25" i="24"/>
  <c r="T35" i="24" s="1"/>
  <c r="U25" i="24"/>
  <c r="U35" i="24" s="1"/>
  <c r="V25" i="24"/>
  <c r="V35" i="24" s="1"/>
  <c r="W25" i="24"/>
  <c r="W35" i="24" s="1"/>
  <c r="X25" i="24"/>
  <c r="X35" i="24" s="1"/>
  <c r="Y25" i="24"/>
  <c r="Y35" i="24" s="1"/>
  <c r="C26" i="24"/>
  <c r="C36" i="24" s="1"/>
  <c r="D26" i="24"/>
  <c r="D36" i="24" s="1"/>
  <c r="E26" i="24"/>
  <c r="E36" i="24" s="1"/>
  <c r="F26" i="24"/>
  <c r="F36" i="24" s="1"/>
  <c r="G26" i="24"/>
  <c r="G36" i="24" s="1"/>
  <c r="H26" i="24"/>
  <c r="H36" i="24" s="1"/>
  <c r="I26" i="24"/>
  <c r="I36" i="24" s="1"/>
  <c r="J26" i="24"/>
  <c r="J36" i="24" s="1"/>
  <c r="K26" i="24"/>
  <c r="K36" i="24" s="1"/>
  <c r="L26" i="24"/>
  <c r="L36" i="24" s="1"/>
  <c r="M26" i="24"/>
  <c r="M36" i="24" s="1"/>
  <c r="N26" i="24"/>
  <c r="N36" i="24" s="1"/>
  <c r="O26" i="24"/>
  <c r="O36" i="24" s="1"/>
  <c r="P26" i="24"/>
  <c r="P36" i="24" s="1"/>
  <c r="Q26" i="24"/>
  <c r="Q36" i="24" s="1"/>
  <c r="R26" i="24"/>
  <c r="R36" i="24" s="1"/>
  <c r="S26" i="24"/>
  <c r="S36" i="24" s="1"/>
  <c r="T26" i="24"/>
  <c r="T36" i="24" s="1"/>
  <c r="U26" i="24"/>
  <c r="U36" i="24" s="1"/>
  <c r="V26" i="24"/>
  <c r="V36" i="24" s="1"/>
  <c r="W26" i="24"/>
  <c r="W36" i="24" s="1"/>
  <c r="X26" i="24"/>
  <c r="X36" i="24" s="1"/>
  <c r="Y26" i="24"/>
  <c r="Y36" i="24" s="1"/>
  <c r="C27" i="24"/>
  <c r="C37" i="24" s="1"/>
  <c r="D27" i="24"/>
  <c r="D37" i="24" s="1"/>
  <c r="E27" i="24"/>
  <c r="E37" i="24" s="1"/>
  <c r="F27" i="24"/>
  <c r="F37" i="24" s="1"/>
  <c r="G27" i="24"/>
  <c r="G37" i="24" s="1"/>
  <c r="H27" i="24"/>
  <c r="H37" i="24" s="1"/>
  <c r="I27" i="24"/>
  <c r="I37" i="24" s="1"/>
  <c r="J27" i="24"/>
  <c r="J37" i="24" s="1"/>
  <c r="K27" i="24"/>
  <c r="K37" i="24" s="1"/>
  <c r="L27" i="24"/>
  <c r="L37" i="24" s="1"/>
  <c r="M27" i="24"/>
  <c r="M37" i="24" s="1"/>
  <c r="N27" i="24"/>
  <c r="N37" i="24" s="1"/>
  <c r="O27" i="24"/>
  <c r="O37" i="24" s="1"/>
  <c r="P27" i="24"/>
  <c r="P37" i="24" s="1"/>
  <c r="Q27" i="24"/>
  <c r="Q37" i="24" s="1"/>
  <c r="R27" i="24"/>
  <c r="R37" i="24" s="1"/>
  <c r="S27" i="24"/>
  <c r="S37" i="24" s="1"/>
  <c r="T27" i="24"/>
  <c r="T37" i="24" s="1"/>
  <c r="U27" i="24"/>
  <c r="U37" i="24" s="1"/>
  <c r="V27" i="24"/>
  <c r="V37" i="24" s="1"/>
  <c r="W27" i="24"/>
  <c r="W37" i="24" s="1"/>
  <c r="X27" i="24"/>
  <c r="X37" i="24" s="1"/>
  <c r="Y27" i="24"/>
  <c r="Y37" i="24" s="1"/>
  <c r="C28" i="24"/>
  <c r="C38" i="24" s="1"/>
  <c r="D28" i="24"/>
  <c r="D38" i="24" s="1"/>
  <c r="E28" i="24"/>
  <c r="E38" i="24" s="1"/>
  <c r="F28" i="24"/>
  <c r="F38" i="24" s="1"/>
  <c r="G28" i="24"/>
  <c r="G38" i="24" s="1"/>
  <c r="H28" i="24"/>
  <c r="H38" i="24" s="1"/>
  <c r="I28" i="24"/>
  <c r="I38" i="24" s="1"/>
  <c r="J28" i="24"/>
  <c r="J38" i="24" s="1"/>
  <c r="K28" i="24"/>
  <c r="K38" i="24" s="1"/>
  <c r="L28" i="24"/>
  <c r="L38" i="24" s="1"/>
  <c r="M28" i="24"/>
  <c r="M38" i="24" s="1"/>
  <c r="N28" i="24"/>
  <c r="N38" i="24" s="1"/>
  <c r="O28" i="24"/>
  <c r="O38" i="24" s="1"/>
  <c r="P28" i="24"/>
  <c r="P38" i="24" s="1"/>
  <c r="Q28" i="24"/>
  <c r="Q38" i="24" s="1"/>
  <c r="R28" i="24"/>
  <c r="R38" i="24" s="1"/>
  <c r="S28" i="24"/>
  <c r="S38" i="24" s="1"/>
  <c r="T28" i="24"/>
  <c r="T38" i="24" s="1"/>
  <c r="U28" i="24"/>
  <c r="U38" i="24" s="1"/>
  <c r="V28" i="24"/>
  <c r="V38" i="24" s="1"/>
  <c r="W28" i="24"/>
  <c r="W38" i="24" s="1"/>
  <c r="X28" i="24"/>
  <c r="X38" i="24" s="1"/>
  <c r="Y28" i="24"/>
  <c r="Y38" i="24" s="1"/>
  <c r="B22" i="24"/>
  <c r="B32" i="24" s="1"/>
  <c r="B23" i="24"/>
  <c r="B33" i="24" s="1"/>
  <c r="B24" i="24"/>
  <c r="B34" i="24" s="1"/>
  <c r="B25" i="24"/>
  <c r="B35" i="24" s="1"/>
  <c r="B26" i="24"/>
  <c r="B36" i="24" s="1"/>
  <c r="B27" i="24"/>
  <c r="B37" i="24" s="1"/>
  <c r="B28" i="24"/>
  <c r="B38" i="24" s="1"/>
  <c r="B21" i="24"/>
  <c r="B31" i="24" s="1"/>
  <c r="C21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Q21" i="23"/>
  <c r="R21" i="23"/>
  <c r="S21" i="23"/>
  <c r="T21" i="23"/>
  <c r="U21" i="23"/>
  <c r="V21" i="23"/>
  <c r="W21" i="23"/>
  <c r="X21" i="23"/>
  <c r="Y21" i="23"/>
  <c r="C22" i="23"/>
  <c r="D22" i="23"/>
  <c r="E22" i="23"/>
  <c r="F22" i="23"/>
  <c r="G22" i="23"/>
  <c r="H22" i="23"/>
  <c r="I22" i="23"/>
  <c r="J22" i="23"/>
  <c r="K22" i="23"/>
  <c r="L22" i="23"/>
  <c r="M22" i="23"/>
  <c r="N22" i="23"/>
  <c r="O22" i="23"/>
  <c r="P22" i="23"/>
  <c r="Q22" i="23"/>
  <c r="R22" i="23"/>
  <c r="S22" i="23"/>
  <c r="T22" i="23"/>
  <c r="U22" i="23"/>
  <c r="V22" i="23"/>
  <c r="W22" i="23"/>
  <c r="X22" i="23"/>
  <c r="Y22" i="23"/>
  <c r="C23" i="23"/>
  <c r="D23" i="23"/>
  <c r="E23" i="23"/>
  <c r="F23" i="23"/>
  <c r="G23" i="23"/>
  <c r="H23" i="23"/>
  <c r="I23" i="23"/>
  <c r="J23" i="23"/>
  <c r="K23" i="23"/>
  <c r="L23" i="23"/>
  <c r="M23" i="23"/>
  <c r="N23" i="23"/>
  <c r="O23" i="23"/>
  <c r="P23" i="23"/>
  <c r="Q23" i="23"/>
  <c r="R23" i="23"/>
  <c r="S23" i="23"/>
  <c r="T23" i="23"/>
  <c r="U23" i="23"/>
  <c r="V23" i="23"/>
  <c r="W23" i="23"/>
  <c r="X23" i="23"/>
  <c r="Y23" i="23"/>
  <c r="C24" i="23"/>
  <c r="D24" i="23"/>
  <c r="E24" i="23"/>
  <c r="F24" i="23"/>
  <c r="G24" i="23"/>
  <c r="H24" i="23"/>
  <c r="I24" i="23"/>
  <c r="J24" i="23"/>
  <c r="K24" i="23"/>
  <c r="L24" i="23"/>
  <c r="M24" i="23"/>
  <c r="N24" i="23"/>
  <c r="O24" i="23"/>
  <c r="P24" i="23"/>
  <c r="Q24" i="23"/>
  <c r="R24" i="23"/>
  <c r="S24" i="23"/>
  <c r="T24" i="23"/>
  <c r="U24" i="23"/>
  <c r="V24" i="23"/>
  <c r="W24" i="23"/>
  <c r="X24" i="23"/>
  <c r="Y24" i="23"/>
  <c r="C25" i="23"/>
  <c r="D25" i="23"/>
  <c r="E25" i="23"/>
  <c r="F25" i="23"/>
  <c r="G25" i="23"/>
  <c r="H25" i="23"/>
  <c r="I25" i="23"/>
  <c r="J25" i="23"/>
  <c r="K25" i="23"/>
  <c r="L25" i="23"/>
  <c r="M25" i="23"/>
  <c r="N25" i="23"/>
  <c r="O25" i="23"/>
  <c r="P25" i="23"/>
  <c r="Q25" i="23"/>
  <c r="R25" i="23"/>
  <c r="S25" i="23"/>
  <c r="T25" i="23"/>
  <c r="U25" i="23"/>
  <c r="V25" i="23"/>
  <c r="W25" i="23"/>
  <c r="X25" i="23"/>
  <c r="Y25" i="23"/>
  <c r="C26" i="23"/>
  <c r="D26" i="23"/>
  <c r="E26" i="23"/>
  <c r="F26" i="23"/>
  <c r="G26" i="23"/>
  <c r="H26" i="23"/>
  <c r="I26" i="23"/>
  <c r="J26" i="23"/>
  <c r="K26" i="23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Y26" i="23"/>
  <c r="C27" i="23"/>
  <c r="D27" i="23"/>
  <c r="E27" i="23"/>
  <c r="F27" i="23"/>
  <c r="G27" i="23"/>
  <c r="H27" i="23"/>
  <c r="I27" i="23"/>
  <c r="J27" i="23"/>
  <c r="K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C28" i="23"/>
  <c r="D28" i="23"/>
  <c r="E28" i="23"/>
  <c r="F28" i="23"/>
  <c r="G28" i="23"/>
  <c r="H28" i="23"/>
  <c r="I28" i="23"/>
  <c r="J28" i="23"/>
  <c r="K28" i="23"/>
  <c r="L28" i="23"/>
  <c r="M28" i="23"/>
  <c r="N28" i="23"/>
  <c r="O28" i="23"/>
  <c r="P28" i="23"/>
  <c r="Q28" i="23"/>
  <c r="R28" i="23"/>
  <c r="S28" i="23"/>
  <c r="T28" i="23"/>
  <c r="U28" i="23"/>
  <c r="V28" i="23"/>
  <c r="W28" i="23"/>
  <c r="X28" i="23"/>
  <c r="Y28" i="23"/>
  <c r="B22" i="23"/>
  <c r="B23" i="23"/>
  <c r="B24" i="23"/>
  <c r="B25" i="23"/>
  <c r="B26" i="23"/>
  <c r="B27" i="23"/>
  <c r="B28" i="23"/>
  <c r="B21" i="23"/>
  <c r="C21" i="22"/>
  <c r="C31" i="22" s="1"/>
  <c r="D21" i="22"/>
  <c r="D31" i="22" s="1"/>
  <c r="E21" i="22"/>
  <c r="E31" i="22" s="1"/>
  <c r="F21" i="22"/>
  <c r="F31" i="22" s="1"/>
  <c r="G21" i="22"/>
  <c r="G31" i="22" s="1"/>
  <c r="H21" i="22"/>
  <c r="H31" i="22" s="1"/>
  <c r="I21" i="22"/>
  <c r="I31" i="22" s="1"/>
  <c r="J21" i="22"/>
  <c r="J31" i="22" s="1"/>
  <c r="K21" i="22"/>
  <c r="K31" i="22" s="1"/>
  <c r="L21" i="22"/>
  <c r="L31" i="22" s="1"/>
  <c r="M21" i="22"/>
  <c r="M31" i="22" s="1"/>
  <c r="N21" i="22"/>
  <c r="N31" i="22" s="1"/>
  <c r="O21" i="22"/>
  <c r="O31" i="22" s="1"/>
  <c r="P21" i="22"/>
  <c r="P31" i="22" s="1"/>
  <c r="Q21" i="22"/>
  <c r="Q31" i="22" s="1"/>
  <c r="R21" i="22"/>
  <c r="R31" i="22" s="1"/>
  <c r="S21" i="22"/>
  <c r="S31" i="22" s="1"/>
  <c r="T21" i="22"/>
  <c r="T31" i="22" s="1"/>
  <c r="U21" i="22"/>
  <c r="U31" i="22" s="1"/>
  <c r="V21" i="22"/>
  <c r="V31" i="22" s="1"/>
  <c r="W21" i="22"/>
  <c r="W31" i="22" s="1"/>
  <c r="X21" i="22"/>
  <c r="X31" i="22" s="1"/>
  <c r="C22" i="22"/>
  <c r="C32" i="22" s="1"/>
  <c r="D22" i="22"/>
  <c r="D32" i="22" s="1"/>
  <c r="E22" i="22"/>
  <c r="E32" i="22" s="1"/>
  <c r="F22" i="22"/>
  <c r="G22" i="22"/>
  <c r="G32" i="22" s="1"/>
  <c r="H22" i="22"/>
  <c r="H32" i="22" s="1"/>
  <c r="I22" i="22"/>
  <c r="I32" i="22" s="1"/>
  <c r="J22" i="22"/>
  <c r="K22" i="22"/>
  <c r="K32" i="22" s="1"/>
  <c r="L22" i="22"/>
  <c r="L32" i="22" s="1"/>
  <c r="M22" i="22"/>
  <c r="M32" i="22" s="1"/>
  <c r="N22" i="22"/>
  <c r="O22" i="22"/>
  <c r="O32" i="22" s="1"/>
  <c r="P22" i="22"/>
  <c r="P32" i="22" s="1"/>
  <c r="Q22" i="22"/>
  <c r="Q32" i="22" s="1"/>
  <c r="R22" i="22"/>
  <c r="S22" i="22"/>
  <c r="S32" i="22" s="1"/>
  <c r="T22" i="22"/>
  <c r="T32" i="22" s="1"/>
  <c r="U22" i="22"/>
  <c r="U32" i="22" s="1"/>
  <c r="V22" i="22"/>
  <c r="W22" i="22"/>
  <c r="W32" i="22" s="1"/>
  <c r="X22" i="22"/>
  <c r="X32" i="22" s="1"/>
  <c r="C23" i="22"/>
  <c r="D23" i="22"/>
  <c r="E23" i="22"/>
  <c r="E33" i="22" s="1"/>
  <c r="F23" i="22"/>
  <c r="F33" i="22" s="1"/>
  <c r="G23" i="22"/>
  <c r="H23" i="22"/>
  <c r="I23" i="22"/>
  <c r="I33" i="22" s="1"/>
  <c r="J23" i="22"/>
  <c r="J33" i="22" s="1"/>
  <c r="K23" i="22"/>
  <c r="L23" i="22"/>
  <c r="M23" i="22"/>
  <c r="M33" i="22" s="1"/>
  <c r="N23" i="22"/>
  <c r="N33" i="22" s="1"/>
  <c r="O23" i="22"/>
  <c r="P23" i="22"/>
  <c r="Q23" i="22"/>
  <c r="Q33" i="22" s="1"/>
  <c r="R23" i="22"/>
  <c r="R33" i="22" s="1"/>
  <c r="S23" i="22"/>
  <c r="T23" i="22"/>
  <c r="U23" i="22"/>
  <c r="U33" i="22" s="1"/>
  <c r="V23" i="22"/>
  <c r="V33" i="22" s="1"/>
  <c r="W23" i="22"/>
  <c r="X23" i="22"/>
  <c r="C24" i="22"/>
  <c r="C34" i="22" s="1"/>
  <c r="D24" i="22"/>
  <c r="E24" i="22"/>
  <c r="F24" i="22"/>
  <c r="F34" i="22" s="1"/>
  <c r="G24" i="22"/>
  <c r="G34" i="22" s="1"/>
  <c r="H24" i="22"/>
  <c r="I24" i="22"/>
  <c r="J24" i="22"/>
  <c r="J34" i="22" s="1"/>
  <c r="K24" i="22"/>
  <c r="K34" i="22" s="1"/>
  <c r="L24" i="22"/>
  <c r="M24" i="22"/>
  <c r="N24" i="22"/>
  <c r="N34" i="22" s="1"/>
  <c r="O24" i="22"/>
  <c r="O34" i="22" s="1"/>
  <c r="P24" i="22"/>
  <c r="Q24" i="22"/>
  <c r="R24" i="22"/>
  <c r="R34" i="22" s="1"/>
  <c r="S24" i="22"/>
  <c r="S34" i="22" s="1"/>
  <c r="T24" i="22"/>
  <c r="U24" i="22"/>
  <c r="V24" i="22"/>
  <c r="V34" i="22" s="1"/>
  <c r="W24" i="22"/>
  <c r="W34" i="22" s="1"/>
  <c r="X24" i="22"/>
  <c r="C25" i="22"/>
  <c r="C35" i="22" s="1"/>
  <c r="D25" i="22"/>
  <c r="D35" i="22" s="1"/>
  <c r="E25" i="22"/>
  <c r="E35" i="22" s="1"/>
  <c r="F25" i="22"/>
  <c r="F35" i="22" s="1"/>
  <c r="G25" i="22"/>
  <c r="G35" i="22" s="1"/>
  <c r="H25" i="22"/>
  <c r="H35" i="22" s="1"/>
  <c r="I25" i="22"/>
  <c r="I35" i="22" s="1"/>
  <c r="J25" i="22"/>
  <c r="J35" i="22" s="1"/>
  <c r="K25" i="22"/>
  <c r="K35" i="22" s="1"/>
  <c r="L25" i="22"/>
  <c r="L35" i="22" s="1"/>
  <c r="M25" i="22"/>
  <c r="M35" i="22" s="1"/>
  <c r="N25" i="22"/>
  <c r="N35" i="22" s="1"/>
  <c r="O25" i="22"/>
  <c r="O35" i="22" s="1"/>
  <c r="P25" i="22"/>
  <c r="P35" i="22" s="1"/>
  <c r="Q25" i="22"/>
  <c r="Q35" i="22" s="1"/>
  <c r="R25" i="22"/>
  <c r="R35" i="22" s="1"/>
  <c r="S25" i="22"/>
  <c r="S35" i="22" s="1"/>
  <c r="T25" i="22"/>
  <c r="T35" i="22" s="1"/>
  <c r="U25" i="22"/>
  <c r="U35" i="22" s="1"/>
  <c r="V25" i="22"/>
  <c r="V35" i="22" s="1"/>
  <c r="W25" i="22"/>
  <c r="W35" i="22" s="1"/>
  <c r="X25" i="22"/>
  <c r="X35" i="22" s="1"/>
  <c r="C26" i="22"/>
  <c r="C36" i="22" s="1"/>
  <c r="D26" i="22"/>
  <c r="D36" i="22" s="1"/>
  <c r="E26" i="22"/>
  <c r="E36" i="22" s="1"/>
  <c r="F26" i="22"/>
  <c r="G26" i="22"/>
  <c r="G36" i="22" s="1"/>
  <c r="H26" i="22"/>
  <c r="H36" i="22" s="1"/>
  <c r="I26" i="22"/>
  <c r="I36" i="22" s="1"/>
  <c r="J26" i="22"/>
  <c r="K26" i="22"/>
  <c r="K36" i="22" s="1"/>
  <c r="L26" i="22"/>
  <c r="L36" i="22" s="1"/>
  <c r="M26" i="22"/>
  <c r="M36" i="22" s="1"/>
  <c r="N26" i="22"/>
  <c r="O26" i="22"/>
  <c r="O36" i="22" s="1"/>
  <c r="P26" i="22"/>
  <c r="P36" i="22" s="1"/>
  <c r="Q26" i="22"/>
  <c r="Q36" i="22" s="1"/>
  <c r="R26" i="22"/>
  <c r="S26" i="22"/>
  <c r="S36" i="22" s="1"/>
  <c r="T26" i="22"/>
  <c r="T36" i="22" s="1"/>
  <c r="U26" i="22"/>
  <c r="U36" i="22" s="1"/>
  <c r="V26" i="22"/>
  <c r="W26" i="22"/>
  <c r="W36" i="22" s="1"/>
  <c r="X26" i="22"/>
  <c r="X36" i="22" s="1"/>
  <c r="C27" i="22"/>
  <c r="D27" i="22"/>
  <c r="E27" i="22"/>
  <c r="E37" i="22" s="1"/>
  <c r="F27" i="22"/>
  <c r="F37" i="22" s="1"/>
  <c r="G27" i="22"/>
  <c r="H27" i="22"/>
  <c r="I27" i="22"/>
  <c r="I37" i="22" s="1"/>
  <c r="J27" i="22"/>
  <c r="J37" i="22" s="1"/>
  <c r="K27" i="22"/>
  <c r="L27" i="22"/>
  <c r="M27" i="22"/>
  <c r="M37" i="22" s="1"/>
  <c r="N27" i="22"/>
  <c r="N37" i="22" s="1"/>
  <c r="O27" i="22"/>
  <c r="P27" i="22"/>
  <c r="Q27" i="22"/>
  <c r="Q37" i="22" s="1"/>
  <c r="R27" i="22"/>
  <c r="R37" i="22" s="1"/>
  <c r="S27" i="22"/>
  <c r="T27" i="22"/>
  <c r="U27" i="22"/>
  <c r="U37" i="22" s="1"/>
  <c r="V27" i="22"/>
  <c r="V37" i="22" s="1"/>
  <c r="W27" i="22"/>
  <c r="X27" i="22"/>
  <c r="C28" i="22"/>
  <c r="C38" i="22" s="1"/>
  <c r="D28" i="22"/>
  <c r="E28" i="22"/>
  <c r="F28" i="22"/>
  <c r="F38" i="22" s="1"/>
  <c r="G28" i="22"/>
  <c r="G38" i="22" s="1"/>
  <c r="H28" i="22"/>
  <c r="I28" i="22"/>
  <c r="J28" i="22"/>
  <c r="J38" i="22" s="1"/>
  <c r="K28" i="22"/>
  <c r="K38" i="22" s="1"/>
  <c r="L28" i="22"/>
  <c r="M28" i="22"/>
  <c r="N28" i="22"/>
  <c r="N38" i="22" s="1"/>
  <c r="O28" i="22"/>
  <c r="O38" i="22" s="1"/>
  <c r="P28" i="22"/>
  <c r="Q28" i="22"/>
  <c r="R28" i="22"/>
  <c r="R38" i="22" s="1"/>
  <c r="S28" i="22"/>
  <c r="S38" i="22" s="1"/>
  <c r="T28" i="22"/>
  <c r="U28" i="22"/>
  <c r="V28" i="22"/>
  <c r="V38" i="22" s="1"/>
  <c r="W28" i="22"/>
  <c r="W38" i="22" s="1"/>
  <c r="X28" i="22"/>
  <c r="B22" i="22"/>
  <c r="B32" i="22" s="1"/>
  <c r="B23" i="22"/>
  <c r="B33" i="22" s="1"/>
  <c r="B24" i="22"/>
  <c r="B34" i="22" s="1"/>
  <c r="B25" i="22"/>
  <c r="B35" i="22" s="1"/>
  <c r="B26" i="22"/>
  <c r="B36" i="22" s="1"/>
  <c r="B27" i="22"/>
  <c r="B37" i="22" s="1"/>
  <c r="B28" i="22"/>
  <c r="B38" i="22" s="1"/>
  <c r="B21" i="22"/>
  <c r="B31" i="22" s="1"/>
  <c r="B22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B24" i="21"/>
  <c r="C24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C11" i="21"/>
  <c r="C27" i="21" s="1"/>
  <c r="D11" i="21"/>
  <c r="D27" i="21" s="1"/>
  <c r="E11" i="21"/>
  <c r="E27" i="21" s="1"/>
  <c r="F11" i="21"/>
  <c r="F27" i="21" s="1"/>
  <c r="G11" i="21"/>
  <c r="G27" i="21" s="1"/>
  <c r="H11" i="21"/>
  <c r="H27" i="21" s="1"/>
  <c r="I11" i="21"/>
  <c r="I27" i="21" s="1"/>
  <c r="J11" i="21"/>
  <c r="J27" i="21" s="1"/>
  <c r="K11" i="21"/>
  <c r="K27" i="21" s="1"/>
  <c r="L11" i="21"/>
  <c r="L27" i="21" s="1"/>
  <c r="M11" i="21"/>
  <c r="M27" i="21" s="1"/>
  <c r="N11" i="21"/>
  <c r="N27" i="21" s="1"/>
  <c r="O11" i="21"/>
  <c r="O27" i="21" s="1"/>
  <c r="P11" i="21"/>
  <c r="P27" i="21" s="1"/>
  <c r="Q11" i="21"/>
  <c r="Q27" i="21" s="1"/>
  <c r="R11" i="21"/>
  <c r="R27" i="21" s="1"/>
  <c r="S11" i="21"/>
  <c r="S27" i="21" s="1"/>
  <c r="T11" i="21"/>
  <c r="T27" i="21" s="1"/>
  <c r="U11" i="21"/>
  <c r="U27" i="21" s="1"/>
  <c r="V11" i="21"/>
  <c r="V27" i="21" s="1"/>
  <c r="W11" i="21"/>
  <c r="W27" i="21" s="1"/>
  <c r="X11" i="21"/>
  <c r="X27" i="21" s="1"/>
  <c r="C12" i="21"/>
  <c r="C28" i="21" s="1"/>
  <c r="D12" i="21"/>
  <c r="D28" i="21" s="1"/>
  <c r="E12" i="21"/>
  <c r="E28" i="21" s="1"/>
  <c r="F12" i="21"/>
  <c r="F28" i="21" s="1"/>
  <c r="G12" i="21"/>
  <c r="G28" i="21" s="1"/>
  <c r="H12" i="21"/>
  <c r="H28" i="21" s="1"/>
  <c r="I12" i="21"/>
  <c r="I28" i="21" s="1"/>
  <c r="J12" i="21"/>
  <c r="J28" i="21" s="1"/>
  <c r="K12" i="21"/>
  <c r="K28" i="21" s="1"/>
  <c r="L12" i="21"/>
  <c r="L28" i="21" s="1"/>
  <c r="M12" i="21"/>
  <c r="M28" i="21" s="1"/>
  <c r="N12" i="21"/>
  <c r="N28" i="21" s="1"/>
  <c r="O12" i="21"/>
  <c r="O28" i="21" s="1"/>
  <c r="P12" i="21"/>
  <c r="P28" i="21" s="1"/>
  <c r="Q12" i="21"/>
  <c r="Q28" i="21" s="1"/>
  <c r="R12" i="21"/>
  <c r="R28" i="21" s="1"/>
  <c r="S12" i="21"/>
  <c r="S28" i="21" s="1"/>
  <c r="T12" i="21"/>
  <c r="T28" i="21" s="1"/>
  <c r="U12" i="21"/>
  <c r="U28" i="21" s="1"/>
  <c r="V12" i="21"/>
  <c r="V28" i="21" s="1"/>
  <c r="W12" i="21"/>
  <c r="W28" i="21" s="1"/>
  <c r="X12" i="21"/>
  <c r="X28" i="21" s="1"/>
  <c r="C13" i="21"/>
  <c r="C29" i="21" s="1"/>
  <c r="D13" i="21"/>
  <c r="D29" i="21" s="1"/>
  <c r="E13" i="21"/>
  <c r="E29" i="21" s="1"/>
  <c r="F13" i="21"/>
  <c r="F29" i="21" s="1"/>
  <c r="G13" i="21"/>
  <c r="G29" i="21" s="1"/>
  <c r="H13" i="21"/>
  <c r="H29" i="21" s="1"/>
  <c r="I13" i="21"/>
  <c r="I29" i="21" s="1"/>
  <c r="J13" i="21"/>
  <c r="J29" i="21" s="1"/>
  <c r="K13" i="21"/>
  <c r="K29" i="21" s="1"/>
  <c r="L13" i="21"/>
  <c r="L29" i="21" s="1"/>
  <c r="M13" i="21"/>
  <c r="M29" i="21" s="1"/>
  <c r="N13" i="21"/>
  <c r="N29" i="21" s="1"/>
  <c r="O13" i="21"/>
  <c r="O29" i="21" s="1"/>
  <c r="P13" i="21"/>
  <c r="P29" i="21" s="1"/>
  <c r="Q13" i="21"/>
  <c r="Q29" i="21" s="1"/>
  <c r="R13" i="21"/>
  <c r="R29" i="21" s="1"/>
  <c r="S13" i="21"/>
  <c r="S29" i="21" s="1"/>
  <c r="T13" i="21"/>
  <c r="T29" i="21" s="1"/>
  <c r="U13" i="21"/>
  <c r="U29" i="21" s="1"/>
  <c r="V13" i="21"/>
  <c r="V29" i="21" s="1"/>
  <c r="W13" i="21"/>
  <c r="W29" i="21" s="1"/>
  <c r="X13" i="21"/>
  <c r="X29" i="21" s="1"/>
  <c r="C14" i="21"/>
  <c r="C30" i="21" s="1"/>
  <c r="D14" i="21"/>
  <c r="D30" i="21" s="1"/>
  <c r="E14" i="21"/>
  <c r="E30" i="21" s="1"/>
  <c r="F14" i="21"/>
  <c r="F30" i="21" s="1"/>
  <c r="G14" i="21"/>
  <c r="G30" i="21" s="1"/>
  <c r="H14" i="21"/>
  <c r="H30" i="21" s="1"/>
  <c r="I14" i="21"/>
  <c r="I30" i="21" s="1"/>
  <c r="J14" i="21"/>
  <c r="J30" i="21" s="1"/>
  <c r="K14" i="21"/>
  <c r="K30" i="21" s="1"/>
  <c r="L14" i="21"/>
  <c r="L30" i="21" s="1"/>
  <c r="M14" i="21"/>
  <c r="M30" i="21" s="1"/>
  <c r="N14" i="21"/>
  <c r="N30" i="21" s="1"/>
  <c r="O14" i="21"/>
  <c r="O30" i="21" s="1"/>
  <c r="P14" i="21"/>
  <c r="P30" i="21" s="1"/>
  <c r="Q14" i="21"/>
  <c r="Q30" i="21" s="1"/>
  <c r="R14" i="21"/>
  <c r="R30" i="21" s="1"/>
  <c r="S14" i="21"/>
  <c r="S30" i="21" s="1"/>
  <c r="T14" i="21"/>
  <c r="T30" i="21" s="1"/>
  <c r="U14" i="21"/>
  <c r="U30" i="21" s="1"/>
  <c r="V14" i="21"/>
  <c r="V30" i="21" s="1"/>
  <c r="W14" i="21"/>
  <c r="W30" i="21" s="1"/>
  <c r="X14" i="21"/>
  <c r="X30" i="21" s="1"/>
  <c r="C15" i="21"/>
  <c r="C31" i="21" s="1"/>
  <c r="D15" i="21"/>
  <c r="D31" i="21" s="1"/>
  <c r="E15" i="21"/>
  <c r="E31" i="21" s="1"/>
  <c r="F15" i="21"/>
  <c r="F31" i="21" s="1"/>
  <c r="G15" i="21"/>
  <c r="G31" i="21" s="1"/>
  <c r="H15" i="21"/>
  <c r="H31" i="21" s="1"/>
  <c r="I15" i="21"/>
  <c r="I31" i="21" s="1"/>
  <c r="J15" i="21"/>
  <c r="J31" i="21" s="1"/>
  <c r="K15" i="21"/>
  <c r="K31" i="21" s="1"/>
  <c r="L15" i="21"/>
  <c r="L31" i="21" s="1"/>
  <c r="M15" i="21"/>
  <c r="M31" i="21" s="1"/>
  <c r="N15" i="21"/>
  <c r="N31" i="21" s="1"/>
  <c r="O15" i="21"/>
  <c r="O31" i="21" s="1"/>
  <c r="P15" i="21"/>
  <c r="P31" i="21" s="1"/>
  <c r="Q15" i="21"/>
  <c r="Q31" i="21" s="1"/>
  <c r="R15" i="21"/>
  <c r="R31" i="21" s="1"/>
  <c r="S15" i="21"/>
  <c r="S31" i="21" s="1"/>
  <c r="T15" i="21"/>
  <c r="T31" i="21" s="1"/>
  <c r="U15" i="21"/>
  <c r="U31" i="21" s="1"/>
  <c r="V15" i="21"/>
  <c r="V31" i="21" s="1"/>
  <c r="W15" i="21"/>
  <c r="W31" i="21" s="1"/>
  <c r="X15" i="21"/>
  <c r="X31" i="21" s="1"/>
  <c r="C16" i="21"/>
  <c r="C32" i="21" s="1"/>
  <c r="D16" i="21"/>
  <c r="D32" i="21" s="1"/>
  <c r="E16" i="21"/>
  <c r="E32" i="21" s="1"/>
  <c r="F16" i="21"/>
  <c r="F32" i="21" s="1"/>
  <c r="G16" i="21"/>
  <c r="G32" i="21" s="1"/>
  <c r="H16" i="21"/>
  <c r="H32" i="21" s="1"/>
  <c r="I16" i="21"/>
  <c r="I32" i="21" s="1"/>
  <c r="J16" i="21"/>
  <c r="J32" i="21" s="1"/>
  <c r="K16" i="21"/>
  <c r="K32" i="21" s="1"/>
  <c r="L16" i="21"/>
  <c r="L32" i="21" s="1"/>
  <c r="M16" i="21"/>
  <c r="M32" i="21" s="1"/>
  <c r="N16" i="21"/>
  <c r="N32" i="21" s="1"/>
  <c r="O16" i="21"/>
  <c r="O32" i="21" s="1"/>
  <c r="P16" i="21"/>
  <c r="P32" i="21" s="1"/>
  <c r="Q16" i="21"/>
  <c r="Q32" i="21" s="1"/>
  <c r="R16" i="21"/>
  <c r="R32" i="21" s="1"/>
  <c r="S16" i="21"/>
  <c r="S32" i="21" s="1"/>
  <c r="T16" i="21"/>
  <c r="T32" i="21" s="1"/>
  <c r="U16" i="21"/>
  <c r="U32" i="21" s="1"/>
  <c r="V16" i="21"/>
  <c r="V32" i="21" s="1"/>
  <c r="W16" i="21"/>
  <c r="W32" i="21" s="1"/>
  <c r="X16" i="21"/>
  <c r="X32" i="21" s="1"/>
  <c r="C17" i="21"/>
  <c r="C33" i="21" s="1"/>
  <c r="D17" i="21"/>
  <c r="D33" i="21" s="1"/>
  <c r="E17" i="21"/>
  <c r="E33" i="21" s="1"/>
  <c r="F17" i="21"/>
  <c r="F33" i="21" s="1"/>
  <c r="G17" i="21"/>
  <c r="G33" i="21" s="1"/>
  <c r="H17" i="21"/>
  <c r="H33" i="21" s="1"/>
  <c r="I17" i="21"/>
  <c r="I33" i="21" s="1"/>
  <c r="J17" i="21"/>
  <c r="J33" i="21" s="1"/>
  <c r="K17" i="21"/>
  <c r="K33" i="21" s="1"/>
  <c r="L17" i="21"/>
  <c r="L33" i="21" s="1"/>
  <c r="M17" i="21"/>
  <c r="M33" i="21" s="1"/>
  <c r="N17" i="21"/>
  <c r="N33" i="21" s="1"/>
  <c r="O17" i="21"/>
  <c r="O33" i="21" s="1"/>
  <c r="P17" i="21"/>
  <c r="P33" i="21" s="1"/>
  <c r="Q17" i="21"/>
  <c r="Q33" i="21" s="1"/>
  <c r="R17" i="21"/>
  <c r="R33" i="21" s="1"/>
  <c r="S17" i="21"/>
  <c r="S33" i="21" s="1"/>
  <c r="T17" i="21"/>
  <c r="T33" i="21" s="1"/>
  <c r="U17" i="21"/>
  <c r="U33" i="21" s="1"/>
  <c r="V17" i="21"/>
  <c r="V33" i="21" s="1"/>
  <c r="W17" i="21"/>
  <c r="W33" i="21" s="1"/>
  <c r="X17" i="21"/>
  <c r="X33" i="21" s="1"/>
  <c r="C18" i="21"/>
  <c r="C34" i="21" s="1"/>
  <c r="D18" i="21"/>
  <c r="D34" i="21" s="1"/>
  <c r="E18" i="21"/>
  <c r="E34" i="21" s="1"/>
  <c r="F18" i="21"/>
  <c r="F34" i="21" s="1"/>
  <c r="G18" i="21"/>
  <c r="G34" i="21" s="1"/>
  <c r="H18" i="21"/>
  <c r="H34" i="21" s="1"/>
  <c r="I18" i="21"/>
  <c r="I34" i="21" s="1"/>
  <c r="J18" i="21"/>
  <c r="J34" i="21" s="1"/>
  <c r="K18" i="21"/>
  <c r="K34" i="21" s="1"/>
  <c r="L18" i="21"/>
  <c r="L34" i="21" s="1"/>
  <c r="M18" i="21"/>
  <c r="M34" i="21" s="1"/>
  <c r="N18" i="21"/>
  <c r="N34" i="21" s="1"/>
  <c r="O18" i="21"/>
  <c r="O34" i="21" s="1"/>
  <c r="P18" i="21"/>
  <c r="P34" i="21" s="1"/>
  <c r="Q18" i="21"/>
  <c r="Q34" i="21" s="1"/>
  <c r="R18" i="21"/>
  <c r="R34" i="21" s="1"/>
  <c r="S18" i="21"/>
  <c r="S34" i="21" s="1"/>
  <c r="T18" i="21"/>
  <c r="T34" i="21" s="1"/>
  <c r="U18" i="21"/>
  <c r="U34" i="21" s="1"/>
  <c r="V18" i="21"/>
  <c r="V34" i="21" s="1"/>
  <c r="W18" i="21"/>
  <c r="W34" i="21" s="1"/>
  <c r="X18" i="21"/>
  <c r="X34" i="21" s="1"/>
  <c r="C19" i="21"/>
  <c r="C35" i="21" s="1"/>
  <c r="D19" i="21"/>
  <c r="D35" i="21" s="1"/>
  <c r="E19" i="21"/>
  <c r="E35" i="21" s="1"/>
  <c r="F19" i="21"/>
  <c r="F35" i="21" s="1"/>
  <c r="G19" i="21"/>
  <c r="G35" i="21" s="1"/>
  <c r="H19" i="21"/>
  <c r="H35" i="21" s="1"/>
  <c r="I19" i="21"/>
  <c r="I35" i="21" s="1"/>
  <c r="J19" i="21"/>
  <c r="J35" i="21" s="1"/>
  <c r="K19" i="21"/>
  <c r="K35" i="21" s="1"/>
  <c r="L19" i="21"/>
  <c r="L35" i="21" s="1"/>
  <c r="M19" i="21"/>
  <c r="M35" i="21" s="1"/>
  <c r="N19" i="21"/>
  <c r="N35" i="21" s="1"/>
  <c r="O19" i="21"/>
  <c r="O35" i="21" s="1"/>
  <c r="P19" i="21"/>
  <c r="P35" i="21" s="1"/>
  <c r="Q19" i="21"/>
  <c r="Q35" i="21" s="1"/>
  <c r="R19" i="21"/>
  <c r="R35" i="21" s="1"/>
  <c r="S19" i="21"/>
  <c r="S35" i="21" s="1"/>
  <c r="T19" i="21"/>
  <c r="T35" i="21" s="1"/>
  <c r="U19" i="21"/>
  <c r="U35" i="21" s="1"/>
  <c r="V19" i="21"/>
  <c r="V35" i="21" s="1"/>
  <c r="W19" i="21"/>
  <c r="W35" i="21" s="1"/>
  <c r="X19" i="21"/>
  <c r="X35" i="21" s="1"/>
  <c r="C20" i="21"/>
  <c r="C36" i="21" s="1"/>
  <c r="D20" i="21"/>
  <c r="D36" i="21" s="1"/>
  <c r="E20" i="21"/>
  <c r="E36" i="21" s="1"/>
  <c r="F20" i="21"/>
  <c r="F36" i="21" s="1"/>
  <c r="G20" i="21"/>
  <c r="G36" i="21" s="1"/>
  <c r="H20" i="21"/>
  <c r="H36" i="21" s="1"/>
  <c r="I20" i="21"/>
  <c r="I36" i="21" s="1"/>
  <c r="J20" i="21"/>
  <c r="J36" i="21" s="1"/>
  <c r="K20" i="21"/>
  <c r="K36" i="21" s="1"/>
  <c r="L20" i="21"/>
  <c r="L36" i="21" s="1"/>
  <c r="M20" i="21"/>
  <c r="M36" i="21" s="1"/>
  <c r="N20" i="21"/>
  <c r="N36" i="21" s="1"/>
  <c r="O20" i="21"/>
  <c r="O36" i="21" s="1"/>
  <c r="P20" i="21"/>
  <c r="P36" i="21" s="1"/>
  <c r="Q20" i="21"/>
  <c r="Q36" i="21" s="1"/>
  <c r="R20" i="21"/>
  <c r="R36" i="21" s="1"/>
  <c r="S20" i="21"/>
  <c r="S36" i="21" s="1"/>
  <c r="T20" i="21"/>
  <c r="T36" i="21" s="1"/>
  <c r="U20" i="21"/>
  <c r="U36" i="21" s="1"/>
  <c r="V20" i="21"/>
  <c r="V36" i="21" s="1"/>
  <c r="W20" i="21"/>
  <c r="W36" i="21" s="1"/>
  <c r="X20" i="21"/>
  <c r="X36" i="21" s="1"/>
  <c r="C21" i="21"/>
  <c r="C37" i="21" s="1"/>
  <c r="D21" i="21"/>
  <c r="D37" i="21" s="1"/>
  <c r="E21" i="21"/>
  <c r="E37" i="21" s="1"/>
  <c r="F21" i="21"/>
  <c r="F37" i="21" s="1"/>
  <c r="G21" i="21"/>
  <c r="G37" i="21" s="1"/>
  <c r="H21" i="21"/>
  <c r="H37" i="21" s="1"/>
  <c r="I21" i="21"/>
  <c r="I37" i="21" s="1"/>
  <c r="J21" i="21"/>
  <c r="J37" i="21" s="1"/>
  <c r="K21" i="21"/>
  <c r="K37" i="21" s="1"/>
  <c r="L21" i="21"/>
  <c r="L37" i="21" s="1"/>
  <c r="M21" i="21"/>
  <c r="M37" i="21" s="1"/>
  <c r="N21" i="21"/>
  <c r="N37" i="21" s="1"/>
  <c r="O21" i="21"/>
  <c r="O37" i="21" s="1"/>
  <c r="P21" i="21"/>
  <c r="P37" i="21" s="1"/>
  <c r="Q21" i="21"/>
  <c r="Q37" i="21" s="1"/>
  <c r="R21" i="21"/>
  <c r="R37" i="21" s="1"/>
  <c r="S21" i="21"/>
  <c r="S37" i="21" s="1"/>
  <c r="T21" i="21"/>
  <c r="T37" i="21" s="1"/>
  <c r="U21" i="21"/>
  <c r="U37" i="21" s="1"/>
  <c r="V21" i="21"/>
  <c r="V37" i="21" s="1"/>
  <c r="W21" i="21"/>
  <c r="W37" i="21" s="1"/>
  <c r="X21" i="21"/>
  <c r="X37" i="21" s="1"/>
  <c r="C23" i="21"/>
  <c r="C38" i="21" s="1"/>
  <c r="D23" i="21"/>
  <c r="D38" i="21" s="1"/>
  <c r="E23" i="21"/>
  <c r="E38" i="21" s="1"/>
  <c r="F23" i="21"/>
  <c r="F38" i="21" s="1"/>
  <c r="G23" i="21"/>
  <c r="G38" i="21" s="1"/>
  <c r="H23" i="21"/>
  <c r="H38" i="21" s="1"/>
  <c r="I23" i="21"/>
  <c r="I38" i="21" s="1"/>
  <c r="J23" i="21"/>
  <c r="J38" i="21" s="1"/>
  <c r="K23" i="21"/>
  <c r="K38" i="21" s="1"/>
  <c r="L23" i="21"/>
  <c r="L38" i="21" s="1"/>
  <c r="M23" i="21"/>
  <c r="M38" i="21" s="1"/>
  <c r="N23" i="21"/>
  <c r="N38" i="21" s="1"/>
  <c r="O23" i="21"/>
  <c r="O38" i="21" s="1"/>
  <c r="P23" i="21"/>
  <c r="P38" i="21" s="1"/>
  <c r="Q23" i="21"/>
  <c r="Q38" i="21" s="1"/>
  <c r="R23" i="21"/>
  <c r="R38" i="21" s="1"/>
  <c r="S23" i="21"/>
  <c r="S38" i="21" s="1"/>
  <c r="T23" i="21"/>
  <c r="T38" i="21" s="1"/>
  <c r="U23" i="21"/>
  <c r="U38" i="21" s="1"/>
  <c r="V23" i="21"/>
  <c r="V38" i="21" s="1"/>
  <c r="W23" i="21"/>
  <c r="W38" i="21" s="1"/>
  <c r="X23" i="21"/>
  <c r="X38" i="21" s="1"/>
  <c r="B12" i="21"/>
  <c r="B28" i="21" s="1"/>
  <c r="B13" i="21"/>
  <c r="B29" i="21" s="1"/>
  <c r="B14" i="21"/>
  <c r="B30" i="21" s="1"/>
  <c r="B15" i="21"/>
  <c r="B31" i="21" s="1"/>
  <c r="B16" i="21"/>
  <c r="B32" i="21" s="1"/>
  <c r="B17" i="21"/>
  <c r="B33" i="21" s="1"/>
  <c r="B18" i="21"/>
  <c r="B34" i="21" s="1"/>
  <c r="B19" i="21"/>
  <c r="B35" i="21" s="1"/>
  <c r="B20" i="21"/>
  <c r="B36" i="21" s="1"/>
  <c r="B21" i="21"/>
  <c r="B37" i="21" s="1"/>
  <c r="B23" i="21"/>
  <c r="B38" i="21" s="1"/>
  <c r="B11" i="21"/>
  <c r="B27" i="21" s="1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B31" i="19"/>
  <c r="B30" i="19"/>
  <c r="B29" i="19"/>
  <c r="B28" i="19"/>
  <c r="B27" i="19"/>
  <c r="B26" i="19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27" i="3"/>
  <c r="X38" i="22" l="1"/>
  <c r="T38" i="22"/>
  <c r="P38" i="22"/>
  <c r="L38" i="22"/>
  <c r="H38" i="22"/>
  <c r="D38" i="22"/>
  <c r="X34" i="22"/>
  <c r="T34" i="22"/>
  <c r="P34" i="22"/>
  <c r="L34" i="22"/>
  <c r="H34" i="22"/>
  <c r="D34" i="22"/>
  <c r="X37" i="22"/>
  <c r="T37" i="22"/>
  <c r="P37" i="22"/>
  <c r="L37" i="22"/>
  <c r="H37" i="22"/>
  <c r="D37" i="22"/>
  <c r="V36" i="22"/>
  <c r="R36" i="22"/>
  <c r="N36" i="22"/>
  <c r="J36" i="22"/>
  <c r="F36" i="22"/>
  <c r="X33" i="22"/>
  <c r="T33" i="22"/>
  <c r="P33" i="22"/>
  <c r="L33" i="22"/>
  <c r="H33" i="22"/>
  <c r="D33" i="22"/>
  <c r="V32" i="22"/>
  <c r="R32" i="22"/>
  <c r="N32" i="22"/>
  <c r="J32" i="22"/>
  <c r="F32" i="22"/>
  <c r="U38" i="22"/>
  <c r="Q38" i="22"/>
  <c r="M38" i="22"/>
  <c r="I38" i="22"/>
  <c r="E38" i="22"/>
  <c r="W37" i="22"/>
  <c r="S37" i="22"/>
  <c r="O37" i="22"/>
  <c r="K37" i="22"/>
  <c r="G37" i="22"/>
  <c r="C37" i="22"/>
  <c r="U34" i="22"/>
  <c r="Q34" i="22"/>
  <c r="M34" i="22"/>
  <c r="I34" i="22"/>
  <c r="E34" i="22"/>
  <c r="W33" i="22"/>
  <c r="S33" i="22"/>
  <c r="O33" i="22"/>
  <c r="K33" i="22"/>
  <c r="G33" i="22"/>
  <c r="C33" i="22"/>
</calcChain>
</file>

<file path=xl/sharedStrings.xml><?xml version="1.0" encoding="utf-8"?>
<sst xmlns="http://schemas.openxmlformats.org/spreadsheetml/2006/main" count="2816" uniqueCount="106">
  <si>
    <t>Valeur ajoutée brute et revenu par branche d’activité détaillée (NACE Rév. 2) [nama_10_a64__custom_15301555]</t>
  </si>
  <si>
    <t>Ouvrir la page produit</t>
  </si>
  <si>
    <t>Ouvrir dans le Data Browser</t>
  </si>
  <si>
    <t>Description:</t>
  </si>
  <si>
    <t>-</t>
  </si>
  <si>
    <t>Dernière mise à jour des données:</t>
  </si>
  <si>
    <t>03/02/2025 23:00</t>
  </si>
  <si>
    <t>Dernière modification de la structure de données:</t>
  </si>
  <si>
    <t>20/01/2025 23:00</t>
  </si>
  <si>
    <t>Source(s) institutionnelle(s)</t>
  </si>
  <si>
    <t>Eurostat</t>
  </si>
  <si>
    <t>Contenus</t>
  </si>
  <si>
    <t>Fréquence (relative au temps)</t>
  </si>
  <si>
    <t>Unité de mesure</t>
  </si>
  <si>
    <t>Nomenclature statistique des activités économiques dans la Communauté européenne (NACE Rév. 2)</t>
  </si>
  <si>
    <t>Indicateur des comptes nationaux (SEC 2010)</t>
  </si>
  <si>
    <t>Feuille 1</t>
  </si>
  <si>
    <t>Annuel</t>
  </si>
  <si>
    <t>Volumes chaînés (2020), millions d'euros</t>
  </si>
  <si>
    <t>Total - ensemble des activités NACE</t>
  </si>
  <si>
    <t>Valeur ajoutée, brute</t>
  </si>
  <si>
    <t>Feuille 2</t>
  </si>
  <si>
    <t>Production</t>
  </si>
  <si>
    <t>Feuille 3</t>
  </si>
  <si>
    <t>Transports et entreposage</t>
  </si>
  <si>
    <t>Feuille 4</t>
  </si>
  <si>
    <t>Feuille 5</t>
  </si>
  <si>
    <t>Transports terrestres et transport par conduites</t>
  </si>
  <si>
    <t>Feuille 6</t>
  </si>
  <si>
    <t>Feuille 7</t>
  </si>
  <si>
    <t>Transports par eau</t>
  </si>
  <si>
    <t>Feuille 8</t>
  </si>
  <si>
    <t>Feuille 9</t>
  </si>
  <si>
    <t>Transports aériens</t>
  </si>
  <si>
    <t>Feuille 10</t>
  </si>
  <si>
    <t>Feuille 11</t>
  </si>
  <si>
    <t>Entreposage et services auxiliaires des transports</t>
  </si>
  <si>
    <t>Feuille 12</t>
  </si>
  <si>
    <t>Feuille 13</t>
  </si>
  <si>
    <t>Activités de poste et de courrier</t>
  </si>
  <si>
    <t>Feuille 14</t>
  </si>
  <si>
    <t>Structure</t>
  </si>
  <si>
    <t>Dimension</t>
  </si>
  <si>
    <t>Position</t>
  </si>
  <si>
    <t>Libellé</t>
  </si>
  <si>
    <t>Entité géopolitique (déclarante)</t>
  </si>
  <si>
    <t>Union européenne - 27 pays (à partir de 2020)</t>
  </si>
  <si>
    <t>Zone euro - 20 pays (à partir de 2023)</t>
  </si>
  <si>
    <t>Belgique</t>
  </si>
  <si>
    <t>Tchéquie</t>
  </si>
  <si>
    <t>Danemark</t>
  </si>
  <si>
    <t>Allemagne</t>
  </si>
  <si>
    <t>Espagne</t>
  </si>
  <si>
    <t>France</t>
  </si>
  <si>
    <t>Italie</t>
  </si>
  <si>
    <t>Pays-Bas</t>
  </si>
  <si>
    <t>Autriche</t>
  </si>
  <si>
    <t>Pologne</t>
  </si>
  <si>
    <t>Finlande</t>
  </si>
  <si>
    <t>Suède</t>
  </si>
  <si>
    <t>United Kingdom</t>
  </si>
  <si>
    <t>Temps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</si>
  <si>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</si>
  <si>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</si>
  <si>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</si>
  <si>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</si>
  <si>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</si>
  <si>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</si>
  <si>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</si>
  <si>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</si>
  <si>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</si>
  <si>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</si>
  <si>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</si>
  <si>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</si>
  <si>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</si>
  <si>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</si>
  <si>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</si>
  <si>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</si>
  <si>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</si>
  <si>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</si>
  <si>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</si>
  <si>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</si>
  <si>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</si>
  <si>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</si>
  <si>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</si>
  <si>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</si>
  <si>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Données extraites le09/02/2025 17:06:39 depuis [ESTAT]</t>
  </si>
  <si>
    <t xml:space="preserve">Dataset: </t>
  </si>
  <si>
    <t>Dernière mise à jour:</t>
  </si>
  <si>
    <t>TIME</t>
  </si>
  <si>
    <t>GEO (Libellés)</t>
  </si>
  <si>
    <t/>
  </si>
  <si>
    <t>:</t>
  </si>
  <si>
    <t>Valeur spéciale</t>
  </si>
  <si>
    <t>Non disponible</t>
  </si>
  <si>
    <t>UE 27 pays</t>
  </si>
  <si>
    <t>Zone euro</t>
  </si>
  <si>
    <t>aerien</t>
  </si>
  <si>
    <t>eau</t>
  </si>
  <si>
    <t>entreposage et auxilaires</t>
  </si>
  <si>
    <t>Source : Eurostat</t>
  </si>
  <si>
    <t>Données extraites le09/02/2025 20:54:00 depuis [ESTAT]</t>
  </si>
  <si>
    <t>Valeur ajoutée brute et revenu par branche d’activité détaillée (NACE Rév. 2) [nama_10_a64__custom_15302698]</t>
  </si>
  <si>
    <t>Prix courants, millions d'euros</t>
  </si>
  <si>
    <t>prix courants</t>
  </si>
  <si>
    <t>prix relatifs par rapport à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</si>
</sst>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##########"/>
    <numFmt numFmtId="165" formatCode="#,##0.0"/>
    <numFmt numFmtId="166" formatCode="0.0%"/>
  </numFmts>
  <fonts count="11" x14ac:knownFonts="1">
    <font>
      <sz val="11"/>
      <color indexed="8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color indexed="9"/>
      <name val="Arial"/>
    </font>
    <font>
      <b/>
      <sz val="11"/>
      <name val="Arial"/>
    </font>
    <font>
      <u/>
      <sz val="9"/>
      <color indexed="12"/>
      <name val="Arial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9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3" fontId="2" fillId="6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6" borderId="0" xfId="0" applyNumberFormat="1" applyFont="1" applyFill="1" applyAlignment="1">
      <alignment horizontal="right" vertical="center" shrinkToFit="1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165" fontId="2" fillId="6" borderId="0" xfId="0" applyNumberFormat="1" applyFont="1" applyFill="1" applyAlignment="1">
      <alignment horizontal="right" vertical="center" shrinkToFit="1"/>
    </xf>
    <xf numFmtId="0" fontId="0" fillId="0" borderId="0" xfId="0"/>
    <xf numFmtId="0" fontId="6" fillId="4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3" fontId="2" fillId="7" borderId="0" xfId="0" applyNumberFormat="1" applyFont="1" applyFill="1" applyAlignment="1">
      <alignment horizontal="right" vertical="center" shrinkToFit="1"/>
    </xf>
    <xf numFmtId="0" fontId="0" fillId="7" borderId="0" xfId="0" applyFill="1"/>
    <xf numFmtId="0" fontId="7" fillId="0" borderId="0" xfId="0" applyFont="1" applyAlignment="1">
      <alignment horizontal="left" vertical="center"/>
    </xf>
    <xf numFmtId="166" fontId="2" fillId="6" borderId="0" xfId="0" applyNumberFormat="1" applyFont="1" applyFill="1" applyAlignment="1">
      <alignment horizontal="right" vertical="center" shrinkToFit="1"/>
    </xf>
    <xf numFmtId="166" fontId="0" fillId="0" borderId="0" xfId="0" applyNumberFormat="1"/>
    <xf numFmtId="166" fontId="2" fillId="7" borderId="0" xfId="0" applyNumberFormat="1" applyFont="1" applyFill="1" applyAlignment="1">
      <alignment horizontal="right" vertical="center" shrinkToFit="1"/>
    </xf>
    <xf numFmtId="0" fontId="8" fillId="0" borderId="0" xfId="0" applyFont="1"/>
    <xf numFmtId="0" fontId="0" fillId="0" borderId="0" xfId="0"/>
    <xf numFmtId="165" fontId="2" fillId="7" borderId="0" xfId="0" applyNumberFormat="1" applyFont="1" applyFill="1" applyAlignment="1">
      <alignment horizontal="right" vertical="center" shrinkToFit="1"/>
    </xf>
    <xf numFmtId="3" fontId="9" fillId="6" borderId="0" xfId="0" applyNumberFormat="1" applyFont="1" applyFill="1" applyAlignment="1">
      <alignment horizontal="right" vertical="center" shrinkToFit="1"/>
    </xf>
    <xf numFmtId="3" fontId="9" fillId="7" borderId="0" xfId="0" applyNumberFormat="1" applyFont="1" applyFill="1" applyAlignment="1">
      <alignment horizontal="right" vertical="center" shrinkToFit="1"/>
    </xf>
    <xf numFmtId="0" fontId="6" fillId="4" borderId="2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/>
    </xf>
    <xf numFmtId="164" fontId="7" fillId="6" borderId="0" xfId="0" applyNumberFormat="1" applyFont="1" applyFill="1" applyAlignment="1">
      <alignment horizontal="right" vertical="center" shrinkToFit="1"/>
    </xf>
    <xf numFmtId="165" fontId="7" fillId="6" borderId="0" xfId="0" applyNumberFormat="1" applyFont="1" applyFill="1" applyAlignment="1">
      <alignment horizontal="right" vertical="center" shrinkToFit="1"/>
    </xf>
    <xf numFmtId="164" fontId="7" fillId="0" borderId="0" xfId="0" applyNumberFormat="1" applyFont="1" applyAlignment="1">
      <alignment horizontal="right" vertical="center" shrinkToFit="1"/>
    </xf>
    <xf numFmtId="165" fontId="7" fillId="0" borderId="0" xfId="0" applyNumberFormat="1" applyFont="1" applyAlignment="1">
      <alignment horizontal="right" vertical="center" shrinkToFit="1"/>
    </xf>
    <xf numFmtId="3" fontId="7" fillId="6" borderId="0" xfId="0" applyNumberFormat="1" applyFont="1" applyFill="1" applyAlignment="1">
      <alignment horizontal="right" vertical="center" shrinkToFit="1"/>
    </xf>
    <xf numFmtId="0" fontId="6" fillId="7" borderId="1" xfId="0" applyFont="1" applyFill="1" applyBorder="1" applyAlignment="1">
      <alignment horizontal="left" vertical="center"/>
    </xf>
    <xf numFmtId="3" fontId="7" fillId="7" borderId="0" xfId="0" applyNumberFormat="1" applyFont="1" applyFill="1" applyAlignment="1">
      <alignment horizontal="right" vertical="center" shrinkToFit="1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6" fillId="8" borderId="1" xfId="0" applyFont="1" applyFill="1" applyBorder="1" applyAlignment="1">
      <alignment horizontal="left" vertical="center"/>
    </xf>
    <xf numFmtId="3" fontId="7" fillId="8" borderId="0" xfId="0" applyNumberFormat="1" applyFont="1" applyFill="1" applyAlignment="1">
      <alignment horizontal="right" vertical="center" shrinkToFit="1"/>
    </xf>
    <xf numFmtId="0" fontId="0" fillId="8" borderId="0" xfId="0" applyFill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'Transport VA'!$A$43</c:f>
              <c:strCache>
                <c:ptCount val="1"/>
                <c:pt idx="0">
                  <c:v>Pologne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'Transport VA'!$B$42:$Y$42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'Transport VA'!$B$43:$Y$43</c:f>
              <c:numCache>
                <c:formatCode>#,##0</c:formatCode>
                <c:ptCount val="24"/>
                <c:pt idx="0">
                  <c:v>100</c:v>
                </c:pt>
                <c:pt idx="1">
                  <c:v>94.648174886071374</c:v>
                </c:pt>
                <c:pt idx="2">
                  <c:v>95.780129043901994</c:v>
                </c:pt>
                <c:pt idx="3">
                  <c:v>102.23006813157063</c:v>
                </c:pt>
                <c:pt idx="4">
                  <c:v>107.16171095970761</c:v>
                </c:pt>
                <c:pt idx="5">
                  <c:v>117.09606100257183</c:v>
                </c:pt>
                <c:pt idx="6">
                  <c:v>129.70152957632089</c:v>
                </c:pt>
                <c:pt idx="7">
                  <c:v>132.95413527049587</c:v>
                </c:pt>
                <c:pt idx="8">
                  <c:v>125.13930875783963</c:v>
                </c:pt>
                <c:pt idx="9">
                  <c:v>117.63581193881694</c:v>
                </c:pt>
                <c:pt idx="10">
                  <c:v>129.72860172359336</c:v>
                </c:pt>
                <c:pt idx="11">
                  <c:v>135.07760682218111</c:v>
                </c:pt>
                <c:pt idx="12">
                  <c:v>147.19690475116184</c:v>
                </c:pt>
                <c:pt idx="13">
                  <c:v>150.24195731624778</c:v>
                </c:pt>
                <c:pt idx="14">
                  <c:v>149.99605197852276</c:v>
                </c:pt>
                <c:pt idx="15">
                  <c:v>148.02598926138157</c:v>
                </c:pt>
                <c:pt idx="16">
                  <c:v>151.49122411225915</c:v>
                </c:pt>
                <c:pt idx="17">
                  <c:v>170.2911383837928</c:v>
                </c:pt>
                <c:pt idx="18">
                  <c:v>191.37413707530567</c:v>
                </c:pt>
                <c:pt idx="19">
                  <c:v>196.28773180526102</c:v>
                </c:pt>
                <c:pt idx="20">
                  <c:v>178.10201687497178</c:v>
                </c:pt>
                <c:pt idx="21">
                  <c:v>198.66895275910301</c:v>
                </c:pt>
                <c:pt idx="22">
                  <c:v>215.60314488110816</c:v>
                </c:pt>
                <c:pt idx="23">
                  <c:v>216.44238144655506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D3-4210-9CB4-42015399C189}"/>
            </c:ext>
          </c:extLst>
        </c:ser>
        <c:ser>
          <c:idx val="1"/>
          <c:order val="1"/>
          <c:tx>
            <c:strRef>
              <c:f>'Transport VA'!$A$44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'Transport VA'!$B$42:$Y$42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'Transport VA'!$B$44:$Y$44</c:f>
              <c:numCache>
                <c:formatCode>#,##0</c:formatCode>
                <c:ptCount val="24"/>
                <c:pt idx="0">
                  <c:v>100</c:v>
                </c:pt>
                <c:pt idx="1">
                  <c:v>101.74258911968505</c:v>
                </c:pt>
                <c:pt idx="2">
                  <c:v>106.62964114486689</c:v>
                </c:pt>
                <c:pt idx="3">
                  <c:v>106.16238288838677</c:v>
                </c:pt>
                <c:pt idx="4">
                  <c:v>114.6230347725693</c:v>
                </c:pt>
                <c:pt idx="5">
                  <c:v>119.1817485102987</c:v>
                </c:pt>
                <c:pt idx="6">
                  <c:v>127.36456045642588</c:v>
                </c:pt>
                <c:pt idx="7">
                  <c:v>135.69896646711567</c:v>
                </c:pt>
                <c:pt idx="8">
                  <c:v>140.15658448967955</c:v>
                </c:pt>
                <c:pt idx="9">
                  <c:v>133.28702667699079</c:v>
                </c:pt>
                <c:pt idx="10">
                  <c:v>134.17094582418255</c:v>
                </c:pt>
                <c:pt idx="11">
                  <c:v>136.94904815562205</c:v>
                </c:pt>
                <c:pt idx="12">
                  <c:v>135.52212322785451</c:v>
                </c:pt>
                <c:pt idx="13">
                  <c:v>140.77533779435092</c:v>
                </c:pt>
                <c:pt idx="14">
                  <c:v>135.76203989567637</c:v>
                </c:pt>
                <c:pt idx="15">
                  <c:v>136.86072555236282</c:v>
                </c:pt>
                <c:pt idx="16">
                  <c:v>135.6105448474851</c:v>
                </c:pt>
                <c:pt idx="17">
                  <c:v>138.8179821651712</c:v>
                </c:pt>
                <c:pt idx="18">
                  <c:v>146.52096077565466</c:v>
                </c:pt>
                <c:pt idx="19">
                  <c:v>144.2480399709288</c:v>
                </c:pt>
                <c:pt idx="20">
                  <c:v>126.27854889527435</c:v>
                </c:pt>
                <c:pt idx="21">
                  <c:v>139.1589945481586</c:v>
                </c:pt>
                <c:pt idx="22">
                  <c:v>146.34421655276483</c:v>
                </c:pt>
                <c:pt idx="23">
                  <c:v>147.79639065523094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D3-4210-9CB4-42015399C189}"/>
            </c:ext>
          </c:extLst>
        </c:ser>
        <c:ser>
          <c:idx val="2"/>
          <c:order val="2"/>
          <c:tx>
            <c:strRef>
              <c:f>'Transport VA'!$A$45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'Transport VA'!$B$42:$Y$42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'Transport VA'!$B$45:$Y$45</c:f>
              <c:numCache>
                <c:formatCode>#,##0</c:formatCode>
                <c:ptCount val="24"/>
                <c:pt idx="0">
                  <c:v>100</c:v>
                </c:pt>
                <c:pt idx="1">
                  <c:v>100.7952843621126</c:v>
                </c:pt>
                <c:pt idx="2">
                  <c:v>98.863141742100652</c:v>
                </c:pt>
                <c:pt idx="3">
                  <c:v>102.00776103106625</c:v>
                </c:pt>
                <c:pt idx="4">
                  <c:v>107.7868519871043</c:v>
                </c:pt>
                <c:pt idx="5">
                  <c:v>111.60097086662388</c:v>
                </c:pt>
                <c:pt idx="6">
                  <c:v>117.01820006049473</c:v>
                </c:pt>
                <c:pt idx="7">
                  <c:v>123.67594006595402</c:v>
                </c:pt>
                <c:pt idx="8">
                  <c:v>125.02121004212499</c:v>
                </c:pt>
                <c:pt idx="9">
                  <c:v>115.2387697437827</c:v>
                </c:pt>
                <c:pt idx="10">
                  <c:v>120.80834237065564</c:v>
                </c:pt>
                <c:pt idx="11">
                  <c:v>125.21044050490968</c:v>
                </c:pt>
                <c:pt idx="12">
                  <c:v>126.49595349283287</c:v>
                </c:pt>
                <c:pt idx="13">
                  <c:v>125.70103800101811</c:v>
                </c:pt>
                <c:pt idx="14">
                  <c:v>129.00427151804885</c:v>
                </c:pt>
                <c:pt idx="15">
                  <c:v>128.55019218142516</c:v>
                </c:pt>
                <c:pt idx="16">
                  <c:v>126.88179182435873</c:v>
                </c:pt>
                <c:pt idx="17">
                  <c:v>131.92683088772327</c:v>
                </c:pt>
                <c:pt idx="18">
                  <c:v>132.61034754959462</c:v>
                </c:pt>
                <c:pt idx="19">
                  <c:v>136.13711646710783</c:v>
                </c:pt>
                <c:pt idx="20">
                  <c:v>111.87467262761068</c:v>
                </c:pt>
                <c:pt idx="21">
                  <c:v>125.22777740890749</c:v>
                </c:pt>
                <c:pt idx="22">
                  <c:v>143.73326251023616</c:v>
                </c:pt>
                <c:pt idx="23">
                  <c:v>133.99951309120686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D3-4210-9CB4-42015399C189}"/>
            </c:ext>
          </c:extLst>
        </c:ser>
        <c:ser>
          <c:idx val="3"/>
          <c:order val="3"/>
          <c:tx>
            <c:strRef>
              <c:f>'Transport VA'!$A$46</c:f>
              <c:strCache>
                <c:ptCount val="1"/>
                <c:pt idx="0">
                  <c:v>UE 27 pays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'Transport VA'!$B$42:$Y$42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'Transport VA'!$B$46:$Y$46</c:f>
              <c:numCache>
                <c:formatCode>#,##0</c:formatCode>
                <c:ptCount val="24"/>
                <c:pt idx="0">
                  <c:v>100</c:v>
                </c:pt>
                <c:pt idx="1">
                  <c:v>101.64319776587092</c:v>
                </c:pt>
                <c:pt idx="2">
                  <c:v>103.1290172610239</c:v>
                </c:pt>
                <c:pt idx="3">
                  <c:v>104.4243970043528</c:v>
                </c:pt>
                <c:pt idx="4">
                  <c:v>109.202995486616</c:v>
                </c:pt>
                <c:pt idx="5">
                  <c:v>112.75314013812351</c:v>
                </c:pt>
                <c:pt idx="6">
                  <c:v>116.88612638278087</c:v>
                </c:pt>
                <c:pt idx="7">
                  <c:v>122.33647313689423</c:v>
                </c:pt>
                <c:pt idx="8">
                  <c:v>122.52058965462696</c:v>
                </c:pt>
                <c:pt idx="9">
                  <c:v>114.18710911372747</c:v>
                </c:pt>
                <c:pt idx="10">
                  <c:v>117.66729671504977</c:v>
                </c:pt>
                <c:pt idx="11">
                  <c:v>119.16851278337121</c:v>
                </c:pt>
                <c:pt idx="12">
                  <c:v>119.1815406529753</c:v>
                </c:pt>
                <c:pt idx="13">
                  <c:v>118.81047721748794</c:v>
                </c:pt>
                <c:pt idx="14">
                  <c:v>118.89856087206833</c:v>
                </c:pt>
                <c:pt idx="15">
                  <c:v>118.31321005904094</c:v>
                </c:pt>
                <c:pt idx="16">
                  <c:v>119.09331648208176</c:v>
                </c:pt>
                <c:pt idx="17">
                  <c:v>124.72398581347302</c:v>
                </c:pt>
                <c:pt idx="18">
                  <c:v>128.27067777842908</c:v>
                </c:pt>
                <c:pt idx="19">
                  <c:v>130.54350906972579</c:v>
                </c:pt>
                <c:pt idx="20">
                  <c:v>109.10983317100354</c:v>
                </c:pt>
                <c:pt idx="21">
                  <c:v>119.76117044468194</c:v>
                </c:pt>
                <c:pt idx="22">
                  <c:v>131.50443991402005</c:v>
                </c:pt>
                <c:pt idx="23">
                  <c:v>130.58361644024805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D3-4210-9CB4-42015399C189}"/>
            </c:ext>
          </c:extLst>
        </c:ser>
        <c:ser>
          <c:idx val="4"/>
          <c:order val="4"/>
          <c:tx>
            <c:strRef>
              <c:f>'Transport VA'!$A$47</c:f>
              <c:strCache>
                <c:ptCount val="1"/>
                <c:pt idx="0">
                  <c:v>Espagne</c:v>
                </c:pt>
              </c:strCache>
            </c:strRef>
          </c:tx>
          <c:spPr>
            <a:ln w="57150">
              <a:solidFill>
                <a:srgbClr val="FFFF00"/>
              </a:solidFill>
            </a:ln>
          </c:spPr>
          <c:marker>
            <c:symbol val="none"/>
          </c:marker>
          <c:dPt>
            <c:idx val="23"/>
            <c:bubble3D val="0"/>
            <c:spPr>
              <a:ln w="57150">
                <a:solidFill>
                  <a:srgbClr val="FFFF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C6D3-4210-9CB4-42015399C189}"/>
              </c:ext>
            </c:extLst>
          </c:dPt>
          <c:cat>
            <c:strRef>
              <c:f>'Transport VA'!$B$42:$Y$42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'Transport VA'!$B$47:$Y$47</c:f>
              <c:numCache>
                <c:formatCode>#,##0</c:formatCode>
                <c:ptCount val="24"/>
                <c:pt idx="0">
                  <c:v>100</c:v>
                </c:pt>
                <c:pt idx="1">
                  <c:v>103.39430591341751</c:v>
                </c:pt>
                <c:pt idx="2">
                  <c:v>102.98119716360384</c:v>
                </c:pt>
                <c:pt idx="3">
                  <c:v>102.11026170652244</c:v>
                </c:pt>
                <c:pt idx="4">
                  <c:v>104.07146355486468</c:v>
                </c:pt>
                <c:pt idx="5">
                  <c:v>102.11664998615873</c:v>
                </c:pt>
                <c:pt idx="6">
                  <c:v>103.33681139669088</c:v>
                </c:pt>
                <c:pt idx="7">
                  <c:v>107.03988415919594</c:v>
                </c:pt>
                <c:pt idx="8">
                  <c:v>106.19876067375056</c:v>
                </c:pt>
                <c:pt idx="9">
                  <c:v>101.00295990289816</c:v>
                </c:pt>
                <c:pt idx="10">
                  <c:v>106.01350056429803</c:v>
                </c:pt>
                <c:pt idx="11">
                  <c:v>108.18125678754711</c:v>
                </c:pt>
                <c:pt idx="12">
                  <c:v>106.46280956538405</c:v>
                </c:pt>
                <c:pt idx="13">
                  <c:v>100.69419305381061</c:v>
                </c:pt>
                <c:pt idx="14">
                  <c:v>104.74436234322097</c:v>
                </c:pt>
                <c:pt idx="15">
                  <c:v>109.533442643896</c:v>
                </c:pt>
                <c:pt idx="16">
                  <c:v>104.72732693085752</c:v>
                </c:pt>
                <c:pt idx="17">
                  <c:v>110.14884691552565</c:v>
                </c:pt>
                <c:pt idx="18">
                  <c:v>115.08698707438087</c:v>
                </c:pt>
                <c:pt idx="19">
                  <c:v>118.0405016928941</c:v>
                </c:pt>
                <c:pt idx="20">
                  <c:v>85.539064329975943</c:v>
                </c:pt>
                <c:pt idx="21">
                  <c:v>98.811779987649331</c:v>
                </c:pt>
                <c:pt idx="22">
                  <c:v>124.28185089755328</c:v>
                </c:pt>
                <c:pt idx="23">
                  <c:v>128.08713613423905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D3-4210-9CB4-42015399C189}"/>
            </c:ext>
          </c:extLst>
        </c:ser>
        <c:ser>
          <c:idx val="6"/>
          <c:order val="5"/>
          <c:tx>
            <c:strRef>
              <c:f>'Transport VA'!$A$48</c:f>
              <c:strCache>
                <c:ptCount val="1"/>
                <c:pt idx="0">
                  <c:v>France</c:v>
                </c:pt>
              </c:strCache>
            </c:strRef>
          </c:tx>
          <c:spPr>
            <a:ln w="571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'Transport VA'!$B$42:$Y$42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'Transport VA'!$B$48:$Y$48</c:f>
              <c:numCache>
                <c:formatCode>#,##0</c:formatCode>
                <c:ptCount val="24"/>
                <c:pt idx="0">
                  <c:v>100</c:v>
                </c:pt>
                <c:pt idx="1">
                  <c:v>99.538472955669604</c:v>
                </c:pt>
                <c:pt idx="2">
                  <c:v>100.5353855070142</c:v>
                </c:pt>
                <c:pt idx="3">
                  <c:v>100.63727955840413</c:v>
                </c:pt>
                <c:pt idx="4">
                  <c:v>105.33170931099595</c:v>
                </c:pt>
                <c:pt idx="5">
                  <c:v>108.74733926949621</c:v>
                </c:pt>
                <c:pt idx="6">
                  <c:v>112.22139633723279</c:v>
                </c:pt>
                <c:pt idx="7">
                  <c:v>116.03647453649985</c:v>
                </c:pt>
                <c:pt idx="8">
                  <c:v>115.66141019011191</c:v>
                </c:pt>
                <c:pt idx="9">
                  <c:v>108.22302664205502</c:v>
                </c:pt>
                <c:pt idx="10">
                  <c:v>117.66854630760695</c:v>
                </c:pt>
                <c:pt idx="11">
                  <c:v>119.68110106829728</c:v>
                </c:pt>
                <c:pt idx="12">
                  <c:v>121.97295154672813</c:v>
                </c:pt>
                <c:pt idx="13">
                  <c:v>119.64752903980464</c:v>
                </c:pt>
                <c:pt idx="14">
                  <c:v>120.66776531620727</c:v>
                </c:pt>
                <c:pt idx="15">
                  <c:v>116.50754310471763</c:v>
                </c:pt>
                <c:pt idx="16">
                  <c:v>117.98624371407939</c:v>
                </c:pt>
                <c:pt idx="17">
                  <c:v>121.25568810289766</c:v>
                </c:pt>
                <c:pt idx="18">
                  <c:v>117.01065234574241</c:v>
                </c:pt>
                <c:pt idx="19">
                  <c:v>121.91205070907657</c:v>
                </c:pt>
                <c:pt idx="20">
                  <c:v>100.04370253533602</c:v>
                </c:pt>
                <c:pt idx="21">
                  <c:v>114.38461293807079</c:v>
                </c:pt>
                <c:pt idx="22">
                  <c:v>126.58068300819509</c:v>
                </c:pt>
                <c:pt idx="23">
                  <c:v>121.46336349318723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D3-4210-9CB4-42015399C189}"/>
            </c:ext>
          </c:extLst>
        </c:ser>
        <c:ser>
          <c:idx val="8"/>
          <c:order val="6"/>
          <c:tx>
            <c:strRef>
              <c:f>'Transport VA'!$A$49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'Transport VA'!$B$42:$Y$42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'Transport VA'!$B$49:$Y$49</c:f>
              <c:numCache>
                <c:formatCode>#,##0</c:formatCode>
                <c:ptCount val="24"/>
                <c:pt idx="0">
                  <c:v>100</c:v>
                </c:pt>
                <c:pt idx="1">
                  <c:v>99.167206198700953</c:v>
                </c:pt>
                <c:pt idx="2">
                  <c:v>98.180384703744707</c:v>
                </c:pt>
                <c:pt idx="3">
                  <c:v>98.746893339738108</c:v>
                </c:pt>
                <c:pt idx="4">
                  <c:v>100.68555376871828</c:v>
                </c:pt>
                <c:pt idx="5">
                  <c:v>103.47998162110233</c:v>
                </c:pt>
                <c:pt idx="6">
                  <c:v>104.80461978655414</c:v>
                </c:pt>
                <c:pt idx="7">
                  <c:v>107.70295106618491</c:v>
                </c:pt>
                <c:pt idx="8">
                  <c:v>107.91128004845343</c:v>
                </c:pt>
                <c:pt idx="9">
                  <c:v>97.653557778659589</c:v>
                </c:pt>
                <c:pt idx="10">
                  <c:v>102.99074789582505</c:v>
                </c:pt>
                <c:pt idx="11">
                  <c:v>112.27940101501639</c:v>
                </c:pt>
                <c:pt idx="12">
                  <c:v>110.12614607046636</c:v>
                </c:pt>
                <c:pt idx="13">
                  <c:v>113.24638165451849</c:v>
                </c:pt>
                <c:pt idx="14">
                  <c:v>114.8952611683131</c:v>
                </c:pt>
                <c:pt idx="15">
                  <c:v>113.19782377143333</c:v>
                </c:pt>
                <c:pt idx="16">
                  <c:v>114.47129341492449</c:v>
                </c:pt>
                <c:pt idx="17">
                  <c:v>117.73041498715565</c:v>
                </c:pt>
                <c:pt idx="18">
                  <c:v>122.70785906727093</c:v>
                </c:pt>
                <c:pt idx="19">
                  <c:v>126.19984962720076</c:v>
                </c:pt>
                <c:pt idx="20">
                  <c:v>105.05994026858252</c:v>
                </c:pt>
                <c:pt idx="21">
                  <c:v>108.62502871702762</c:v>
                </c:pt>
                <c:pt idx="22">
                  <c:v>120.74674714396106</c:v>
                </c:pt>
                <c:pt idx="23">
                  <c:v>114.94225266807292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D3-4210-9CB4-42015399C189}"/>
            </c:ext>
          </c:extLst>
        </c:ser>
        <c:ser>
          <c:idx val="10"/>
          <c:order val="7"/>
          <c:tx>
            <c:strRef>
              <c:f>'Transport VA'!$A$50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'Transport VA'!$B$42:$Y$42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'Transport VA'!$B$50:$Y$50</c:f>
              <c:numCache>
                <c:formatCode>#,##0</c:formatCode>
                <c:ptCount val="24"/>
                <c:pt idx="0">
                  <c:v>100</c:v>
                </c:pt>
                <c:pt idx="1">
                  <c:v>105.61988815308895</c:v>
                </c:pt>
                <c:pt idx="2">
                  <c:v>103.34941980911779</c:v>
                </c:pt>
                <c:pt idx="3">
                  <c:v>103.40330750715508</c:v>
                </c:pt>
                <c:pt idx="4">
                  <c:v>102.51535799394063</c:v>
                </c:pt>
                <c:pt idx="5">
                  <c:v>100.82328427556972</c:v>
                </c:pt>
                <c:pt idx="6">
                  <c:v>103.45659645299196</c:v>
                </c:pt>
                <c:pt idx="7">
                  <c:v>108.22984899469506</c:v>
                </c:pt>
                <c:pt idx="8">
                  <c:v>95.735088076448676</c:v>
                </c:pt>
                <c:pt idx="9">
                  <c:v>82.320643778365877</c:v>
                </c:pt>
                <c:pt idx="10">
                  <c:v>84.191744404660682</c:v>
                </c:pt>
                <c:pt idx="11">
                  <c:v>90.397212209754869</c:v>
                </c:pt>
                <c:pt idx="12">
                  <c:v>90.119989940963023</c:v>
                </c:pt>
                <c:pt idx="13">
                  <c:v>99.284491120504867</c:v>
                </c:pt>
                <c:pt idx="14">
                  <c:v>93.589160190163696</c:v>
                </c:pt>
                <c:pt idx="15">
                  <c:v>91.471373657298187</c:v>
                </c:pt>
                <c:pt idx="16">
                  <c:v>94.814805944411845</c:v>
                </c:pt>
                <c:pt idx="17">
                  <c:v>97.257714922102323</c:v>
                </c:pt>
                <c:pt idx="18">
                  <c:v>98.783934280958476</c:v>
                </c:pt>
                <c:pt idx="19">
                  <c:v>102.41955764187432</c:v>
                </c:pt>
                <c:pt idx="20">
                  <c:v>84.311494844743549</c:v>
                </c:pt>
                <c:pt idx="21">
                  <c:v>87.095692576670217</c:v>
                </c:pt>
                <c:pt idx="22">
                  <c:v>101.23163327625227</c:v>
                </c:pt>
                <c:pt idx="23">
                  <c:v>110.82304477468954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D3-4210-9CB4-42015399C189}"/>
            </c:ext>
          </c:extLst>
        </c:ser>
        <c:ser>
          <c:idx val="11"/>
          <c:order val="8"/>
          <c:tx>
            <c:strRef>
              <c:f>'Transport VA'!$A$51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'Transport VA'!$B$42:$Y$42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'Transport VA'!$B$51:$Y$51</c:f>
              <c:numCache>
                <c:formatCode>#,##0</c:formatCode>
                <c:ptCount val="24"/>
                <c:pt idx="0">
                  <c:v>100</c:v>
                </c:pt>
                <c:pt idx="1">
                  <c:v>101.03171849606485</c:v>
                </c:pt>
                <c:pt idx="2">
                  <c:v>97.347205229808438</c:v>
                </c:pt>
                <c:pt idx="3">
                  <c:v>98.075799353578148</c:v>
                </c:pt>
                <c:pt idx="4">
                  <c:v>96.817194090900784</c:v>
                </c:pt>
                <c:pt idx="5">
                  <c:v>102.53866661797198</c:v>
                </c:pt>
                <c:pt idx="6">
                  <c:v>102.77696619980644</c:v>
                </c:pt>
                <c:pt idx="7">
                  <c:v>105.05450760550006</c:v>
                </c:pt>
                <c:pt idx="8">
                  <c:v>107.94423241969943</c:v>
                </c:pt>
                <c:pt idx="9">
                  <c:v>105.1900918503369</c:v>
                </c:pt>
                <c:pt idx="10">
                  <c:v>106.59980278655296</c:v>
                </c:pt>
                <c:pt idx="11">
                  <c:v>106.75136497270054</c:v>
                </c:pt>
                <c:pt idx="12">
                  <c:v>106.50804375216843</c:v>
                </c:pt>
                <c:pt idx="13">
                  <c:v>103.22663111955151</c:v>
                </c:pt>
                <c:pt idx="14">
                  <c:v>106.11361685809761</c:v>
                </c:pt>
                <c:pt idx="15">
                  <c:v>110.79058853605537</c:v>
                </c:pt>
                <c:pt idx="16">
                  <c:v>108.2263572119862</c:v>
                </c:pt>
                <c:pt idx="17">
                  <c:v>109.82278180523346</c:v>
                </c:pt>
                <c:pt idx="18">
                  <c:v>112.67005094680715</c:v>
                </c:pt>
                <c:pt idx="19">
                  <c:v>112.41257783539982</c:v>
                </c:pt>
                <c:pt idx="20">
                  <c:v>103.03535233643153</c:v>
                </c:pt>
                <c:pt idx="21">
                  <c:v>107.28502821247922</c:v>
                </c:pt>
                <c:pt idx="22">
                  <c:v>109.71869693040921</c:v>
                </c:pt>
                <c:pt idx="23">
                  <c:v>109.71960995562696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D3-4210-9CB4-42015399C189}"/>
            </c:ext>
          </c:extLst>
        </c:ser>
        <c:ser>
          <c:idx val="12"/>
          <c:order val="9"/>
          <c:tx>
            <c:strRef>
              <c:f>'Transport VA'!$A$52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'Transport VA'!$B$42:$Y$42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'Transport VA'!$B$52:$Y$52</c:f>
              <c:numCache>
                <c:formatCode>#,##0</c:formatCode>
                <c:ptCount val="24"/>
                <c:pt idx="0">
                  <c:v>100</c:v>
                </c:pt>
                <c:pt idx="1">
                  <c:v>104.16029386032822</c:v>
                </c:pt>
                <c:pt idx="2">
                  <c:v>106.10140346504429</c:v>
                </c:pt>
                <c:pt idx="3">
                  <c:v>107.64497583683601</c:v>
                </c:pt>
                <c:pt idx="4">
                  <c:v>109.24897185391072</c:v>
                </c:pt>
                <c:pt idx="5">
                  <c:v>112.7180443887204</c:v>
                </c:pt>
                <c:pt idx="6">
                  <c:v>113.74008517216332</c:v>
                </c:pt>
                <c:pt idx="7">
                  <c:v>115.85126216183214</c:v>
                </c:pt>
                <c:pt idx="8">
                  <c:v>112.91479888367314</c:v>
                </c:pt>
                <c:pt idx="9">
                  <c:v>106.38451341971397</c:v>
                </c:pt>
                <c:pt idx="10">
                  <c:v>108.32637831999607</c:v>
                </c:pt>
                <c:pt idx="11">
                  <c:v>107.0842947616476</c:v>
                </c:pt>
                <c:pt idx="12">
                  <c:v>102.21276424330082</c:v>
                </c:pt>
                <c:pt idx="13">
                  <c:v>98.333314450944187</c:v>
                </c:pt>
                <c:pt idx="14">
                  <c:v>96.875090478114672</c:v>
                </c:pt>
                <c:pt idx="15">
                  <c:v>93.958013119483965</c:v>
                </c:pt>
                <c:pt idx="16">
                  <c:v>97.607223646793571</c:v>
                </c:pt>
                <c:pt idx="17">
                  <c:v>104.39481313358283</c:v>
                </c:pt>
                <c:pt idx="18">
                  <c:v>103.57619862259264</c:v>
                </c:pt>
                <c:pt idx="19">
                  <c:v>106.84423665424205</c:v>
                </c:pt>
                <c:pt idx="20">
                  <c:v>87.741049432835965</c:v>
                </c:pt>
                <c:pt idx="21">
                  <c:v>95.976666402313214</c:v>
                </c:pt>
                <c:pt idx="22">
                  <c:v>103.59696925065867</c:v>
                </c:pt>
                <c:pt idx="23">
                  <c:v>101.31522134565974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D3-4210-9CB4-42015399C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956928"/>
        <c:axId val="90958464"/>
      </c:lineChart>
      <c:catAx>
        <c:axId val="90956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90958464"/>
        <c:crosses val="autoZero"/>
        <c:auto val="1"/>
        <c:lblAlgn val="ctr"/>
        <c:lblOffset val="100"/>
        <c:noMultiLvlLbl val="0"/>
      </c:catAx>
      <c:valAx>
        <c:axId val="90958464"/>
        <c:scaling>
          <c:orientation val="minMax"/>
          <c:max val="220"/>
          <c:min val="8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909569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'Transport VA (hors poste)'!$A$42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'Transport VA (hors poste)'!$B$40:$Y$40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'Transport VA (hors poste)'!$B$42:$Y$42</c:f>
              <c:numCache>
                <c:formatCode>0.0%</c:formatCode>
                <c:ptCount val="24"/>
                <c:pt idx="0">
                  <c:v>6.1157317685902962E-2</c:v>
                </c:pt>
                <c:pt idx="1">
                  <c:v>6.1461460483191024E-2</c:v>
                </c:pt>
                <c:pt idx="2">
                  <c:v>6.011535657884131E-2</c:v>
                </c:pt>
                <c:pt idx="3">
                  <c:v>6.1356555261195982E-2</c:v>
                </c:pt>
                <c:pt idx="4">
                  <c:v>5.9507013209337364E-2</c:v>
                </c:pt>
                <c:pt idx="5">
                  <c:v>5.7381597137547771E-2</c:v>
                </c:pt>
                <c:pt idx="6">
                  <c:v>5.8341247113466617E-2</c:v>
                </c:pt>
                <c:pt idx="7">
                  <c:v>6.1751209848281023E-2</c:v>
                </c:pt>
                <c:pt idx="8">
                  <c:v>5.5269143660035214E-2</c:v>
                </c:pt>
                <c:pt idx="9">
                  <c:v>4.9491386888658534E-2</c:v>
                </c:pt>
                <c:pt idx="10">
                  <c:v>5.0471917481641836E-2</c:v>
                </c:pt>
                <c:pt idx="11">
                  <c:v>5.5144742911656316E-2</c:v>
                </c:pt>
                <c:pt idx="12">
                  <c:v>5.5708815364596681E-2</c:v>
                </c:pt>
                <c:pt idx="13">
                  <c:v>6.1341793670882994E-2</c:v>
                </c:pt>
                <c:pt idx="14">
                  <c:v>5.6969958745100004E-2</c:v>
                </c:pt>
                <c:pt idx="15">
                  <c:v>5.5229166798398982E-2</c:v>
                </c:pt>
                <c:pt idx="16">
                  <c:v>5.686462100166436E-2</c:v>
                </c:pt>
                <c:pt idx="17">
                  <c:v>5.7483504381108469E-2</c:v>
                </c:pt>
                <c:pt idx="18">
                  <c:v>5.7188933512478529E-2</c:v>
                </c:pt>
                <c:pt idx="19">
                  <c:v>5.8300194243969705E-2</c:v>
                </c:pt>
                <c:pt idx="20">
                  <c:v>4.859692593410736E-2</c:v>
                </c:pt>
                <c:pt idx="21">
                  <c:v>4.6938488549865015E-2</c:v>
                </c:pt>
                <c:pt idx="22">
                  <c:v>5.3833877454125795E-2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1-44BB-B5B9-5474A7E01C54}"/>
            </c:ext>
          </c:extLst>
        </c:ser>
        <c:ser>
          <c:idx val="2"/>
          <c:order val="1"/>
          <c:tx>
            <c:strRef>
              <c:f>'Transport VA (hors poste)'!$A$43</c:f>
              <c:strCache>
                <c:ptCount val="1"/>
                <c:pt idx="0">
                  <c:v>Autriche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'Transport VA (hors poste)'!$B$40:$Y$40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'Transport VA (hors poste)'!$B$43:$Y$43</c:f>
              <c:numCache>
                <c:formatCode>0.0%</c:formatCode>
                <c:ptCount val="24"/>
                <c:pt idx="0">
                  <c:v>5.6180697141122456E-2</c:v>
                </c:pt>
                <c:pt idx="1">
                  <c:v>5.3525849023739372E-2</c:v>
                </c:pt>
                <c:pt idx="2">
                  <c:v>5.3757497379451125E-2</c:v>
                </c:pt>
                <c:pt idx="3">
                  <c:v>5.3923508278338798E-2</c:v>
                </c:pt>
                <c:pt idx="4">
                  <c:v>5.5540697342376419E-2</c:v>
                </c:pt>
                <c:pt idx="5">
                  <c:v>5.1856735978465525E-2</c:v>
                </c:pt>
                <c:pt idx="6">
                  <c:v>5.1870220238290604E-2</c:v>
                </c:pt>
                <c:pt idx="7">
                  <c:v>5.146192880248264E-2</c:v>
                </c:pt>
                <c:pt idx="8">
                  <c:v>5.1581561740365788E-2</c:v>
                </c:pt>
                <c:pt idx="9">
                  <c:v>4.9157563414182565E-2</c:v>
                </c:pt>
                <c:pt idx="10">
                  <c:v>4.8743164537253865E-2</c:v>
                </c:pt>
                <c:pt idx="11">
                  <c:v>4.954365981169101E-2</c:v>
                </c:pt>
                <c:pt idx="12">
                  <c:v>4.9554598621046275E-2</c:v>
                </c:pt>
                <c:pt idx="13">
                  <c:v>4.9313135619865001E-2</c:v>
                </c:pt>
                <c:pt idx="14">
                  <c:v>5.0444316024910681E-2</c:v>
                </c:pt>
                <c:pt idx="15">
                  <c:v>5.0342572524614167E-2</c:v>
                </c:pt>
                <c:pt idx="16">
                  <c:v>5.0605610104301979E-2</c:v>
                </c:pt>
                <c:pt idx="17">
                  <c:v>5.1461269036381437E-2</c:v>
                </c:pt>
                <c:pt idx="18">
                  <c:v>5.1539320805867664E-2</c:v>
                </c:pt>
                <c:pt idx="19">
                  <c:v>5.1042683795635251E-2</c:v>
                </c:pt>
                <c:pt idx="20">
                  <c:v>4.8366971593390172E-2</c:v>
                </c:pt>
                <c:pt idx="21">
                  <c:v>4.4985673674962673E-2</c:v>
                </c:pt>
                <c:pt idx="22">
                  <c:v>4.942466954181559E-2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51-44BB-B5B9-5474A7E01C54}"/>
            </c:ext>
          </c:extLst>
        </c:ser>
        <c:ser>
          <c:idx val="3"/>
          <c:order val="2"/>
          <c:tx>
            <c:strRef>
              <c:f>'Transport VA (hors poste)'!$A$44</c:f>
              <c:strCache>
                <c:ptCount val="1"/>
                <c:pt idx="0">
                  <c:v>Belgique</c:v>
                </c:pt>
              </c:strCache>
            </c:strRef>
          </c:tx>
          <c:spPr>
            <a:ln w="571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'Transport VA (hors poste)'!$B$40:$Y$40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'Transport VA (hors poste)'!$B$44:$Y$44</c:f>
              <c:numCache>
                <c:formatCode>0.0%</c:formatCode>
                <c:ptCount val="24"/>
                <c:pt idx="0">
                  <c:v>5.6909229476433232E-2</c:v>
                </c:pt>
                <c:pt idx="1">
                  <c:v>5.7844239738670533E-2</c:v>
                </c:pt>
                <c:pt idx="2">
                  <c:v>5.5061002952478538E-2</c:v>
                </c:pt>
                <c:pt idx="3">
                  <c:v>5.4860046531189643E-2</c:v>
                </c:pt>
                <c:pt idx="4">
                  <c:v>5.24988576362512E-2</c:v>
                </c:pt>
                <c:pt idx="5">
                  <c:v>5.4850544346197815E-2</c:v>
                </c:pt>
                <c:pt idx="6">
                  <c:v>5.3712604357855492E-2</c:v>
                </c:pt>
                <c:pt idx="7">
                  <c:v>5.301316292603149E-2</c:v>
                </c:pt>
                <c:pt idx="8">
                  <c:v>5.4172213652692605E-2</c:v>
                </c:pt>
                <c:pt idx="9">
                  <c:v>5.4243799442914825E-2</c:v>
                </c:pt>
                <c:pt idx="10">
                  <c:v>5.375122266684941E-2</c:v>
                </c:pt>
                <c:pt idx="11">
                  <c:v>5.2663189303924392E-2</c:v>
                </c:pt>
                <c:pt idx="12">
                  <c:v>5.2737500575348248E-2</c:v>
                </c:pt>
                <c:pt idx="13">
                  <c:v>5.0791839389839298E-2</c:v>
                </c:pt>
                <c:pt idx="14">
                  <c:v>5.1592940825515937E-2</c:v>
                </c:pt>
                <c:pt idx="15">
                  <c:v>5.3571809535206336E-2</c:v>
                </c:pt>
                <c:pt idx="16">
                  <c:v>5.1974222081113075E-2</c:v>
                </c:pt>
                <c:pt idx="17">
                  <c:v>5.2184111145093207E-2</c:v>
                </c:pt>
                <c:pt idx="18">
                  <c:v>5.2792853215587354E-2</c:v>
                </c:pt>
                <c:pt idx="19">
                  <c:v>5.1272983955062253E-2</c:v>
                </c:pt>
                <c:pt idx="20">
                  <c:v>4.8994138445229832E-2</c:v>
                </c:pt>
                <c:pt idx="21">
                  <c:v>4.8361525189770445E-2</c:v>
                </c:pt>
                <c:pt idx="22">
                  <c:v>4.7892601227804379E-2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51-44BB-B5B9-5474A7E01C54}"/>
            </c:ext>
          </c:extLst>
        </c:ser>
        <c:ser>
          <c:idx val="4"/>
          <c:order val="3"/>
          <c:tx>
            <c:strRef>
              <c:f>'Transport VA (hors poste)'!$A$45</c:f>
              <c:strCache>
                <c:ptCount val="1"/>
                <c:pt idx="0">
                  <c:v>Espagne</c:v>
                </c:pt>
              </c:strCache>
            </c:strRef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'Transport VA (hors poste)'!$B$40:$Y$40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'Transport VA (hors poste)'!$B$45:$Y$45</c:f>
              <c:numCache>
                <c:formatCode>0.0%</c:formatCode>
                <c:ptCount val="24"/>
                <c:pt idx="0">
                  <c:v>5.3065982086396797E-2</c:v>
                </c:pt>
                <c:pt idx="1">
                  <c:v>5.2694883924650597E-2</c:v>
                </c:pt>
                <c:pt idx="2">
                  <c:v>5.0929911556453905E-2</c:v>
                </c:pt>
                <c:pt idx="3">
                  <c:v>4.9033010895985427E-2</c:v>
                </c:pt>
                <c:pt idx="4">
                  <c:v>4.8515335650269061E-2</c:v>
                </c:pt>
                <c:pt idx="5">
                  <c:v>4.587822407920359E-2</c:v>
                </c:pt>
                <c:pt idx="6">
                  <c:v>4.4602308642335484E-2</c:v>
                </c:pt>
                <c:pt idx="7">
                  <c:v>4.4291797964152398E-2</c:v>
                </c:pt>
                <c:pt idx="8">
                  <c:v>4.3361534227312468E-2</c:v>
                </c:pt>
                <c:pt idx="9">
                  <c:v>4.272643547568019E-2</c:v>
                </c:pt>
                <c:pt idx="10">
                  <c:v>4.4888081579159148E-2</c:v>
                </c:pt>
                <c:pt idx="11">
                  <c:v>4.6046230638386969E-2</c:v>
                </c:pt>
                <c:pt idx="12">
                  <c:v>4.6835943289038187E-2</c:v>
                </c:pt>
                <c:pt idx="13">
                  <c:v>4.4710382283976377E-2</c:v>
                </c:pt>
                <c:pt idx="14">
                  <c:v>4.5921226414160313E-2</c:v>
                </c:pt>
                <c:pt idx="15">
                  <c:v>4.6546008122314755E-2</c:v>
                </c:pt>
                <c:pt idx="16">
                  <c:v>4.3447359130493912E-2</c:v>
                </c:pt>
                <c:pt idx="17">
                  <c:v>4.4433795507253585E-2</c:v>
                </c:pt>
                <c:pt idx="18">
                  <c:v>4.5411784224748529E-2</c:v>
                </c:pt>
                <c:pt idx="19">
                  <c:v>4.5555859121028094E-2</c:v>
                </c:pt>
                <c:pt idx="20">
                  <c:v>3.6702542474809981E-2</c:v>
                </c:pt>
                <c:pt idx="21">
                  <c:v>3.9882745585847701E-2</c:v>
                </c:pt>
                <c:pt idx="22">
                  <c:v>4.7643241061011948E-2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51-44BB-B5B9-5474A7E01C54}"/>
            </c:ext>
          </c:extLst>
        </c:ser>
        <c:ser>
          <c:idx val="6"/>
          <c:order val="4"/>
          <c:tx>
            <c:strRef>
              <c:f>'Transport VA (hors poste)'!$A$46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'Transport VA (hors poste)'!$B$40:$Y$40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'Transport VA (hors poste)'!$B$46:$Y$46</c:f>
              <c:numCache>
                <c:formatCode>0.0%</c:formatCode>
                <c:ptCount val="24"/>
                <c:pt idx="0">
                  <c:v>4.8698937932070148E-2</c:v>
                </c:pt>
                <c:pt idx="1">
                  <c:v>4.9436924270239706E-2</c:v>
                </c:pt>
                <c:pt idx="2">
                  <c:v>5.0492682258083017E-2</c:v>
                </c:pt>
                <c:pt idx="3">
                  <c:v>5.131942923039514E-2</c:v>
                </c:pt>
                <c:pt idx="4">
                  <c:v>5.14371424189244E-2</c:v>
                </c:pt>
                <c:pt idx="5">
                  <c:v>5.2725067599292755E-2</c:v>
                </c:pt>
                <c:pt idx="6">
                  <c:v>5.2224229042580478E-2</c:v>
                </c:pt>
                <c:pt idx="7">
                  <c:v>5.2266680042228564E-2</c:v>
                </c:pt>
                <c:pt idx="8">
                  <c:v>5.1363009476564241E-2</c:v>
                </c:pt>
                <c:pt idx="9">
                  <c:v>5.1150435969207486E-2</c:v>
                </c:pt>
                <c:pt idx="10">
                  <c:v>5.1160544903834024E-2</c:v>
                </c:pt>
                <c:pt idx="11">
                  <c:v>5.0248484177259814E-2</c:v>
                </c:pt>
                <c:pt idx="12">
                  <c:v>4.9535457073804627E-2</c:v>
                </c:pt>
                <c:pt idx="13">
                  <c:v>4.8285247668781159E-2</c:v>
                </c:pt>
                <c:pt idx="14">
                  <c:v>4.7906789345260714E-2</c:v>
                </c:pt>
                <c:pt idx="15">
                  <c:v>4.5909693456232747E-2</c:v>
                </c:pt>
                <c:pt idx="16">
                  <c:v>4.7212331651354432E-2</c:v>
                </c:pt>
                <c:pt idx="17">
                  <c:v>4.9560315597722296E-2</c:v>
                </c:pt>
                <c:pt idx="18">
                  <c:v>4.9048207459336066E-2</c:v>
                </c:pt>
                <c:pt idx="19">
                  <c:v>5.0257567374570433E-2</c:v>
                </c:pt>
                <c:pt idx="20">
                  <c:v>4.4676082064962097E-2</c:v>
                </c:pt>
                <c:pt idx="21">
                  <c:v>4.4724655433667028E-2</c:v>
                </c:pt>
                <c:pt idx="22">
                  <c:v>4.6202253312428089E-2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51-44BB-B5B9-5474A7E01C54}"/>
            </c:ext>
          </c:extLst>
        </c:ser>
        <c:ser>
          <c:idx val="8"/>
          <c:order val="5"/>
          <c:tx>
            <c:strRef>
              <c:f>'Transport VA (hors poste)'!$A$47</c:f>
              <c:strCache>
                <c:ptCount val="1"/>
                <c:pt idx="0">
                  <c:v>France</c:v>
                </c:pt>
              </c:strCache>
            </c:strRef>
          </c:tx>
          <c:spPr>
            <a:ln w="571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'Transport VA (hors poste)'!$B$40:$Y$40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'Transport VA (hors poste)'!$B$47:$Y$47</c:f>
              <c:numCache>
                <c:formatCode>0.0%</c:formatCode>
                <c:ptCount val="24"/>
                <c:pt idx="0">
                  <c:v>3.9129980956472722E-2</c:v>
                </c:pt>
                <c:pt idx="1">
                  <c:v>3.8072121057549264E-2</c:v>
                </c:pt>
                <c:pt idx="2">
                  <c:v>3.8222675091529767E-2</c:v>
                </c:pt>
                <c:pt idx="3">
                  <c:v>3.824624615866111E-2</c:v>
                </c:pt>
                <c:pt idx="4">
                  <c:v>3.9265477404262825E-2</c:v>
                </c:pt>
                <c:pt idx="5">
                  <c:v>4.0265594072750523E-2</c:v>
                </c:pt>
                <c:pt idx="6">
                  <c:v>4.0741850825471791E-2</c:v>
                </c:pt>
                <c:pt idx="7">
                  <c:v>4.1240645903216772E-2</c:v>
                </c:pt>
                <c:pt idx="8">
                  <c:v>4.0959036880772959E-2</c:v>
                </c:pt>
                <c:pt idx="9">
                  <c:v>3.9133226183011752E-2</c:v>
                </c:pt>
                <c:pt idx="10">
                  <c:v>4.3115942434253512E-2</c:v>
                </c:pt>
                <c:pt idx="11">
                  <c:v>4.3249033544612549E-2</c:v>
                </c:pt>
                <c:pt idx="12">
                  <c:v>4.4269214527548451E-2</c:v>
                </c:pt>
                <c:pt idx="13">
                  <c:v>4.3495101419973189E-2</c:v>
                </c:pt>
                <c:pt idx="14">
                  <c:v>4.360707382246843E-2</c:v>
                </c:pt>
                <c:pt idx="15">
                  <c:v>4.2184425211616132E-2</c:v>
                </c:pt>
                <c:pt idx="16">
                  <c:v>4.2921145303989078E-2</c:v>
                </c:pt>
                <c:pt idx="17">
                  <c:v>4.3575372430145698E-2</c:v>
                </c:pt>
                <c:pt idx="18">
                  <c:v>4.1906884115554023E-2</c:v>
                </c:pt>
                <c:pt idx="19">
                  <c:v>4.3051731640935009E-2</c:v>
                </c:pt>
                <c:pt idx="20">
                  <c:v>3.8190796876236902E-2</c:v>
                </c:pt>
                <c:pt idx="21">
                  <c:v>4.1544154141579408E-2</c:v>
                </c:pt>
                <c:pt idx="22">
                  <c:v>4.5195000075668207E-2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51-44BB-B5B9-5474A7E01C54}"/>
            </c:ext>
          </c:extLst>
        </c:ser>
        <c:ser>
          <c:idx val="10"/>
          <c:order val="6"/>
          <c:tx>
            <c:strRef>
              <c:f>'Transport VA (hors poste)'!$A$48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'Transport VA (hors poste)'!$B$40:$Y$40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'Transport VA (hors poste)'!$B$48:$Y$48</c:f>
              <c:numCache>
                <c:formatCode>0.0%</c:formatCode>
                <c:ptCount val="24"/>
                <c:pt idx="0">
                  <c:v>3.9422869677917027E-2</c:v>
                </c:pt>
                <c:pt idx="1">
                  <c:v>3.8456383323589645E-2</c:v>
                </c:pt>
                <c:pt idx="2">
                  <c:v>3.757739312180941E-2</c:v>
                </c:pt>
                <c:pt idx="3">
                  <c:v>3.8976461848286965E-2</c:v>
                </c:pt>
                <c:pt idx="4">
                  <c:v>3.9768214653444989E-2</c:v>
                </c:pt>
                <c:pt idx="5">
                  <c:v>4.0783970887008698E-2</c:v>
                </c:pt>
                <c:pt idx="6">
                  <c:v>4.1873745434229524E-2</c:v>
                </c:pt>
                <c:pt idx="7">
                  <c:v>4.3122900026310328E-2</c:v>
                </c:pt>
                <c:pt idx="8">
                  <c:v>4.2782099581700435E-2</c:v>
                </c:pt>
                <c:pt idx="9">
                  <c:v>4.0576038780000205E-2</c:v>
                </c:pt>
                <c:pt idx="10">
                  <c:v>4.2809616509509062E-2</c:v>
                </c:pt>
                <c:pt idx="11">
                  <c:v>4.4381140547606557E-2</c:v>
                </c:pt>
                <c:pt idx="12">
                  <c:v>4.6043825027659378E-2</c:v>
                </c:pt>
                <c:pt idx="13">
                  <c:v>4.6232631940614922E-2</c:v>
                </c:pt>
                <c:pt idx="14">
                  <c:v>4.7111995176496065E-2</c:v>
                </c:pt>
                <c:pt idx="15">
                  <c:v>4.6729068423440524E-2</c:v>
                </c:pt>
                <c:pt idx="16">
                  <c:v>4.5302316627403846E-2</c:v>
                </c:pt>
                <c:pt idx="17">
                  <c:v>4.6184801174324427E-2</c:v>
                </c:pt>
                <c:pt idx="18">
                  <c:v>4.5675487198475306E-2</c:v>
                </c:pt>
                <c:pt idx="19">
                  <c:v>4.5793146399657834E-2</c:v>
                </c:pt>
                <c:pt idx="20">
                  <c:v>3.8558202242239541E-2</c:v>
                </c:pt>
                <c:pt idx="21">
                  <c:v>4.0777390814954032E-2</c:v>
                </c:pt>
                <c:pt idx="22">
                  <c:v>4.4972202013845497E-2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851-44BB-B5B9-5474A7E01C54}"/>
            </c:ext>
          </c:extLst>
        </c:ser>
        <c:ser>
          <c:idx val="11"/>
          <c:order val="7"/>
          <c:tx>
            <c:strRef>
              <c:f>'Transport VA (hors poste)'!$A$49</c:f>
              <c:strCache>
                <c:ptCount val="1"/>
                <c:pt idx="0">
                  <c:v>UE 27 pays</c:v>
                </c:pt>
              </c:strCache>
            </c:strRef>
          </c:tx>
          <c:spPr>
            <a:ln w="571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Ref>
              <c:f>'Transport VA (hors poste)'!$B$40:$Y$40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'Transport VA (hors poste)'!$B$49:$Y$49</c:f>
              <c:numCache>
                <c:formatCode>0.0%</c:formatCode>
                <c:ptCount val="24"/>
                <c:pt idx="0">
                  <c:v>4.5196851713738245E-2</c:v>
                </c:pt>
                <c:pt idx="1">
                  <c:v>4.4852966238292449E-2</c:v>
                </c:pt>
                <c:pt idx="2">
                  <c:v>4.5104932828985422E-2</c:v>
                </c:pt>
                <c:pt idx="3">
                  <c:v>4.5326151232812216E-2</c:v>
                </c:pt>
                <c:pt idx="4">
                  <c:v>4.6457301659762258E-2</c:v>
                </c:pt>
                <c:pt idx="5">
                  <c:v>4.7300725134372099E-2</c:v>
                </c:pt>
                <c:pt idx="6">
                  <c:v>4.7492141748123572E-2</c:v>
                </c:pt>
                <c:pt idx="7">
                  <c:v>4.8152179641608284E-2</c:v>
                </c:pt>
                <c:pt idx="8">
                  <c:v>4.7792279585926425E-2</c:v>
                </c:pt>
                <c:pt idx="9">
                  <c:v>4.6250794875326871E-2</c:v>
                </c:pt>
                <c:pt idx="10">
                  <c:v>4.7111980521814041E-2</c:v>
                </c:pt>
                <c:pt idx="11">
                  <c:v>4.6951912021835573E-2</c:v>
                </c:pt>
                <c:pt idx="12">
                  <c:v>4.7475207998992068E-2</c:v>
                </c:pt>
                <c:pt idx="13">
                  <c:v>4.7328123470385876E-2</c:v>
                </c:pt>
                <c:pt idx="14">
                  <c:v>4.6691560036126983E-2</c:v>
                </c:pt>
                <c:pt idx="15">
                  <c:v>4.5567871155393708E-2</c:v>
                </c:pt>
                <c:pt idx="16">
                  <c:v>4.5163007269273026E-2</c:v>
                </c:pt>
                <c:pt idx="17">
                  <c:v>4.6181119621706027E-2</c:v>
                </c:pt>
                <c:pt idx="18">
                  <c:v>4.6835446862026925E-2</c:v>
                </c:pt>
                <c:pt idx="19">
                  <c:v>4.6842932053115696E-2</c:v>
                </c:pt>
                <c:pt idx="20">
                  <c:v>4.0834564558994035E-2</c:v>
                </c:pt>
                <c:pt idx="21">
                  <c:v>4.2393775105372011E-2</c:v>
                </c:pt>
                <c:pt idx="22">
                  <c:v>4.4931396775832098E-2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851-44BB-B5B9-5474A7E01C54}"/>
            </c:ext>
          </c:extLst>
        </c:ser>
        <c:ser>
          <c:idx val="0"/>
          <c:order val="8"/>
          <c:tx>
            <c:v>Allemagne</c:v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'Transport VA (hors poste)'!$B$51:$X$51</c:f>
              <c:numCache>
                <c:formatCode>0.0%</c:formatCode>
                <c:ptCount val="23"/>
                <c:pt idx="0">
                  <c:v>3.4247299702734761E-2</c:v>
                </c:pt>
                <c:pt idx="1">
                  <c:v>3.4346139252795282E-2</c:v>
                </c:pt>
                <c:pt idx="2">
                  <c:v>3.6115783783918817E-2</c:v>
                </c:pt>
                <c:pt idx="3">
                  <c:v>3.5840291029504624E-2</c:v>
                </c:pt>
                <c:pt idx="4">
                  <c:v>3.8829999339716537E-2</c:v>
                </c:pt>
                <c:pt idx="5">
                  <c:v>4.046813611549168E-2</c:v>
                </c:pt>
                <c:pt idx="6">
                  <c:v>4.1923857160198447E-2</c:v>
                </c:pt>
                <c:pt idx="7">
                  <c:v>4.3203898913739894E-2</c:v>
                </c:pt>
                <c:pt idx="8">
                  <c:v>4.4110869073791185E-2</c:v>
                </c:pt>
                <c:pt idx="9">
                  <c:v>4.4016356804442242E-2</c:v>
                </c:pt>
                <c:pt idx="10">
                  <c:v>4.3161419606943911E-2</c:v>
                </c:pt>
                <c:pt idx="11">
                  <c:v>4.2473372066407708E-2</c:v>
                </c:pt>
                <c:pt idx="12">
                  <c:v>4.1708474799954244E-2</c:v>
                </c:pt>
                <c:pt idx="13">
                  <c:v>4.3019519920365186E-2</c:v>
                </c:pt>
                <c:pt idx="14">
                  <c:v>4.0154849845771133E-2</c:v>
                </c:pt>
                <c:pt idx="15">
                  <c:v>3.9809284226196881E-2</c:v>
                </c:pt>
                <c:pt idx="16">
                  <c:v>3.8328532208177515E-2</c:v>
                </c:pt>
                <c:pt idx="17">
                  <c:v>3.8193861385870602E-2</c:v>
                </c:pt>
                <c:pt idx="18">
                  <c:v>4.0223072251530496E-2</c:v>
                </c:pt>
                <c:pt idx="19">
                  <c:v>3.9181000151304941E-2</c:v>
                </c:pt>
                <c:pt idx="20">
                  <c:v>3.4676058092344073E-2</c:v>
                </c:pt>
                <c:pt idx="21">
                  <c:v>3.7205337335042422E-2</c:v>
                </c:pt>
                <c:pt idx="22">
                  <c:v>3.7147863824952158E-2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851-44BB-B5B9-5474A7E01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821376"/>
        <c:axId val="90822912"/>
      </c:lineChart>
      <c:catAx>
        <c:axId val="90821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90822912"/>
        <c:crosses val="autoZero"/>
        <c:auto val="1"/>
        <c:lblAlgn val="ctr"/>
        <c:lblOffset val="100"/>
        <c:noMultiLvlLbl val="0"/>
      </c:catAx>
      <c:valAx>
        <c:axId val="90822912"/>
        <c:scaling>
          <c:orientation val="minMax"/>
          <c:max val="6.5000000000000002E-2"/>
          <c:min val="3.0000000000000002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908213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'Transport Pr (2)'!$A$41</c:f>
              <c:strCache>
                <c:ptCount val="1"/>
                <c:pt idx="0">
                  <c:v>Tchéquie</c:v>
                </c:pt>
              </c:strCache>
            </c:strRef>
          </c:tx>
          <c:spPr>
            <a:ln w="381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'Transport Pr (2)'!$B$40:$Y$40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'Transport Pr (2)'!$B$41:$Y$41</c:f>
              <c:numCache>
                <c:formatCode>0</c:formatCode>
                <c:ptCount val="24"/>
                <c:pt idx="0">
                  <c:v>100</c:v>
                </c:pt>
                <c:pt idx="1">
                  <c:v>107.95100913718805</c:v>
                </c:pt>
                <c:pt idx="2">
                  <c:v>108.10998904305779</c:v>
                </c:pt>
                <c:pt idx="3">
                  <c:v>120.55660334830756</c:v>
                </c:pt>
                <c:pt idx="4">
                  <c:v>124.98063709457287</c:v>
                </c:pt>
                <c:pt idx="5">
                  <c:v>128.44869979995858</c:v>
                </c:pt>
                <c:pt idx="6">
                  <c:v>138.98356879716184</c:v>
                </c:pt>
                <c:pt idx="7">
                  <c:v>155.03487362468934</c:v>
                </c:pt>
                <c:pt idx="8">
                  <c:v>158.11121939624448</c:v>
                </c:pt>
                <c:pt idx="9">
                  <c:v>145.29048741558452</c:v>
                </c:pt>
                <c:pt idx="10">
                  <c:v>152.5177125845203</c:v>
                </c:pt>
                <c:pt idx="11">
                  <c:v>151.32521343925038</c:v>
                </c:pt>
                <c:pt idx="12">
                  <c:v>149.7218390747617</c:v>
                </c:pt>
                <c:pt idx="13">
                  <c:v>147.8863160646585</c:v>
                </c:pt>
                <c:pt idx="14">
                  <c:v>153.77384950112787</c:v>
                </c:pt>
                <c:pt idx="15">
                  <c:v>164.08222570892863</c:v>
                </c:pt>
                <c:pt idx="16">
                  <c:v>169.3945454712545</c:v>
                </c:pt>
                <c:pt idx="17">
                  <c:v>174.93121900407868</c:v>
                </c:pt>
                <c:pt idx="18">
                  <c:v>182.3672646457797</c:v>
                </c:pt>
                <c:pt idx="19">
                  <c:v>183.75570760103869</c:v>
                </c:pt>
                <c:pt idx="20">
                  <c:v>167.2049042337996</c:v>
                </c:pt>
                <c:pt idx="21">
                  <c:v>178.67545595585293</c:v>
                </c:pt>
                <c:pt idx="22">
                  <c:v>184.82605245482918</c:v>
                </c:pt>
                <c:pt idx="23">
                  <c:v>180.49566308265025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B-46D0-96CD-32C7B19D5570}"/>
            </c:ext>
          </c:extLst>
        </c:ser>
        <c:ser>
          <c:idx val="1"/>
          <c:order val="1"/>
          <c:tx>
            <c:strRef>
              <c:f>'Transport Pr (2)'!$A$42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'Transport Pr (2)'!$B$40:$Y$40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'Transport Pr (2)'!$B$42:$Y$42</c:f>
              <c:numCache>
                <c:formatCode>0</c:formatCode>
                <c:ptCount val="24"/>
                <c:pt idx="0">
                  <c:v>100</c:v>
                </c:pt>
                <c:pt idx="1">
                  <c:v>102.40993930477494</c:v>
                </c:pt>
                <c:pt idx="2">
                  <c:v>98.85163031269289</c:v>
                </c:pt>
                <c:pt idx="3">
                  <c:v>100.25812493167646</c:v>
                </c:pt>
                <c:pt idx="4">
                  <c:v>103.62324304014955</c:v>
                </c:pt>
                <c:pt idx="5">
                  <c:v>117.57377123303458</c:v>
                </c:pt>
                <c:pt idx="6">
                  <c:v>125.77872303367518</c:v>
                </c:pt>
                <c:pt idx="7">
                  <c:v>136.64673049126296</c:v>
                </c:pt>
                <c:pt idx="8">
                  <c:v>135.50177399266215</c:v>
                </c:pt>
                <c:pt idx="9">
                  <c:v>109.9704980488911</c:v>
                </c:pt>
                <c:pt idx="10">
                  <c:v>125.97532673078896</c:v>
                </c:pt>
                <c:pt idx="11">
                  <c:v>131.01071943771214</c:v>
                </c:pt>
                <c:pt idx="12">
                  <c:v>133.02527230133617</c:v>
                </c:pt>
                <c:pt idx="13">
                  <c:v>133.21963982458786</c:v>
                </c:pt>
                <c:pt idx="14">
                  <c:v>137.04374845169352</c:v>
                </c:pt>
                <c:pt idx="15">
                  <c:v>138.21732453305063</c:v>
                </c:pt>
                <c:pt idx="16">
                  <c:v>131.90792611486597</c:v>
                </c:pt>
                <c:pt idx="17">
                  <c:v>141.9664322210559</c:v>
                </c:pt>
                <c:pt idx="18">
                  <c:v>147.89946536935346</c:v>
                </c:pt>
                <c:pt idx="19">
                  <c:v>153.98832240101314</c:v>
                </c:pt>
                <c:pt idx="20">
                  <c:v>141.92412533435095</c:v>
                </c:pt>
                <c:pt idx="21">
                  <c:v>178.71211597099941</c:v>
                </c:pt>
                <c:pt idx="22">
                  <c:v>240.92482124117146</c:v>
                </c:pt>
                <c:pt idx="23">
                  <c:v>178.6042996034262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DB-46D0-96CD-32C7B19D5570}"/>
            </c:ext>
          </c:extLst>
        </c:ser>
        <c:ser>
          <c:idx val="2"/>
          <c:order val="2"/>
          <c:tx>
            <c:strRef>
              <c:f>'Transport Pr (2)'!$A$43</c:f>
              <c:strCache>
                <c:ptCount val="1"/>
                <c:pt idx="0">
                  <c:v>Allemagne</c:v>
                </c:pt>
              </c:strCache>
            </c:strRef>
          </c:tx>
          <c:spPr>
            <a:ln w="571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'Transport Pr (2)'!$B$40:$Y$40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'Transport Pr (2)'!$B$43:$Y$43</c:f>
              <c:numCache>
                <c:formatCode>0</c:formatCode>
                <c:ptCount val="24"/>
                <c:pt idx="0">
                  <c:v>100</c:v>
                </c:pt>
                <c:pt idx="1">
                  <c:v>104.22754642412988</c:v>
                </c:pt>
                <c:pt idx="2">
                  <c:v>105.4506818625585</c:v>
                </c:pt>
                <c:pt idx="3">
                  <c:v>105.89933134059295</c:v>
                </c:pt>
                <c:pt idx="4">
                  <c:v>109.60611049078743</c:v>
                </c:pt>
                <c:pt idx="5">
                  <c:v>115.40439114210986</c:v>
                </c:pt>
                <c:pt idx="6">
                  <c:v>121.34760262794887</c:v>
                </c:pt>
                <c:pt idx="7">
                  <c:v>129.45162324184324</c:v>
                </c:pt>
                <c:pt idx="8">
                  <c:v>136.20423987964014</c:v>
                </c:pt>
                <c:pt idx="9">
                  <c:v>124.30677248893824</c:v>
                </c:pt>
                <c:pt idx="10">
                  <c:v>133.18107811831368</c:v>
                </c:pt>
                <c:pt idx="11">
                  <c:v>138.89968281845211</c:v>
                </c:pt>
                <c:pt idx="12">
                  <c:v>140.07282589527031</c:v>
                </c:pt>
                <c:pt idx="13">
                  <c:v>140.82827956846282</c:v>
                </c:pt>
                <c:pt idx="14">
                  <c:v>144.24282254865815</c:v>
                </c:pt>
                <c:pt idx="15">
                  <c:v>150.30926597155113</c:v>
                </c:pt>
                <c:pt idx="16">
                  <c:v>146.77717030939269</c:v>
                </c:pt>
                <c:pt idx="17">
                  <c:v>149.88408411602387</c:v>
                </c:pt>
                <c:pt idx="18">
                  <c:v>154.63471565239806</c:v>
                </c:pt>
                <c:pt idx="19">
                  <c:v>157.75543305536988</c:v>
                </c:pt>
                <c:pt idx="20">
                  <c:v>144.76219757835369</c:v>
                </c:pt>
                <c:pt idx="21">
                  <c:v>156.52950539808438</c:v>
                </c:pt>
                <c:pt idx="22">
                  <c:v>172.28053119764087</c:v>
                </c:pt>
                <c:pt idx="23">
                  <c:v>168.32308770571643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DB-46D0-96CD-32C7B19D5570}"/>
            </c:ext>
          </c:extLst>
        </c:ser>
        <c:ser>
          <c:idx val="3"/>
          <c:order val="3"/>
          <c:tx>
            <c:strRef>
              <c:f>'Transport Pr (2)'!$A$44</c:f>
              <c:strCache>
                <c:ptCount val="1"/>
                <c:pt idx="0">
                  <c:v>Pays-Bas</c:v>
                </c:pt>
              </c:strCache>
            </c:strRef>
          </c:tx>
          <c:spPr>
            <a:ln w="571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'Transport Pr (2)'!$B$40:$Y$40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'Transport Pr (2)'!$B$44:$Y$44</c:f>
              <c:numCache>
                <c:formatCode>0</c:formatCode>
                <c:ptCount val="24"/>
                <c:pt idx="0">
                  <c:v>100</c:v>
                </c:pt>
                <c:pt idx="1">
                  <c:v>99.955726226273981</c:v>
                </c:pt>
                <c:pt idx="2">
                  <c:v>99.341194310575929</c:v>
                </c:pt>
                <c:pt idx="3">
                  <c:v>99.138614819397617</c:v>
                </c:pt>
                <c:pt idx="4">
                  <c:v>105.13379460561403</c:v>
                </c:pt>
                <c:pt idx="5">
                  <c:v>109.15691756740452</c:v>
                </c:pt>
                <c:pt idx="6">
                  <c:v>112.48185661660231</c:v>
                </c:pt>
                <c:pt idx="7">
                  <c:v>117.14693622054253</c:v>
                </c:pt>
                <c:pt idx="8">
                  <c:v>120.86677097216598</c:v>
                </c:pt>
                <c:pt idx="9">
                  <c:v>111.93348759897741</c:v>
                </c:pt>
                <c:pt idx="10">
                  <c:v>113.65726745891783</c:v>
                </c:pt>
                <c:pt idx="11">
                  <c:v>117.30214164915827</c:v>
                </c:pt>
                <c:pt idx="12">
                  <c:v>118.33795464863455</c:v>
                </c:pt>
                <c:pt idx="13">
                  <c:v>120.6095705625135</c:v>
                </c:pt>
                <c:pt idx="14">
                  <c:v>125.88991195988054</c:v>
                </c:pt>
                <c:pt idx="15">
                  <c:v>131.94302767875004</c:v>
                </c:pt>
                <c:pt idx="16">
                  <c:v>133.21740707820535</c:v>
                </c:pt>
                <c:pt idx="17">
                  <c:v>137.97930786202201</c:v>
                </c:pt>
                <c:pt idx="18">
                  <c:v>141.54092048492379</c:v>
                </c:pt>
                <c:pt idx="19">
                  <c:v>144.79094321048825</c:v>
                </c:pt>
                <c:pt idx="20">
                  <c:v>130.19139932707961</c:v>
                </c:pt>
                <c:pt idx="21">
                  <c:v>141.86760506105438</c:v>
                </c:pt>
                <c:pt idx="22">
                  <c:v>163.87620025980758</c:v>
                </c:pt>
                <c:pt idx="23">
                  <c:v>154.3570503895491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DB-46D0-96CD-32C7B19D5570}"/>
            </c:ext>
          </c:extLst>
        </c:ser>
        <c:ser>
          <c:idx val="4"/>
          <c:order val="4"/>
          <c:tx>
            <c:strRef>
              <c:f>'Transport Pr (2)'!$A$45</c:f>
              <c:strCache>
                <c:ptCount val="1"/>
                <c:pt idx="0">
                  <c:v>Autriche</c:v>
                </c:pt>
              </c:strCache>
            </c:strRef>
          </c:tx>
          <c:spPr>
            <a:ln w="381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'Transport Pr (2)'!$B$40:$Y$40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'Transport Pr (2)'!$B$45:$Y$45</c:f>
              <c:numCache>
                <c:formatCode>0</c:formatCode>
                <c:ptCount val="24"/>
                <c:pt idx="0">
                  <c:v>100</c:v>
                </c:pt>
                <c:pt idx="1">
                  <c:v>101.26225803648195</c:v>
                </c:pt>
                <c:pt idx="2">
                  <c:v>107.12057119352545</c:v>
                </c:pt>
                <c:pt idx="3">
                  <c:v>107.29550843058465</c:v>
                </c:pt>
                <c:pt idx="4">
                  <c:v>114.20575408750221</c:v>
                </c:pt>
                <c:pt idx="5">
                  <c:v>127.73884144616882</c:v>
                </c:pt>
                <c:pt idx="6">
                  <c:v>132.35086201415595</c:v>
                </c:pt>
                <c:pt idx="7">
                  <c:v>135.08953230393536</c:v>
                </c:pt>
                <c:pt idx="8">
                  <c:v>138.41860820345494</c:v>
                </c:pt>
                <c:pt idx="9">
                  <c:v>131.45732590987689</c:v>
                </c:pt>
                <c:pt idx="10">
                  <c:v>132.21457173975</c:v>
                </c:pt>
                <c:pt idx="11">
                  <c:v>134.46880658793191</c:v>
                </c:pt>
                <c:pt idx="12">
                  <c:v>136.4149014808801</c:v>
                </c:pt>
                <c:pt idx="13">
                  <c:v>137.29802928265963</c:v>
                </c:pt>
                <c:pt idx="14">
                  <c:v>138.44481784692212</c:v>
                </c:pt>
                <c:pt idx="15">
                  <c:v>136.66266217515087</c:v>
                </c:pt>
                <c:pt idx="16">
                  <c:v>139.22151725750038</c:v>
                </c:pt>
                <c:pt idx="17">
                  <c:v>141.98272992947543</c:v>
                </c:pt>
                <c:pt idx="18">
                  <c:v>145.78074134325144</c:v>
                </c:pt>
                <c:pt idx="19">
                  <c:v>148.08200656742812</c:v>
                </c:pt>
                <c:pt idx="20">
                  <c:v>130.68334841850597</c:v>
                </c:pt>
                <c:pt idx="21">
                  <c:v>132.31398855202801</c:v>
                </c:pt>
                <c:pt idx="22">
                  <c:v>143.90718601503497</c:v>
                </c:pt>
                <c:pt idx="23">
                  <c:v>143.59996429400448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DB-46D0-96CD-32C7B19D5570}"/>
            </c:ext>
          </c:extLst>
        </c:ser>
        <c:ser>
          <c:idx val="5"/>
          <c:order val="5"/>
          <c:tx>
            <c:strRef>
              <c:f>'Transport Pr (2)'!$A$46</c:f>
              <c:strCache>
                <c:ptCount val="1"/>
                <c:pt idx="0">
                  <c:v>France</c:v>
                </c:pt>
              </c:strCache>
            </c:strRef>
          </c:tx>
          <c:spPr>
            <a:ln w="571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'Transport Pr (2)'!$B$40:$Y$40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'Transport Pr (2)'!$B$46:$Y$46</c:f>
              <c:numCache>
                <c:formatCode>0</c:formatCode>
                <c:ptCount val="24"/>
                <c:pt idx="0">
                  <c:v>100</c:v>
                </c:pt>
                <c:pt idx="1">
                  <c:v>101.87055169553204</c:v>
                </c:pt>
                <c:pt idx="2">
                  <c:v>103.63704478917897</c:v>
                </c:pt>
                <c:pt idx="3">
                  <c:v>103.80365951817333</c:v>
                </c:pt>
                <c:pt idx="4">
                  <c:v>107.28959303574869</c:v>
                </c:pt>
                <c:pt idx="5">
                  <c:v>109.33053014103308</c:v>
                </c:pt>
                <c:pt idx="6">
                  <c:v>112.64424637104349</c:v>
                </c:pt>
                <c:pt idx="7">
                  <c:v>117.55504809504045</c:v>
                </c:pt>
                <c:pt idx="8">
                  <c:v>117.79050422611205</c:v>
                </c:pt>
                <c:pt idx="9">
                  <c:v>107.82258872416521</c:v>
                </c:pt>
                <c:pt idx="10">
                  <c:v>112.73062550987058</c:v>
                </c:pt>
                <c:pt idx="11">
                  <c:v>114.26217689972907</c:v>
                </c:pt>
                <c:pt idx="12">
                  <c:v>114.70454564879464</c:v>
                </c:pt>
                <c:pt idx="13">
                  <c:v>116.10551731344414</c:v>
                </c:pt>
                <c:pt idx="14">
                  <c:v>118.97990736767588</c:v>
                </c:pt>
                <c:pt idx="15">
                  <c:v>121.34643016787957</c:v>
                </c:pt>
                <c:pt idx="16">
                  <c:v>121.67067047517952</c:v>
                </c:pt>
                <c:pt idx="17">
                  <c:v>127.20863981137526</c:v>
                </c:pt>
                <c:pt idx="18">
                  <c:v>129.99600495198828</c:v>
                </c:pt>
                <c:pt idx="19">
                  <c:v>134.43230372795219</c:v>
                </c:pt>
                <c:pt idx="20">
                  <c:v>116.76979013824078</c:v>
                </c:pt>
                <c:pt idx="21">
                  <c:v>136.20307593748055</c:v>
                </c:pt>
                <c:pt idx="22">
                  <c:v>152.86539989918549</c:v>
                </c:pt>
                <c:pt idx="23">
                  <c:v>143.18414230302974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6DB-46D0-96CD-32C7B19D5570}"/>
            </c:ext>
          </c:extLst>
        </c:ser>
        <c:ser>
          <c:idx val="6"/>
          <c:order val="6"/>
          <c:tx>
            <c:strRef>
              <c:f>'Transport Pr (2)'!$A$47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'Transport Pr (2)'!$B$40:$Y$40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'Transport Pr (2)'!$B$47:$Y$47</c:f>
              <c:numCache>
                <c:formatCode>0</c:formatCode>
                <c:ptCount val="24"/>
                <c:pt idx="0">
                  <c:v>100</c:v>
                </c:pt>
                <c:pt idx="1">
                  <c:v>103.00130205767545</c:v>
                </c:pt>
                <c:pt idx="2">
                  <c:v>94.962345388933429</c:v>
                </c:pt>
                <c:pt idx="3">
                  <c:v>98.349927144319665</c:v>
                </c:pt>
                <c:pt idx="4">
                  <c:v>100.98478247119029</c:v>
                </c:pt>
                <c:pt idx="5">
                  <c:v>109.61685209716336</c:v>
                </c:pt>
                <c:pt idx="6">
                  <c:v>112.65221798398656</c:v>
                </c:pt>
                <c:pt idx="7">
                  <c:v>116.9563363388384</c:v>
                </c:pt>
                <c:pt idx="8">
                  <c:v>121.67993792073874</c:v>
                </c:pt>
                <c:pt idx="9">
                  <c:v>110.81283601054481</c:v>
                </c:pt>
                <c:pt idx="10">
                  <c:v>116.44967364453096</c:v>
                </c:pt>
                <c:pt idx="11">
                  <c:v>117.051815640264</c:v>
                </c:pt>
                <c:pt idx="12">
                  <c:v>114.49935451849592</c:v>
                </c:pt>
                <c:pt idx="13">
                  <c:v>107.96560611827775</c:v>
                </c:pt>
                <c:pt idx="14">
                  <c:v>112.18806955182309</c:v>
                </c:pt>
                <c:pt idx="15">
                  <c:v>118.36395463275188</c:v>
                </c:pt>
                <c:pt idx="16">
                  <c:v>117.64947511652962</c:v>
                </c:pt>
                <c:pt idx="17">
                  <c:v>120.73903374024623</c:v>
                </c:pt>
                <c:pt idx="18">
                  <c:v>126.10937704465965</c:v>
                </c:pt>
                <c:pt idx="19">
                  <c:v>129.29651474726055</c:v>
                </c:pt>
                <c:pt idx="20">
                  <c:v>118.13875364877771</c:v>
                </c:pt>
                <c:pt idx="21">
                  <c:v>129.28019496380773</c:v>
                </c:pt>
                <c:pt idx="22">
                  <c:v>136.15633973853681</c:v>
                </c:pt>
                <c:pt idx="23">
                  <c:v>130.64467274434364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6DB-46D0-96CD-32C7B19D5570}"/>
            </c:ext>
          </c:extLst>
        </c:ser>
        <c:ser>
          <c:idx val="7"/>
          <c:order val="7"/>
          <c:tx>
            <c:strRef>
              <c:f>'Transport Pr (2)'!$A$48</c:f>
              <c:strCache>
                <c:ptCount val="1"/>
                <c:pt idx="0">
                  <c:v>Finlande</c:v>
                </c:pt>
              </c:strCache>
            </c:strRef>
          </c:tx>
          <c:spPr>
            <a:ln w="381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'Transport Pr (2)'!$B$40:$Y$40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'Transport Pr (2)'!$B$48:$Y$48</c:f>
              <c:numCache>
                <c:formatCode>0</c:formatCode>
                <c:ptCount val="24"/>
                <c:pt idx="0">
                  <c:v>100</c:v>
                </c:pt>
                <c:pt idx="1">
                  <c:v>101.45219170153791</c:v>
                </c:pt>
                <c:pt idx="2">
                  <c:v>103.62066541701928</c:v>
                </c:pt>
                <c:pt idx="3">
                  <c:v>107.59270487444046</c:v>
                </c:pt>
                <c:pt idx="4">
                  <c:v>110.47610994847994</c:v>
                </c:pt>
                <c:pt idx="5">
                  <c:v>115.47590802204937</c:v>
                </c:pt>
                <c:pt idx="6">
                  <c:v>121.18294004344972</c:v>
                </c:pt>
                <c:pt idx="7">
                  <c:v>127.46146338712873</c:v>
                </c:pt>
                <c:pt idx="8">
                  <c:v>128.46316978657214</c:v>
                </c:pt>
                <c:pt idx="9">
                  <c:v>113.97503188555982</c:v>
                </c:pt>
                <c:pt idx="10">
                  <c:v>118.14004174486242</c:v>
                </c:pt>
                <c:pt idx="11">
                  <c:v>123.46620845580999</c:v>
                </c:pt>
                <c:pt idx="12">
                  <c:v>124.1552142639147</c:v>
                </c:pt>
                <c:pt idx="13">
                  <c:v>120.85103509630662</c:v>
                </c:pt>
                <c:pt idx="14">
                  <c:v>120.83698790556718</c:v>
                </c:pt>
                <c:pt idx="15">
                  <c:v>117.38151765564287</c:v>
                </c:pt>
                <c:pt idx="16">
                  <c:v>118.25818292491677</c:v>
                </c:pt>
                <c:pt idx="17">
                  <c:v>122.10586882188318</c:v>
                </c:pt>
                <c:pt idx="18">
                  <c:v>123.26115657414269</c:v>
                </c:pt>
                <c:pt idx="19">
                  <c:v>127.84831099388548</c:v>
                </c:pt>
                <c:pt idx="20">
                  <c:v>107.47116429663929</c:v>
                </c:pt>
                <c:pt idx="21">
                  <c:v>110.47383961829139</c:v>
                </c:pt>
                <c:pt idx="22">
                  <c:v>121.38530630797668</c:v>
                </c:pt>
                <c:pt idx="23">
                  <c:v>119.02743259881464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6DB-46D0-96CD-32C7B19D5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053624"/>
        <c:axId val="384051984"/>
      </c:lineChart>
      <c:catAx>
        <c:axId val="384053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84051984"/>
        <c:crosses val="autoZero"/>
        <c:auto val="1"/>
        <c:lblAlgn val="ctr"/>
        <c:lblOffset val="100"/>
        <c:noMultiLvlLbl val="0"/>
      </c:catAx>
      <c:valAx>
        <c:axId val="384051984"/>
        <c:scaling>
          <c:orientation val="minMax"/>
          <c:max val="25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84053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'Terrestre VA'!$A$40</c:f>
              <c:strCache>
                <c:ptCount val="1"/>
                <c:pt idx="0">
                  <c:v>Pologne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'Terrestre VA'!$B$39:$Y$39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'Terrestre VA'!$B$40:$Y$40</c:f>
              <c:numCache>
                <c:formatCode>#,##0</c:formatCode>
                <c:ptCount val="24"/>
                <c:pt idx="0">
                  <c:v>100</c:v>
                </c:pt>
                <c:pt idx="1">
                  <c:v>92.265013599425998</c:v>
                </c:pt>
                <c:pt idx="2">
                  <c:v>96.195498005973747</c:v>
                </c:pt>
                <c:pt idx="3">
                  <c:v>104.06564434580922</c:v>
                </c:pt>
                <c:pt idx="4">
                  <c:v>101.88389594353319</c:v>
                </c:pt>
                <c:pt idx="5">
                  <c:v>123.52200103455756</c:v>
                </c:pt>
                <c:pt idx="6">
                  <c:v>136.0359759048207</c:v>
                </c:pt>
                <c:pt idx="7">
                  <c:v>130.86569106776352</c:v>
                </c:pt>
                <c:pt idx="8">
                  <c:v>109.9417644212318</c:v>
                </c:pt>
                <c:pt idx="9">
                  <c:v>101.99235762318744</c:v>
                </c:pt>
                <c:pt idx="10">
                  <c:v>112.76593969530612</c:v>
                </c:pt>
                <c:pt idx="11">
                  <c:v>123.50531462230306</c:v>
                </c:pt>
                <c:pt idx="12">
                  <c:v>133.66567104406883</c:v>
                </c:pt>
                <c:pt idx="13">
                  <c:v>138.54978391096131</c:v>
                </c:pt>
                <c:pt idx="14">
                  <c:v>138.42046421598891</c:v>
                </c:pt>
                <c:pt idx="15">
                  <c:v>138.04335129903717</c:v>
                </c:pt>
                <c:pt idx="16">
                  <c:v>143.26953561714697</c:v>
                </c:pt>
                <c:pt idx="17">
                  <c:v>163.16891655125229</c:v>
                </c:pt>
                <c:pt idx="18">
                  <c:v>181.66330157352868</c:v>
                </c:pt>
                <c:pt idx="19">
                  <c:v>179.63923976705769</c:v>
                </c:pt>
                <c:pt idx="20">
                  <c:v>166.83575564417893</c:v>
                </c:pt>
                <c:pt idx="21">
                  <c:v>171.51212267850289</c:v>
                </c:pt>
                <c:pt idx="22">
                  <c:v>176.22853710223765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8B-4E59-878F-3101BFD66481}"/>
            </c:ext>
          </c:extLst>
        </c:ser>
        <c:ser>
          <c:idx val="1"/>
          <c:order val="1"/>
          <c:tx>
            <c:strRef>
              <c:f>'Terrestre VA'!$A$41</c:f>
              <c:strCache>
                <c:ptCount val="1"/>
                <c:pt idx="0">
                  <c:v>France</c:v>
                </c:pt>
              </c:strCache>
            </c:strRef>
          </c:tx>
          <c:spPr>
            <a:ln w="571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'Terrestre VA'!$B$39:$Y$39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'Terrestre VA'!$B$41:$Y$41</c:f>
              <c:numCache>
                <c:formatCode>#,##0</c:formatCode>
                <c:ptCount val="24"/>
                <c:pt idx="0">
                  <c:v>100</c:v>
                </c:pt>
                <c:pt idx="1">
                  <c:v>102.01043875492023</c:v>
                </c:pt>
                <c:pt idx="2">
                  <c:v>103.34206972215718</c:v>
                </c:pt>
                <c:pt idx="3">
                  <c:v>103.93747012572059</c:v>
                </c:pt>
                <c:pt idx="4">
                  <c:v>109.14818604979421</c:v>
                </c:pt>
                <c:pt idx="5">
                  <c:v>113.61529306467601</c:v>
                </c:pt>
                <c:pt idx="6">
                  <c:v>118.64026716026729</c:v>
                </c:pt>
                <c:pt idx="7">
                  <c:v>123.03423231522859</c:v>
                </c:pt>
                <c:pt idx="8">
                  <c:v>122.64061362170902</c:v>
                </c:pt>
                <c:pt idx="9">
                  <c:v>117.22747439232909</c:v>
                </c:pt>
                <c:pt idx="10">
                  <c:v>122.93093547797244</c:v>
                </c:pt>
                <c:pt idx="11">
                  <c:v>127.44584133990756</c:v>
                </c:pt>
                <c:pt idx="12">
                  <c:v>131.95240646343069</c:v>
                </c:pt>
                <c:pt idx="13">
                  <c:v>132.60458804772185</c:v>
                </c:pt>
                <c:pt idx="14">
                  <c:v>132.23182120023225</c:v>
                </c:pt>
                <c:pt idx="15">
                  <c:v>128.87178681072621</c:v>
                </c:pt>
                <c:pt idx="16">
                  <c:v>129.27919980238869</c:v>
                </c:pt>
                <c:pt idx="17">
                  <c:v>131.43495988425624</c:v>
                </c:pt>
                <c:pt idx="18">
                  <c:v>127.77947087638707</c:v>
                </c:pt>
                <c:pt idx="19">
                  <c:v>134.31058985060454</c:v>
                </c:pt>
                <c:pt idx="20">
                  <c:v>119.74381101169949</c:v>
                </c:pt>
                <c:pt idx="21">
                  <c:v>131.27327787811615</c:v>
                </c:pt>
                <c:pt idx="22">
                  <c:v>142.37030953763437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8B-4E59-878F-3101BFD66481}"/>
            </c:ext>
          </c:extLst>
        </c:ser>
        <c:ser>
          <c:idx val="2"/>
          <c:order val="2"/>
          <c:tx>
            <c:strRef>
              <c:f>'Terrestre VA'!$A$42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'Terrestre VA'!$B$39:$Y$39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'Terrestre VA'!$B$42:$Y$42</c:f>
              <c:numCache>
                <c:formatCode>#,##0</c:formatCode>
                <c:ptCount val="24"/>
                <c:pt idx="0">
                  <c:v>100</c:v>
                </c:pt>
                <c:pt idx="1">
                  <c:v>97.222846735385815</c:v>
                </c:pt>
                <c:pt idx="2">
                  <c:v>96.396218402472613</c:v>
                </c:pt>
                <c:pt idx="3">
                  <c:v>92.42885659588093</c:v>
                </c:pt>
                <c:pt idx="4">
                  <c:v>94.324424369184925</c:v>
                </c:pt>
                <c:pt idx="5">
                  <c:v>97.895049995117432</c:v>
                </c:pt>
                <c:pt idx="6">
                  <c:v>107.71444078820373</c:v>
                </c:pt>
                <c:pt idx="7">
                  <c:v>109.8523196689853</c:v>
                </c:pt>
                <c:pt idx="8">
                  <c:v>110.56857949371285</c:v>
                </c:pt>
                <c:pt idx="9">
                  <c:v>103.39439936594881</c:v>
                </c:pt>
                <c:pt idx="10">
                  <c:v>107.0199821502783</c:v>
                </c:pt>
                <c:pt idx="11">
                  <c:v>112.13349593385156</c:v>
                </c:pt>
                <c:pt idx="12">
                  <c:v>112.90494001267193</c:v>
                </c:pt>
                <c:pt idx="13">
                  <c:v>114.6792386843892</c:v>
                </c:pt>
                <c:pt idx="14">
                  <c:v>118.28302028191659</c:v>
                </c:pt>
                <c:pt idx="15">
                  <c:v>116.44263676270543</c:v>
                </c:pt>
                <c:pt idx="16">
                  <c:v>118.580515643487</c:v>
                </c:pt>
                <c:pt idx="17">
                  <c:v>121.69944793036336</c:v>
                </c:pt>
                <c:pt idx="18">
                  <c:v>125.45742750537649</c:v>
                </c:pt>
                <c:pt idx="19">
                  <c:v>128.23458076999066</c:v>
                </c:pt>
                <c:pt idx="20">
                  <c:v>110.20499928464855</c:v>
                </c:pt>
                <c:pt idx="21">
                  <c:v>121.28068346720625</c:v>
                </c:pt>
                <c:pt idx="22">
                  <c:v>131.87129124341706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8B-4E59-878F-3101BFD66481}"/>
            </c:ext>
          </c:extLst>
        </c:ser>
        <c:ser>
          <c:idx val="3"/>
          <c:order val="3"/>
          <c:tx>
            <c:strRef>
              <c:f>'Terrestre VA'!$A$43</c:f>
              <c:strCache>
                <c:ptCount val="1"/>
                <c:pt idx="0">
                  <c:v>UE 27 pays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'Terrestre VA'!$B$39:$Y$39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'Terrestre VA'!$B$43:$Y$43</c:f>
              <c:numCache>
                <c:formatCode>#,##0</c:formatCode>
                <c:ptCount val="24"/>
                <c:pt idx="0">
                  <c:v>100</c:v>
                </c:pt>
                <c:pt idx="1">
                  <c:v>99.989503225691806</c:v>
                </c:pt>
                <c:pt idx="2">
                  <c:v>100.81254951357369</c:v>
                </c:pt>
                <c:pt idx="3">
                  <c:v>100.90065629634955</c:v>
                </c:pt>
                <c:pt idx="4">
                  <c:v>103.23069223747009</c:v>
                </c:pt>
                <c:pt idx="5">
                  <c:v>105.06304056837966</c:v>
                </c:pt>
                <c:pt idx="6">
                  <c:v>109.07813939303023</c:v>
                </c:pt>
                <c:pt idx="7">
                  <c:v>112.19076358247469</c:v>
                </c:pt>
                <c:pt idx="8">
                  <c:v>110.58620351922956</c:v>
                </c:pt>
                <c:pt idx="9">
                  <c:v>104.3380606011015</c:v>
                </c:pt>
                <c:pt idx="10">
                  <c:v>105.68706140323688</c:v>
                </c:pt>
                <c:pt idx="11">
                  <c:v>107.04494727023945</c:v>
                </c:pt>
                <c:pt idx="12">
                  <c:v>106.89348790866649</c:v>
                </c:pt>
                <c:pt idx="13">
                  <c:v>106.33976240096769</c:v>
                </c:pt>
                <c:pt idx="14">
                  <c:v>107.18471140689422</c:v>
                </c:pt>
                <c:pt idx="15">
                  <c:v>107.4498169470008</c:v>
                </c:pt>
                <c:pt idx="16">
                  <c:v>108.52453786298072</c:v>
                </c:pt>
                <c:pt idx="17">
                  <c:v>113.01215683503244</c:v>
                </c:pt>
                <c:pt idx="18">
                  <c:v>115.0624165475448</c:v>
                </c:pt>
                <c:pt idx="19">
                  <c:v>118.57949715491957</c:v>
                </c:pt>
                <c:pt idx="20">
                  <c:v>102.09538757686097</c:v>
                </c:pt>
                <c:pt idx="21">
                  <c:v>111.68427355916273</c:v>
                </c:pt>
                <c:pt idx="22">
                  <c:v>124.71544030042264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8B-4E59-878F-3101BFD66481}"/>
            </c:ext>
          </c:extLst>
        </c:ser>
        <c:ser>
          <c:idx val="4"/>
          <c:order val="4"/>
          <c:tx>
            <c:strRef>
              <c:f>'Terrestre VA'!$A$44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'Terrestre VA'!$B$39:$Y$39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'Terrestre VA'!$B$44:$Y$44</c:f>
              <c:numCache>
                <c:formatCode>#,##0</c:formatCode>
                <c:ptCount val="24"/>
                <c:pt idx="0">
                  <c:v>100</c:v>
                </c:pt>
                <c:pt idx="1">
                  <c:v>94.552071280940666</c:v>
                </c:pt>
                <c:pt idx="2">
                  <c:v>91.91364800585437</c:v>
                </c:pt>
                <c:pt idx="3">
                  <c:v>91.00285796224324</c:v>
                </c:pt>
                <c:pt idx="4">
                  <c:v>89.866595464839151</c:v>
                </c:pt>
                <c:pt idx="5">
                  <c:v>90.576635911432845</c:v>
                </c:pt>
                <c:pt idx="6">
                  <c:v>93.849942148515154</c:v>
                </c:pt>
                <c:pt idx="7">
                  <c:v>99.196012697659228</c:v>
                </c:pt>
                <c:pt idx="8">
                  <c:v>99.041742071379844</c:v>
                </c:pt>
                <c:pt idx="9">
                  <c:v>88.938004964349631</c:v>
                </c:pt>
                <c:pt idx="10">
                  <c:v>94.770621334836463</c:v>
                </c:pt>
                <c:pt idx="11">
                  <c:v>101.01858169915249</c:v>
                </c:pt>
                <c:pt idx="12">
                  <c:v>97.891634774181426</c:v>
                </c:pt>
                <c:pt idx="13">
                  <c:v>95.22156624242244</c:v>
                </c:pt>
                <c:pt idx="14">
                  <c:v>97.466401637642036</c:v>
                </c:pt>
                <c:pt idx="15">
                  <c:v>95.145419843553768</c:v>
                </c:pt>
                <c:pt idx="16">
                  <c:v>92.949041247614247</c:v>
                </c:pt>
                <c:pt idx="17">
                  <c:v>98.10029568536703</c:v>
                </c:pt>
                <c:pt idx="18">
                  <c:v>103.36329743574531</c:v>
                </c:pt>
                <c:pt idx="19">
                  <c:v>107.91131416817475</c:v>
                </c:pt>
                <c:pt idx="20">
                  <c:v>88.256643031615582</c:v>
                </c:pt>
                <c:pt idx="21">
                  <c:v>100.51126867811828</c:v>
                </c:pt>
                <c:pt idx="22">
                  <c:v>114.92370526399066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8B-4E59-878F-3101BFD66481}"/>
            </c:ext>
          </c:extLst>
        </c:ser>
        <c:ser>
          <c:idx val="6"/>
          <c:order val="5"/>
          <c:tx>
            <c:strRef>
              <c:f>'Terrestre VA'!$A$45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'Terrestre VA'!$B$39:$Y$39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'Terrestre VA'!$B$45:$Y$45</c:f>
              <c:numCache>
                <c:formatCode>#,##0</c:formatCode>
                <c:ptCount val="24"/>
                <c:pt idx="0">
                  <c:v>100</c:v>
                </c:pt>
                <c:pt idx="1">
                  <c:v>99.317390611845539</c:v>
                </c:pt>
                <c:pt idx="2">
                  <c:v>97.482688267461526</c:v>
                </c:pt>
                <c:pt idx="3">
                  <c:v>93.727578177736305</c:v>
                </c:pt>
                <c:pt idx="4">
                  <c:v>95.157265618482029</c:v>
                </c:pt>
                <c:pt idx="5">
                  <c:v>95.468990572405886</c:v>
                </c:pt>
                <c:pt idx="6">
                  <c:v>99.974970989100996</c:v>
                </c:pt>
                <c:pt idx="7">
                  <c:v>102.51048563865692</c:v>
                </c:pt>
                <c:pt idx="8">
                  <c:v>100.00910145850872</c:v>
                </c:pt>
                <c:pt idx="9">
                  <c:v>92.74992984292399</c:v>
                </c:pt>
                <c:pt idx="10">
                  <c:v>95.558488247741693</c:v>
                </c:pt>
                <c:pt idx="11">
                  <c:v>99.301463059455273</c:v>
                </c:pt>
                <c:pt idx="12">
                  <c:v>100.22222727858805</c:v>
                </c:pt>
                <c:pt idx="13">
                  <c:v>96.682518373569366</c:v>
                </c:pt>
                <c:pt idx="14">
                  <c:v>96.184213520216616</c:v>
                </c:pt>
                <c:pt idx="15">
                  <c:v>94.621038021342912</c:v>
                </c:pt>
                <c:pt idx="16">
                  <c:v>94.302486973537498</c:v>
                </c:pt>
                <c:pt idx="17">
                  <c:v>98.877486783923786</c:v>
                </c:pt>
                <c:pt idx="18">
                  <c:v>99.505487421025876</c:v>
                </c:pt>
                <c:pt idx="19">
                  <c:v>103.72780571419902</c:v>
                </c:pt>
                <c:pt idx="20">
                  <c:v>82.990132502066785</c:v>
                </c:pt>
                <c:pt idx="21">
                  <c:v>99.31966597647272</c:v>
                </c:pt>
                <c:pt idx="22">
                  <c:v>113.2244192131789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8B-4E59-878F-3101BFD66481}"/>
            </c:ext>
          </c:extLst>
        </c:ser>
        <c:ser>
          <c:idx val="8"/>
          <c:order val="6"/>
          <c:tx>
            <c:strRef>
              <c:f>'Terrestre VA'!$A$46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'Terrestre VA'!$B$39:$Y$39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'Terrestre VA'!$B$46:$Y$46</c:f>
              <c:numCache>
                <c:formatCode>#,##0</c:formatCode>
                <c:ptCount val="24"/>
                <c:pt idx="0">
                  <c:v>100</c:v>
                </c:pt>
                <c:pt idx="1">
                  <c:v>97.93467886817875</c:v>
                </c:pt>
                <c:pt idx="2">
                  <c:v>102.11467924245827</c:v>
                </c:pt>
                <c:pt idx="3">
                  <c:v>107.36020660229059</c:v>
                </c:pt>
                <c:pt idx="4">
                  <c:v>111.66231566734037</c:v>
                </c:pt>
                <c:pt idx="5">
                  <c:v>115.22873156673403</c:v>
                </c:pt>
                <c:pt idx="6">
                  <c:v>114.64321805524365</c:v>
                </c:pt>
                <c:pt idx="7">
                  <c:v>115.38031476906953</c:v>
                </c:pt>
                <c:pt idx="8">
                  <c:v>112.2536772962048</c:v>
                </c:pt>
                <c:pt idx="9">
                  <c:v>108.85498540309902</c:v>
                </c:pt>
                <c:pt idx="10">
                  <c:v>108.18525900142225</c:v>
                </c:pt>
                <c:pt idx="11">
                  <c:v>108.17520023953888</c:v>
                </c:pt>
                <c:pt idx="12">
                  <c:v>97.626366120218577</c:v>
                </c:pt>
                <c:pt idx="13">
                  <c:v>95.47425892656635</c:v>
                </c:pt>
                <c:pt idx="14">
                  <c:v>92.031823115502647</c:v>
                </c:pt>
                <c:pt idx="15">
                  <c:v>91.049339396661424</c:v>
                </c:pt>
                <c:pt idx="16">
                  <c:v>91.556722060034431</c:v>
                </c:pt>
                <c:pt idx="17">
                  <c:v>95.789823340070356</c:v>
                </c:pt>
                <c:pt idx="18">
                  <c:v>93.797018863687398</c:v>
                </c:pt>
                <c:pt idx="19">
                  <c:v>99.506184968934789</c:v>
                </c:pt>
                <c:pt idx="20">
                  <c:v>81.111984429972296</c:v>
                </c:pt>
                <c:pt idx="21">
                  <c:v>96.231005314769064</c:v>
                </c:pt>
                <c:pt idx="22">
                  <c:v>112.46327382289093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88B-4E59-878F-3101BFD66481}"/>
            </c:ext>
          </c:extLst>
        </c:ser>
        <c:ser>
          <c:idx val="10"/>
          <c:order val="7"/>
          <c:tx>
            <c:strRef>
              <c:f>'Terrestre VA'!$A$47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'Terrestre VA'!$B$39:$Y$39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'Terrestre VA'!$B$47:$Y$47</c:f>
              <c:numCache>
                <c:formatCode>#,##0</c:formatCode>
                <c:ptCount val="24"/>
                <c:pt idx="0">
                  <c:v>100</c:v>
                </c:pt>
                <c:pt idx="1">
                  <c:v>104.64609800362976</c:v>
                </c:pt>
                <c:pt idx="2">
                  <c:v>100.44237749546279</c:v>
                </c:pt>
                <c:pt idx="3">
                  <c:v>100.04310344827584</c:v>
                </c:pt>
                <c:pt idx="4">
                  <c:v>97.141560798548099</c:v>
                </c:pt>
                <c:pt idx="5">
                  <c:v>85.070326678765881</c:v>
                </c:pt>
                <c:pt idx="6">
                  <c:v>85.742967332123413</c:v>
                </c:pt>
                <c:pt idx="7">
                  <c:v>90.32100725952813</c:v>
                </c:pt>
                <c:pt idx="8">
                  <c:v>90.254083484573499</c:v>
                </c:pt>
                <c:pt idx="9">
                  <c:v>91.34414700544464</c:v>
                </c:pt>
                <c:pt idx="10">
                  <c:v>93.769283121597113</c:v>
                </c:pt>
                <c:pt idx="11">
                  <c:v>93.991606170598899</c:v>
                </c:pt>
                <c:pt idx="12">
                  <c:v>91.709392014519054</c:v>
                </c:pt>
                <c:pt idx="13">
                  <c:v>91.166061705989108</c:v>
                </c:pt>
                <c:pt idx="14">
                  <c:v>97.071234119782204</c:v>
                </c:pt>
                <c:pt idx="15">
                  <c:v>97.031533575317596</c:v>
                </c:pt>
                <c:pt idx="16">
                  <c:v>95.276769509981847</c:v>
                </c:pt>
                <c:pt idx="17">
                  <c:v>96.895417422867496</c:v>
                </c:pt>
                <c:pt idx="18">
                  <c:v>103.55943738656985</c:v>
                </c:pt>
                <c:pt idx="19">
                  <c:v>103.69215063520871</c:v>
                </c:pt>
                <c:pt idx="20">
                  <c:v>95.046506352087107</c:v>
                </c:pt>
                <c:pt idx="21">
                  <c:v>99.140199637023613</c:v>
                </c:pt>
                <c:pt idx="22">
                  <c:v>106.29196914700546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88B-4E59-878F-3101BFD66481}"/>
            </c:ext>
          </c:extLst>
        </c:ser>
        <c:ser>
          <c:idx val="11"/>
          <c:order val="8"/>
          <c:tx>
            <c:strRef>
              <c:f>'Terrestre VA'!$A$48</c:f>
              <c:strCache>
                <c:ptCount val="1"/>
                <c:pt idx="0">
                  <c:v>Espagne</c:v>
                </c:pt>
              </c:strCache>
            </c:strRef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'Terrestre VA'!$B$39:$Y$39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'Terrestre VA'!$B$48:$Y$48</c:f>
              <c:numCache>
                <c:formatCode>#,##0</c:formatCode>
                <c:ptCount val="24"/>
                <c:pt idx="0">
                  <c:v>100</c:v>
                </c:pt>
                <c:pt idx="1">
                  <c:v>100.8112345763174</c:v>
                </c:pt>
                <c:pt idx="2">
                  <c:v>100.25223259935919</c:v>
                </c:pt>
                <c:pt idx="3">
                  <c:v>96.632353943690774</c:v>
                </c:pt>
                <c:pt idx="4">
                  <c:v>98.578635217124543</c:v>
                </c:pt>
                <c:pt idx="5">
                  <c:v>96.046083577612649</c:v>
                </c:pt>
                <c:pt idx="6">
                  <c:v>99.26034494512237</c:v>
                </c:pt>
                <c:pt idx="7">
                  <c:v>101.67018883359465</c:v>
                </c:pt>
                <c:pt idx="8">
                  <c:v>102.9040834412707</c:v>
                </c:pt>
                <c:pt idx="9">
                  <c:v>98.248005999045603</c:v>
                </c:pt>
                <c:pt idx="10">
                  <c:v>100.11929920239962</c:v>
                </c:pt>
                <c:pt idx="11">
                  <c:v>97.539027881927879</c:v>
                </c:pt>
                <c:pt idx="12">
                  <c:v>97.842388710886908</c:v>
                </c:pt>
                <c:pt idx="13">
                  <c:v>91.19571886290818</c:v>
                </c:pt>
                <c:pt idx="14">
                  <c:v>91.451360010907351</c:v>
                </c:pt>
                <c:pt idx="15">
                  <c:v>95.074647215215762</c:v>
                </c:pt>
                <c:pt idx="16">
                  <c:v>88.025768627718321</c:v>
                </c:pt>
                <c:pt idx="17">
                  <c:v>89.573249710273359</c:v>
                </c:pt>
                <c:pt idx="18">
                  <c:v>88.104165246438072</c:v>
                </c:pt>
                <c:pt idx="19">
                  <c:v>90.790101574749471</c:v>
                </c:pt>
                <c:pt idx="20">
                  <c:v>75.281205262799105</c:v>
                </c:pt>
                <c:pt idx="21">
                  <c:v>81.355238939259664</c:v>
                </c:pt>
                <c:pt idx="22">
                  <c:v>97.262935442088761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88B-4E59-878F-3101BFD66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49824"/>
        <c:axId val="85551360"/>
      </c:lineChart>
      <c:catAx>
        <c:axId val="8554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85551360"/>
        <c:crosses val="autoZero"/>
        <c:auto val="1"/>
        <c:lblAlgn val="ctr"/>
        <c:lblOffset val="100"/>
        <c:noMultiLvlLbl val="0"/>
      </c:catAx>
      <c:valAx>
        <c:axId val="85551360"/>
        <c:scaling>
          <c:orientation val="minMax"/>
          <c:min val="7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85549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660322108345544"/>
          <c:y val="0.28369710365151729"/>
          <c:w val="0.26339677891654473"/>
          <c:h val="0.5867788954610339"/>
        </c:manualLayout>
      </c:layout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'eau VA'!$A$38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'eau VA'!$B$37:$X$37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'eau VA'!$B$38:$X$38</c:f>
              <c:numCache>
                <c:formatCode>#,##0</c:formatCode>
                <c:ptCount val="23"/>
                <c:pt idx="0">
                  <c:v>100</c:v>
                </c:pt>
                <c:pt idx="1">
                  <c:v>110.38961038961038</c:v>
                </c:pt>
                <c:pt idx="2">
                  <c:v>110.19524692994079</c:v>
                </c:pt>
                <c:pt idx="3">
                  <c:v>125.75757575757575</c:v>
                </c:pt>
                <c:pt idx="4">
                  <c:v>126.21698029861294</c:v>
                </c:pt>
                <c:pt idx="5">
                  <c:v>133.70880819860412</c:v>
                </c:pt>
                <c:pt idx="6">
                  <c:v>135.10469122714019</c:v>
                </c:pt>
                <c:pt idx="7">
                  <c:v>154.48802897782488</c:v>
                </c:pt>
                <c:pt idx="8">
                  <c:v>133.21848219807401</c:v>
                </c:pt>
                <c:pt idx="9">
                  <c:v>95.834437671172353</c:v>
                </c:pt>
                <c:pt idx="10">
                  <c:v>118.10672320876401</c:v>
                </c:pt>
                <c:pt idx="11">
                  <c:v>130.20143122183939</c:v>
                </c:pt>
                <c:pt idx="12">
                  <c:v>132.74582560296844</c:v>
                </c:pt>
                <c:pt idx="13">
                  <c:v>187.64908560826927</c:v>
                </c:pt>
                <c:pt idx="14">
                  <c:v>176.76473186677268</c:v>
                </c:pt>
                <c:pt idx="15">
                  <c:v>187.98038695997877</c:v>
                </c:pt>
                <c:pt idx="16">
                  <c:v>220.28889477869066</c:v>
                </c:pt>
                <c:pt idx="17">
                  <c:v>226.38042229878963</c:v>
                </c:pt>
                <c:pt idx="18">
                  <c:v>243.06034101952469</c:v>
                </c:pt>
                <c:pt idx="19">
                  <c:v>267.85935153282088</c:v>
                </c:pt>
                <c:pt idx="20">
                  <c:v>254.35992578849721</c:v>
                </c:pt>
                <c:pt idx="21">
                  <c:v>222.51523986217862</c:v>
                </c:pt>
                <c:pt idx="22">
                  <c:v>237.26919339164235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E4-4273-8ADE-D0F02C512DB9}"/>
            </c:ext>
          </c:extLst>
        </c:ser>
        <c:ser>
          <c:idx val="1"/>
          <c:order val="1"/>
          <c:tx>
            <c:strRef>
              <c:f>'eau VA'!$A$39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'eau VA'!$B$37:$X$37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'eau VA'!$B$39:$X$39</c:f>
              <c:numCache>
                <c:formatCode>#,##0</c:formatCode>
                <c:ptCount val="23"/>
                <c:pt idx="0">
                  <c:v>100</c:v>
                </c:pt>
                <c:pt idx="1">
                  <c:v>111.82927541309044</c:v>
                </c:pt>
                <c:pt idx="2">
                  <c:v>106.34670403456531</c:v>
                </c:pt>
                <c:pt idx="3">
                  <c:v>113.08460325801366</c:v>
                </c:pt>
                <c:pt idx="4">
                  <c:v>116.10906755415425</c:v>
                </c:pt>
                <c:pt idx="5">
                  <c:v>126.45530448998659</c:v>
                </c:pt>
                <c:pt idx="6">
                  <c:v>132.51591055059262</c:v>
                </c:pt>
                <c:pt idx="7">
                  <c:v>153.64628948443976</c:v>
                </c:pt>
                <c:pt idx="8">
                  <c:v>164.93256262042388</c:v>
                </c:pt>
                <c:pt idx="9">
                  <c:v>155.98762188357563</c:v>
                </c:pt>
                <c:pt idx="10">
                  <c:v>151.80124948911075</c:v>
                </c:pt>
                <c:pt idx="11">
                  <c:v>151.66111986921234</c:v>
                </c:pt>
                <c:pt idx="12">
                  <c:v>154.94832720266245</c:v>
                </c:pt>
                <c:pt idx="13">
                  <c:v>175.20289601214455</c:v>
                </c:pt>
                <c:pt idx="14">
                  <c:v>194.20213697670346</c:v>
                </c:pt>
                <c:pt idx="15">
                  <c:v>197.02808431132129</c:v>
                </c:pt>
                <c:pt idx="16">
                  <c:v>181.07082384539032</c:v>
                </c:pt>
                <c:pt idx="17">
                  <c:v>184.83680738015997</c:v>
                </c:pt>
                <c:pt idx="18">
                  <c:v>168.02125299235126</c:v>
                </c:pt>
                <c:pt idx="19">
                  <c:v>170.87055526361885</c:v>
                </c:pt>
                <c:pt idx="20">
                  <c:v>169.38167805219828</c:v>
                </c:pt>
                <c:pt idx="21">
                  <c:v>164.5355286973784</c:v>
                </c:pt>
                <c:pt idx="22">
                  <c:v>163.91078414199802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E4-4273-8ADE-D0F02C512DB9}"/>
            </c:ext>
          </c:extLst>
        </c:ser>
        <c:ser>
          <c:idx val="2"/>
          <c:order val="2"/>
          <c:tx>
            <c:strRef>
              <c:f>'eau VA'!$A$40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'eau VA'!$B$37:$X$37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'eau VA'!$B$40:$X$40</c:f>
              <c:numCache>
                <c:formatCode>#,##0</c:formatCode>
                <c:ptCount val="23"/>
                <c:pt idx="0">
                  <c:v>100</c:v>
                </c:pt>
                <c:pt idx="1">
                  <c:v>67.473211199446936</c:v>
                </c:pt>
                <c:pt idx="2">
                  <c:v>115.41652264085724</c:v>
                </c:pt>
                <c:pt idx="3">
                  <c:v>230.45281714483235</c:v>
                </c:pt>
                <c:pt idx="4">
                  <c:v>360.9747666781887</c:v>
                </c:pt>
                <c:pt idx="5">
                  <c:v>409.26374006221914</c:v>
                </c:pt>
                <c:pt idx="6">
                  <c:v>350.57034220532319</c:v>
                </c:pt>
                <c:pt idx="7">
                  <c:v>296.85447632215693</c:v>
                </c:pt>
                <c:pt idx="8">
                  <c:v>405.35776011061182</c:v>
                </c:pt>
                <c:pt idx="9">
                  <c:v>176.90978223297614</c:v>
                </c:pt>
                <c:pt idx="10">
                  <c:v>321.94953335637746</c:v>
                </c:pt>
                <c:pt idx="11">
                  <c:v>187.55617006567576</c:v>
                </c:pt>
                <c:pt idx="12">
                  <c:v>192.77566539923956</c:v>
                </c:pt>
                <c:pt idx="13">
                  <c:v>151.57276183892154</c:v>
                </c:pt>
                <c:pt idx="14">
                  <c:v>182.06014517801592</c:v>
                </c:pt>
                <c:pt idx="15">
                  <c:v>336.25993778085029</c:v>
                </c:pt>
                <c:pt idx="16">
                  <c:v>334.6698928447978</c:v>
                </c:pt>
                <c:pt idx="17">
                  <c:v>304.94296577946767</c:v>
                </c:pt>
                <c:pt idx="18">
                  <c:v>342.86208088489457</c:v>
                </c:pt>
                <c:pt idx="19">
                  <c:v>321.81126857932941</c:v>
                </c:pt>
                <c:pt idx="20">
                  <c:v>234.25509851365365</c:v>
                </c:pt>
                <c:pt idx="21">
                  <c:v>136.84756308330452</c:v>
                </c:pt>
                <c:pt idx="22">
                  <c:v>156.03180089872103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E4-4273-8ADE-D0F02C512DB9}"/>
            </c:ext>
          </c:extLst>
        </c:ser>
        <c:ser>
          <c:idx val="3"/>
          <c:order val="3"/>
          <c:tx>
            <c:strRef>
              <c:f>'eau VA'!$A$41</c:f>
              <c:strCache>
                <c:ptCount val="1"/>
                <c:pt idx="0">
                  <c:v>Suède</c:v>
                </c:pt>
              </c:strCache>
            </c:strRef>
          </c:tx>
          <c:spPr>
            <a:ln w="5715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'eau VA'!$B$37:$X$37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'eau VA'!$B$41:$X$41</c:f>
              <c:numCache>
                <c:formatCode>#,##0</c:formatCode>
                <c:ptCount val="23"/>
                <c:pt idx="0">
                  <c:v>100</c:v>
                </c:pt>
                <c:pt idx="1">
                  <c:v>103.11986863711002</c:v>
                </c:pt>
                <c:pt idx="2">
                  <c:v>123.59058565955118</c:v>
                </c:pt>
                <c:pt idx="3">
                  <c:v>124.54844006568145</c:v>
                </c:pt>
                <c:pt idx="4">
                  <c:v>146.44225506294472</c:v>
                </c:pt>
                <c:pt idx="5">
                  <c:v>171.6201423097975</c:v>
                </c:pt>
                <c:pt idx="6">
                  <c:v>179.09140667761358</c:v>
                </c:pt>
                <c:pt idx="7">
                  <c:v>181.30815544608649</c:v>
                </c:pt>
                <c:pt idx="8">
                  <c:v>176.10837438423647</c:v>
                </c:pt>
                <c:pt idx="9">
                  <c:v>149.72632731253421</c:v>
                </c:pt>
                <c:pt idx="10">
                  <c:v>187.52052545155993</c:v>
                </c:pt>
                <c:pt idx="11">
                  <c:v>192.85714285714286</c:v>
                </c:pt>
                <c:pt idx="12">
                  <c:v>203.36617405582925</c:v>
                </c:pt>
                <c:pt idx="13">
                  <c:v>214.25834701696772</c:v>
                </c:pt>
                <c:pt idx="14">
                  <c:v>182.64915161466888</c:v>
                </c:pt>
                <c:pt idx="15">
                  <c:v>154.46086480569241</c:v>
                </c:pt>
                <c:pt idx="16">
                  <c:v>143.62342638204706</c:v>
                </c:pt>
                <c:pt idx="17">
                  <c:v>166.94033935413248</c:v>
                </c:pt>
                <c:pt idx="18">
                  <c:v>184.45539135194309</c:v>
                </c:pt>
                <c:pt idx="19">
                  <c:v>251.31362889983581</c:v>
                </c:pt>
                <c:pt idx="20">
                  <c:v>174.38423645320199</c:v>
                </c:pt>
                <c:pt idx="21">
                  <c:v>196.88013136288998</c:v>
                </c:pt>
                <c:pt idx="22">
                  <c:v>116.11932129173509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E4-4273-8ADE-D0F02C512DB9}"/>
            </c:ext>
          </c:extLst>
        </c:ser>
        <c:ser>
          <c:idx val="4"/>
          <c:order val="4"/>
          <c:tx>
            <c:strRef>
              <c:f>'eau VA'!$A$42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'eau VA'!$B$37:$X$37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'eau VA'!$B$42:$X$42</c:f>
              <c:numCache>
                <c:formatCode>#,##0</c:formatCode>
                <c:ptCount val="23"/>
                <c:pt idx="0">
                  <c:v>100</c:v>
                </c:pt>
                <c:pt idx="1">
                  <c:v>90.300340756002853</c:v>
                </c:pt>
                <c:pt idx="2">
                  <c:v>85.688247880180683</c:v>
                </c:pt>
                <c:pt idx="3">
                  <c:v>89.682225215944214</c:v>
                </c:pt>
                <c:pt idx="4">
                  <c:v>91.739968830071064</c:v>
                </c:pt>
                <c:pt idx="5">
                  <c:v>94.672055366246667</c:v>
                </c:pt>
                <c:pt idx="6">
                  <c:v>96.116966479118787</c:v>
                </c:pt>
                <c:pt idx="7">
                  <c:v>104.50907361914574</c:v>
                </c:pt>
                <c:pt idx="8">
                  <c:v>109.20305359642869</c:v>
                </c:pt>
                <c:pt idx="9">
                  <c:v>54.938320521964243</c:v>
                </c:pt>
                <c:pt idx="10">
                  <c:v>65.261378344823939</c:v>
                </c:pt>
                <c:pt idx="11">
                  <c:v>69.641017513273638</c:v>
                </c:pt>
                <c:pt idx="12">
                  <c:v>75.43122804236998</c:v>
                </c:pt>
                <c:pt idx="13">
                  <c:v>64.128166521383093</c:v>
                </c:pt>
                <c:pt idx="14">
                  <c:v>58.123992920728007</c:v>
                </c:pt>
                <c:pt idx="15">
                  <c:v>59.10927965765908</c:v>
                </c:pt>
                <c:pt idx="16">
                  <c:v>67.168555353039082</c:v>
                </c:pt>
                <c:pt idx="17">
                  <c:v>78.112370235359379</c:v>
                </c:pt>
                <c:pt idx="18">
                  <c:v>72.694613941939409</c:v>
                </c:pt>
                <c:pt idx="19">
                  <c:v>69.762527405763805</c:v>
                </c:pt>
                <c:pt idx="20">
                  <c:v>42.639406186438443</c:v>
                </c:pt>
                <c:pt idx="21">
                  <c:v>66.077607840029586</c:v>
                </c:pt>
                <c:pt idx="22">
                  <c:v>110.74041788836939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E4-4273-8ADE-D0F02C512DB9}"/>
            </c:ext>
          </c:extLst>
        </c:ser>
        <c:ser>
          <c:idx val="6"/>
          <c:order val="5"/>
          <c:tx>
            <c:strRef>
              <c:f>'eau VA'!$A$43</c:f>
              <c:strCache>
                <c:ptCount val="1"/>
                <c:pt idx="0">
                  <c:v>UE 27 pays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'eau VA'!$B$37:$X$37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'eau VA'!$B$43:$X$43</c:f>
              <c:numCache>
                <c:formatCode>#,##0</c:formatCode>
                <c:ptCount val="23"/>
                <c:pt idx="0">
                  <c:v>100</c:v>
                </c:pt>
                <c:pt idx="1">
                  <c:v>106.1565373896355</c:v>
                </c:pt>
                <c:pt idx="2">
                  <c:v>112.29562766011176</c:v>
                </c:pt>
                <c:pt idx="3">
                  <c:v>112.84475277891286</c:v>
                </c:pt>
                <c:pt idx="4">
                  <c:v>137.0452844569125</c:v>
                </c:pt>
                <c:pt idx="5">
                  <c:v>149.65266458831687</c:v>
                </c:pt>
                <c:pt idx="6">
                  <c:v>142.14305719441143</c:v>
                </c:pt>
                <c:pt idx="7">
                  <c:v>169.80041413951267</c:v>
                </c:pt>
                <c:pt idx="8">
                  <c:v>198.62580979885308</c:v>
                </c:pt>
                <c:pt idx="9">
                  <c:v>168.94458703128089</c:v>
                </c:pt>
                <c:pt idx="10">
                  <c:v>169.48544772521706</c:v>
                </c:pt>
                <c:pt idx="11">
                  <c:v>165.26645883168578</c:v>
                </c:pt>
                <c:pt idx="12">
                  <c:v>171.89131363033229</c:v>
                </c:pt>
                <c:pt idx="13">
                  <c:v>179.07814931979192</c:v>
                </c:pt>
                <c:pt idx="14">
                  <c:v>165.84450943751406</c:v>
                </c:pt>
                <c:pt idx="15">
                  <c:v>146.83725051767439</c:v>
                </c:pt>
                <c:pt idx="16">
                  <c:v>150.60720566021277</c:v>
                </c:pt>
                <c:pt idx="17">
                  <c:v>148.86341201371894</c:v>
                </c:pt>
                <c:pt idx="18">
                  <c:v>154.87853591122169</c:v>
                </c:pt>
                <c:pt idx="19">
                  <c:v>158.43774821970516</c:v>
                </c:pt>
                <c:pt idx="20">
                  <c:v>111.91454584689694</c:v>
                </c:pt>
                <c:pt idx="21">
                  <c:v>99.70064416600475</c:v>
                </c:pt>
                <c:pt idx="22">
                  <c:v>108.68820620658308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E4-4273-8ADE-D0F02C512DB9}"/>
            </c:ext>
          </c:extLst>
        </c:ser>
        <c:ser>
          <c:idx val="8"/>
          <c:order val="6"/>
          <c:tx>
            <c:strRef>
              <c:f>'eau VA'!$A$44</c:f>
              <c:strCache>
                <c:ptCount val="1"/>
                <c:pt idx="0">
                  <c:v>Espagne</c:v>
                </c:pt>
              </c:strCache>
            </c:strRef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'eau VA'!$B$37:$X$37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'eau VA'!$B$44:$X$44</c:f>
              <c:numCache>
                <c:formatCode>#,##0</c:formatCode>
                <c:ptCount val="23"/>
                <c:pt idx="0">
                  <c:v>100</c:v>
                </c:pt>
                <c:pt idx="1">
                  <c:v>95.186935969058879</c:v>
                </c:pt>
                <c:pt idx="2">
                  <c:v>82.079931241942418</c:v>
                </c:pt>
                <c:pt idx="3">
                  <c:v>82.079931241942418</c:v>
                </c:pt>
                <c:pt idx="4">
                  <c:v>86.420283626987541</c:v>
                </c:pt>
                <c:pt idx="5">
                  <c:v>85.947571981091528</c:v>
                </c:pt>
                <c:pt idx="6">
                  <c:v>71.93811774817361</c:v>
                </c:pt>
                <c:pt idx="7">
                  <c:v>81.822088525999135</c:v>
                </c:pt>
                <c:pt idx="8">
                  <c:v>74.774387623549629</c:v>
                </c:pt>
                <c:pt idx="9">
                  <c:v>62.655779974215726</c:v>
                </c:pt>
                <c:pt idx="10">
                  <c:v>72.195960464116894</c:v>
                </c:pt>
                <c:pt idx="11">
                  <c:v>62.311989686291362</c:v>
                </c:pt>
                <c:pt idx="12">
                  <c:v>50.236355822947999</c:v>
                </c:pt>
                <c:pt idx="13">
                  <c:v>44.39192092823378</c:v>
                </c:pt>
                <c:pt idx="14">
                  <c:v>44.563816072195962</c:v>
                </c:pt>
                <c:pt idx="15">
                  <c:v>46.841426729694888</c:v>
                </c:pt>
                <c:pt idx="16">
                  <c:v>51.18177911474001</c:v>
                </c:pt>
                <c:pt idx="17">
                  <c:v>56.338633433605501</c:v>
                </c:pt>
                <c:pt idx="18">
                  <c:v>59.003008165019338</c:v>
                </c:pt>
                <c:pt idx="19">
                  <c:v>52.728835410399654</c:v>
                </c:pt>
                <c:pt idx="20">
                  <c:v>12.806188225182639</c:v>
                </c:pt>
                <c:pt idx="21">
                  <c:v>27.546196819939837</c:v>
                </c:pt>
                <c:pt idx="22">
                  <c:v>44.563816072195962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E4-4273-8ADE-D0F02C512DB9}"/>
            </c:ext>
          </c:extLst>
        </c:ser>
        <c:ser>
          <c:idx val="10"/>
          <c:order val="7"/>
          <c:tx>
            <c:strRef>
              <c:f>'eau VA'!$A$45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'eau VA'!$B$37:$X$37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'eau VA'!$B$45:$X$45</c:f>
              <c:numCache>
                <c:formatCode>#,##0</c:formatCode>
                <c:ptCount val="23"/>
                <c:pt idx="0">
                  <c:v>100</c:v>
                </c:pt>
                <c:pt idx="1">
                  <c:v>108.61511774350689</c:v>
                </c:pt>
                <c:pt idx="2">
                  <c:v>107.43649454649146</c:v>
                </c:pt>
                <c:pt idx="3">
                  <c:v>117.44409856711735</c:v>
                </c:pt>
                <c:pt idx="4">
                  <c:v>124.32217284889386</c:v>
                </c:pt>
                <c:pt idx="5">
                  <c:v>115.59299479599838</c:v>
                </c:pt>
                <c:pt idx="6">
                  <c:v>88.371789083477879</c:v>
                </c:pt>
                <c:pt idx="7">
                  <c:v>94.664116151415058</c:v>
                </c:pt>
                <c:pt idx="8">
                  <c:v>101.33307986597912</c:v>
                </c:pt>
                <c:pt idx="9">
                  <c:v>39.802295463726445</c:v>
                </c:pt>
                <c:pt idx="10">
                  <c:v>148.89979326568923</c:v>
                </c:pt>
                <c:pt idx="11">
                  <c:v>112.81515101109713</c:v>
                </c:pt>
                <c:pt idx="12">
                  <c:v>260.53988546443929</c:v>
                </c:pt>
                <c:pt idx="13">
                  <c:v>267.74707126393076</c:v>
                </c:pt>
                <c:pt idx="14">
                  <c:v>394.23757811943062</c:v>
                </c:pt>
                <c:pt idx="15">
                  <c:v>360.3188936149989</c:v>
                </c:pt>
                <c:pt idx="16">
                  <c:v>408.1957084808592</c:v>
                </c:pt>
                <c:pt idx="17">
                  <c:v>430.59073735237507</c:v>
                </c:pt>
                <c:pt idx="18">
                  <c:v>410.60285626024762</c:v>
                </c:pt>
                <c:pt idx="19">
                  <c:v>479.84578095668076</c:v>
                </c:pt>
                <c:pt idx="20">
                  <c:v>21.391060523251667</c:v>
                </c:pt>
                <c:pt idx="21">
                  <c:v>28.429532115105864</c:v>
                </c:pt>
                <c:pt idx="22">
                  <c:v>35.24819998574246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E4-4273-8ADE-D0F02C512DB9}"/>
            </c:ext>
          </c:extLst>
        </c:ser>
        <c:ser>
          <c:idx val="12"/>
          <c:order val="8"/>
          <c:tx>
            <c:strRef>
              <c:f>'eau VA'!$A$46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'eau VA'!$B$37:$X$37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'eau VA'!$B$46:$X$46</c:f>
              <c:numCache>
                <c:formatCode>#,##0</c:formatCode>
                <c:ptCount val="23"/>
                <c:pt idx="0">
                  <c:v>100</c:v>
                </c:pt>
                <c:pt idx="1">
                  <c:v>127.21709728398692</c:v>
                </c:pt>
                <c:pt idx="2">
                  <c:v>158.92903083538533</c:v>
                </c:pt>
                <c:pt idx="3">
                  <c:v>125.71575581609027</c:v>
                </c:pt>
                <c:pt idx="4">
                  <c:v>178.68536146128122</c:v>
                </c:pt>
                <c:pt idx="5">
                  <c:v>208.48432503950897</c:v>
                </c:pt>
                <c:pt idx="6">
                  <c:v>176.25418060200667</c:v>
                </c:pt>
                <c:pt idx="7">
                  <c:v>264.66426550038591</c:v>
                </c:pt>
                <c:pt idx="8">
                  <c:v>424.47535741850123</c:v>
                </c:pt>
                <c:pt idx="9">
                  <c:v>581.2837664008232</c:v>
                </c:pt>
                <c:pt idx="10">
                  <c:v>353.72487044727848</c:v>
                </c:pt>
                <c:pt idx="11">
                  <c:v>376.9855562497703</c:v>
                </c:pt>
                <c:pt idx="12">
                  <c:v>347.00466757322943</c:v>
                </c:pt>
                <c:pt idx="13">
                  <c:v>382.91925465838506</c:v>
                </c:pt>
                <c:pt idx="14">
                  <c:v>219.70855231724795</c:v>
                </c:pt>
                <c:pt idx="15">
                  <c:v>202.28049542430813</c:v>
                </c:pt>
                <c:pt idx="16">
                  <c:v>209.28553052298872</c:v>
                </c:pt>
                <c:pt idx="17">
                  <c:v>112.47197618435077</c:v>
                </c:pt>
                <c:pt idx="18">
                  <c:v>116.58642360983498</c:v>
                </c:pt>
                <c:pt idx="19">
                  <c:v>110.27233635929288</c:v>
                </c:pt>
                <c:pt idx="20">
                  <c:v>79.440626263368742</c:v>
                </c:pt>
                <c:pt idx="21">
                  <c:v>4.2100040427799623</c:v>
                </c:pt>
                <c:pt idx="22">
                  <c:v>3.9325223271711565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E4-4273-8ADE-D0F02C512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438720"/>
        <c:axId val="93440256"/>
      </c:lineChart>
      <c:catAx>
        <c:axId val="93438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93440256"/>
        <c:crosses val="autoZero"/>
        <c:auto val="1"/>
        <c:lblAlgn val="ctr"/>
        <c:lblOffset val="100"/>
        <c:noMultiLvlLbl val="0"/>
      </c:catAx>
      <c:valAx>
        <c:axId val="93440256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934387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'aerien VA'!$A$34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'aerien VA'!$B$33:$Y$33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'aerien VA'!$B$34:$Y$34</c:f>
              <c:numCache>
                <c:formatCode>#,##0</c:formatCode>
                <c:ptCount val="24"/>
                <c:pt idx="0">
                  <c:v>100</c:v>
                </c:pt>
                <c:pt idx="1">
                  <c:v>87.126760563380287</c:v>
                </c:pt>
                <c:pt idx="2">
                  <c:v>96.086854460093903</c:v>
                </c:pt>
                <c:pt idx="3">
                  <c:v>100.1056338028169</c:v>
                </c:pt>
                <c:pt idx="4">
                  <c:v>118.30985915492958</c:v>
                </c:pt>
                <c:pt idx="5">
                  <c:v>126.47887323943662</c:v>
                </c:pt>
                <c:pt idx="6">
                  <c:v>143.74647887323943</c:v>
                </c:pt>
                <c:pt idx="7">
                  <c:v>152.1549295774648</c:v>
                </c:pt>
                <c:pt idx="8">
                  <c:v>154.16197183098592</c:v>
                </c:pt>
                <c:pt idx="9">
                  <c:v>124.67605633802818</c:v>
                </c:pt>
                <c:pt idx="10">
                  <c:v>176.57746478873239</c:v>
                </c:pt>
                <c:pt idx="11">
                  <c:v>190.96713615023475</c:v>
                </c:pt>
                <c:pt idx="12">
                  <c:v>205.01643192488265</c:v>
                </c:pt>
                <c:pt idx="13">
                  <c:v>207.53051643192487</c:v>
                </c:pt>
                <c:pt idx="14">
                  <c:v>190.67370892018781</c:v>
                </c:pt>
                <c:pt idx="15">
                  <c:v>175.67840375586854</c:v>
                </c:pt>
                <c:pt idx="16">
                  <c:v>183.36619718309859</c:v>
                </c:pt>
                <c:pt idx="17">
                  <c:v>197.0093896713615</c:v>
                </c:pt>
                <c:pt idx="18">
                  <c:v>195.2699530516432</c:v>
                </c:pt>
                <c:pt idx="19">
                  <c:v>222.56103286384976</c:v>
                </c:pt>
                <c:pt idx="20">
                  <c:v>53.96948356807512</c:v>
                </c:pt>
                <c:pt idx="21">
                  <c:v>121.93427230046947</c:v>
                </c:pt>
                <c:pt idx="22">
                  <c:v>163.92018779342723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2E-4770-BCCB-F7C972767D40}"/>
            </c:ext>
          </c:extLst>
        </c:ser>
        <c:ser>
          <c:idx val="2"/>
          <c:order val="1"/>
          <c:tx>
            <c:strRef>
              <c:f>'aerien VA'!$A$35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'aerien VA'!$B$33:$Y$33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'aerien VA'!$B$35:$Y$35</c:f>
              <c:numCache>
                <c:formatCode>#,##0</c:formatCode>
                <c:ptCount val="24"/>
                <c:pt idx="0">
                  <c:v>100</c:v>
                </c:pt>
                <c:pt idx="1">
                  <c:v>92.635174539698426</c:v>
                </c:pt>
                <c:pt idx="2">
                  <c:v>89.948346246771649</c:v>
                </c:pt>
                <c:pt idx="3">
                  <c:v>115.47529784220612</c:v>
                </c:pt>
                <c:pt idx="4">
                  <c:v>135.62859285178706</c:v>
                </c:pt>
                <c:pt idx="5">
                  <c:v>149.9833374989586</c:v>
                </c:pt>
                <c:pt idx="6">
                  <c:v>164.87128217945514</c:v>
                </c:pt>
                <c:pt idx="7">
                  <c:v>181.97950512371909</c:v>
                </c:pt>
                <c:pt idx="8">
                  <c:v>184.70382404398902</c:v>
                </c:pt>
                <c:pt idx="9">
                  <c:v>151.72456885778556</c:v>
                </c:pt>
                <c:pt idx="10">
                  <c:v>187.07406481712903</c:v>
                </c:pt>
                <c:pt idx="11">
                  <c:v>206.12763475797718</c:v>
                </c:pt>
                <c:pt idx="12">
                  <c:v>212.00949762559361</c:v>
                </c:pt>
                <c:pt idx="13">
                  <c:v>216.66250104140633</c:v>
                </c:pt>
                <c:pt idx="14">
                  <c:v>225.48946096809132</c:v>
                </c:pt>
                <c:pt idx="15">
                  <c:v>224.88544530534034</c:v>
                </c:pt>
                <c:pt idx="16">
                  <c:v>253.09922519370159</c:v>
                </c:pt>
                <c:pt idx="17">
                  <c:v>257.50645671915356</c:v>
                </c:pt>
                <c:pt idx="18">
                  <c:v>270.01166375072899</c:v>
                </c:pt>
                <c:pt idx="19">
                  <c:v>264.04232275264519</c:v>
                </c:pt>
                <c:pt idx="20">
                  <c:v>69.899191868699489</c:v>
                </c:pt>
                <c:pt idx="21">
                  <c:v>79.313504957094068</c:v>
                </c:pt>
                <c:pt idx="22">
                  <c:v>161.90535699408483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2E-4770-BCCB-F7C972767D40}"/>
            </c:ext>
          </c:extLst>
        </c:ser>
        <c:ser>
          <c:idx val="3"/>
          <c:order val="2"/>
          <c:tx>
            <c:strRef>
              <c:f>'aerien VA'!$A$36</c:f>
              <c:strCache>
                <c:ptCount val="1"/>
                <c:pt idx="0">
                  <c:v>Espagne</c:v>
                </c:pt>
              </c:strCache>
            </c:strRef>
          </c:tx>
          <c:spPr>
            <a:ln w="5715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'aerien VA'!$B$33:$Y$33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'aerien VA'!$B$36:$Y$36</c:f>
              <c:numCache>
                <c:formatCode>#,##0</c:formatCode>
                <c:ptCount val="24"/>
                <c:pt idx="0">
                  <c:v>100</c:v>
                </c:pt>
                <c:pt idx="1">
                  <c:v>88.069528575190944</c:v>
                </c:pt>
                <c:pt idx="2">
                  <c:v>79.009744535159342</c:v>
                </c:pt>
                <c:pt idx="3">
                  <c:v>79.299446931788253</c:v>
                </c:pt>
                <c:pt idx="4">
                  <c:v>68.554121675006584</c:v>
                </c:pt>
                <c:pt idx="5">
                  <c:v>62.523044508822757</c:v>
                </c:pt>
                <c:pt idx="6">
                  <c:v>52.778509349486434</c:v>
                </c:pt>
                <c:pt idx="7">
                  <c:v>48.933368448775347</c:v>
                </c:pt>
                <c:pt idx="8">
                  <c:v>40.215959968396099</c:v>
                </c:pt>
                <c:pt idx="9">
                  <c:v>38.267052936528842</c:v>
                </c:pt>
                <c:pt idx="10">
                  <c:v>41.901501185146167</c:v>
                </c:pt>
                <c:pt idx="11">
                  <c:v>40.637345272583616</c:v>
                </c:pt>
                <c:pt idx="12">
                  <c:v>39.662891756649984</c:v>
                </c:pt>
                <c:pt idx="13">
                  <c:v>36.844877534895971</c:v>
                </c:pt>
                <c:pt idx="14">
                  <c:v>37.634974980247563</c:v>
                </c:pt>
                <c:pt idx="15">
                  <c:v>28.864893336844876</c:v>
                </c:pt>
                <c:pt idx="16">
                  <c:v>28.127469054516723</c:v>
                </c:pt>
                <c:pt idx="17">
                  <c:v>34.47458519884119</c:v>
                </c:pt>
                <c:pt idx="18">
                  <c:v>49.512773242033184</c:v>
                </c:pt>
                <c:pt idx="19">
                  <c:v>48.538319726099552</c:v>
                </c:pt>
                <c:pt idx="20">
                  <c:v>-6.0310771661838292</c:v>
                </c:pt>
                <c:pt idx="21">
                  <c:v>32.314985514880171</c:v>
                </c:pt>
                <c:pt idx="22">
                  <c:v>136.68685804582566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2E-4770-BCCB-F7C972767D40}"/>
            </c:ext>
          </c:extLst>
        </c:ser>
        <c:ser>
          <c:idx val="4"/>
          <c:order val="3"/>
          <c:tx>
            <c:strRef>
              <c:f>'aerien VA'!$A$37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'aerien VA'!$B$33:$Y$33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'aerien VA'!$B$37:$Y$37</c:f>
              <c:numCache>
                <c:formatCode>#,##0</c:formatCode>
                <c:ptCount val="24"/>
                <c:pt idx="0">
                  <c:v>100</c:v>
                </c:pt>
                <c:pt idx="1">
                  <c:v>91.101291049302503</c:v>
                </c:pt>
                <c:pt idx="2">
                  <c:v>71.293648730612603</c:v>
                </c:pt>
                <c:pt idx="3">
                  <c:v>78.381422753660871</c:v>
                </c:pt>
                <c:pt idx="4">
                  <c:v>79.022615024694574</c:v>
                </c:pt>
                <c:pt idx="5">
                  <c:v>79.776449181180141</c:v>
                </c:pt>
                <c:pt idx="6">
                  <c:v>83.788233255350491</c:v>
                </c:pt>
                <c:pt idx="7">
                  <c:v>88.68382289229703</c:v>
                </c:pt>
                <c:pt idx="8">
                  <c:v>98.942899228836339</c:v>
                </c:pt>
                <c:pt idx="9">
                  <c:v>93.718048695953556</c:v>
                </c:pt>
                <c:pt idx="10">
                  <c:v>93.640065852179191</c:v>
                </c:pt>
                <c:pt idx="11">
                  <c:v>87.046183173035274</c:v>
                </c:pt>
                <c:pt idx="12">
                  <c:v>103.35326228229791</c:v>
                </c:pt>
                <c:pt idx="13">
                  <c:v>103.37059180313665</c:v>
                </c:pt>
                <c:pt idx="14">
                  <c:v>99.913352395806257</c:v>
                </c:pt>
                <c:pt idx="15">
                  <c:v>99.116194437223825</c:v>
                </c:pt>
                <c:pt idx="16">
                  <c:v>79.611818733212033</c:v>
                </c:pt>
                <c:pt idx="17">
                  <c:v>75.712676544493547</c:v>
                </c:pt>
                <c:pt idx="18">
                  <c:v>68.936833896542765</c:v>
                </c:pt>
                <c:pt idx="19">
                  <c:v>61.719088467203889</c:v>
                </c:pt>
                <c:pt idx="20">
                  <c:v>9.0286803569881293</c:v>
                </c:pt>
                <c:pt idx="21">
                  <c:v>33.697253270947058</c:v>
                </c:pt>
                <c:pt idx="22">
                  <c:v>50.32492851572654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2E-4770-BCCB-F7C972767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66368"/>
        <c:axId val="85867904"/>
      </c:lineChart>
      <c:catAx>
        <c:axId val="8586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85867904"/>
        <c:crosses val="autoZero"/>
        <c:auto val="1"/>
        <c:lblAlgn val="ctr"/>
        <c:lblOffset val="100"/>
        <c:noMultiLvlLbl val="0"/>
      </c:catAx>
      <c:valAx>
        <c:axId val="85867904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85866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660322108345566"/>
          <c:y val="0.28369710365151729"/>
          <c:w val="0.26339677891654489"/>
          <c:h val="0.5867788954610339"/>
        </c:manualLayout>
      </c:layout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'entreposage VA'!$A$37</c:f>
              <c:strCache>
                <c:ptCount val="1"/>
                <c:pt idx="0">
                  <c:v>Espagne</c:v>
                </c:pt>
              </c:strCache>
            </c:strRef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'entreposage VA'!$B$36:$Y$36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'entreposage VA'!$B$37:$Y$37</c:f>
              <c:numCache>
                <c:formatCode>#,##0</c:formatCode>
                <c:ptCount val="24"/>
                <c:pt idx="0">
                  <c:v>100</c:v>
                </c:pt>
                <c:pt idx="1">
                  <c:v>113.06926903941829</c:v>
                </c:pt>
                <c:pt idx="2">
                  <c:v>115.2315346345197</c:v>
                </c:pt>
                <c:pt idx="3">
                  <c:v>117.98698813624186</c:v>
                </c:pt>
                <c:pt idx="4">
                  <c:v>123.37351703023344</c:v>
                </c:pt>
                <c:pt idx="5">
                  <c:v>122.61768082663605</c:v>
                </c:pt>
                <c:pt idx="6">
                  <c:v>125.63145809414466</c:v>
                </c:pt>
                <c:pt idx="7">
                  <c:v>132.90279372368926</c:v>
                </c:pt>
                <c:pt idx="8">
                  <c:v>130.73096058170685</c:v>
                </c:pt>
                <c:pt idx="9">
                  <c:v>125.15308075009568</c:v>
                </c:pt>
                <c:pt idx="10">
                  <c:v>135.67738231917338</c:v>
                </c:pt>
                <c:pt idx="11">
                  <c:v>151.01415996938385</c:v>
                </c:pt>
                <c:pt idx="12">
                  <c:v>147.61768082663605</c:v>
                </c:pt>
                <c:pt idx="13">
                  <c:v>141.99196326061997</c:v>
                </c:pt>
                <c:pt idx="14">
                  <c:v>155.15690776884807</c:v>
                </c:pt>
                <c:pt idx="15">
                  <c:v>170.57022579410639</c:v>
                </c:pt>
                <c:pt idx="16">
                  <c:v>169.77611940298507</c:v>
                </c:pt>
                <c:pt idx="17">
                  <c:v>182.62533486414083</c:v>
                </c:pt>
                <c:pt idx="18">
                  <c:v>195.54152315346346</c:v>
                </c:pt>
                <c:pt idx="19">
                  <c:v>201.12897053195562</c:v>
                </c:pt>
                <c:pt idx="20">
                  <c:v>150.05740528128587</c:v>
                </c:pt>
                <c:pt idx="21">
                  <c:v>171.88097971680062</c:v>
                </c:pt>
                <c:pt idx="22">
                  <c:v>215.66207424416379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66-4152-9ED1-0750490FD55D}"/>
            </c:ext>
          </c:extLst>
        </c:ser>
        <c:ser>
          <c:idx val="1"/>
          <c:order val="1"/>
          <c:tx>
            <c:strRef>
              <c:f>'entreposage VA'!$A$38</c:f>
              <c:strCache>
                <c:ptCount val="1"/>
                <c:pt idx="0">
                  <c:v>Pays-Bas</c:v>
                </c:pt>
              </c:strCache>
            </c:strRef>
          </c:tx>
          <c:spPr>
            <a:ln w="5715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'entreposage VA'!$B$36:$Y$36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'entreposage VA'!$B$38:$Y$38</c:f>
              <c:numCache>
                <c:formatCode>#,##0</c:formatCode>
                <c:ptCount val="24"/>
                <c:pt idx="0">
                  <c:v>100</c:v>
                </c:pt>
                <c:pt idx="1">
                  <c:v>101.27804069409909</c:v>
                </c:pt>
                <c:pt idx="2">
                  <c:v>100.48929173016765</c:v>
                </c:pt>
                <c:pt idx="3">
                  <c:v>103.07612095933264</c:v>
                </c:pt>
                <c:pt idx="4">
                  <c:v>107.15355204406299</c:v>
                </c:pt>
                <c:pt idx="5">
                  <c:v>112.86997673858988</c:v>
                </c:pt>
                <c:pt idx="6">
                  <c:v>118.89789043073714</c:v>
                </c:pt>
                <c:pt idx="7">
                  <c:v>127.25729258575974</c:v>
                </c:pt>
                <c:pt idx="8">
                  <c:v>133.12611962246999</c:v>
                </c:pt>
                <c:pt idx="9">
                  <c:v>125.03676372289512</c:v>
                </c:pt>
                <c:pt idx="10">
                  <c:v>134.96564262987621</c:v>
                </c:pt>
                <c:pt idx="11">
                  <c:v>143.31836047164515</c:v>
                </c:pt>
                <c:pt idx="12">
                  <c:v>149.1952086842598</c:v>
                </c:pt>
                <c:pt idx="13">
                  <c:v>151.4625277399</c:v>
                </c:pt>
                <c:pt idx="14">
                  <c:v>159.65482206358118</c:v>
                </c:pt>
                <c:pt idx="15">
                  <c:v>165.40867891232855</c:v>
                </c:pt>
                <c:pt idx="16">
                  <c:v>158.99040132616776</c:v>
                </c:pt>
                <c:pt idx="17">
                  <c:v>169.11579904280634</c:v>
                </c:pt>
                <c:pt idx="18">
                  <c:v>173.54883559263121</c:v>
                </c:pt>
                <c:pt idx="19">
                  <c:v>178.57944974733297</c:v>
                </c:pt>
                <c:pt idx="20">
                  <c:v>166.8137215582471</c:v>
                </c:pt>
                <c:pt idx="21">
                  <c:v>184.12609288521699</c:v>
                </c:pt>
                <c:pt idx="22">
                  <c:v>208.95296917194727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66-4152-9ED1-0750490FD55D}"/>
            </c:ext>
          </c:extLst>
        </c:ser>
        <c:ser>
          <c:idx val="2"/>
          <c:order val="2"/>
          <c:tx>
            <c:strRef>
              <c:f>'entreposage VA'!$A$39</c:f>
              <c:strCache>
                <c:ptCount val="1"/>
                <c:pt idx="0">
                  <c:v>Tchéquie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'entreposage VA'!$B$36:$Y$36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'entreposage VA'!$B$39:$Y$39</c:f>
              <c:numCache>
                <c:formatCode>#,##0</c:formatCode>
                <c:ptCount val="24"/>
                <c:pt idx="0">
                  <c:v>100</c:v>
                </c:pt>
                <c:pt idx="1">
                  <c:v>95.234648329110868</c:v>
                </c:pt>
                <c:pt idx="2">
                  <c:v>83.327301242610702</c:v>
                </c:pt>
                <c:pt idx="3">
                  <c:v>96.37672417259823</c:v>
                </c:pt>
                <c:pt idx="4">
                  <c:v>94.892829854827681</c:v>
                </c:pt>
                <c:pt idx="5">
                  <c:v>100.43028913821531</c:v>
                </c:pt>
                <c:pt idx="6">
                  <c:v>104.55221779868903</c:v>
                </c:pt>
                <c:pt idx="7">
                  <c:v>107.97844532915109</c:v>
                </c:pt>
                <c:pt idx="8">
                  <c:v>124.49028833393655</c:v>
                </c:pt>
                <c:pt idx="9">
                  <c:v>133.44593236015604</c:v>
                </c:pt>
                <c:pt idx="10">
                  <c:v>137.02899424940685</c:v>
                </c:pt>
                <c:pt idx="11">
                  <c:v>130.92049704427555</c:v>
                </c:pt>
                <c:pt idx="12">
                  <c:v>136.17243736679134</c:v>
                </c:pt>
                <c:pt idx="13">
                  <c:v>141.25950054288816</c:v>
                </c:pt>
                <c:pt idx="14">
                  <c:v>141.59327622954117</c:v>
                </c:pt>
                <c:pt idx="15">
                  <c:v>141.878795190413</c:v>
                </c:pt>
                <c:pt idx="16">
                  <c:v>148.07576305947643</c:v>
                </c:pt>
                <c:pt idx="17">
                  <c:v>163.63051433626896</c:v>
                </c:pt>
                <c:pt idx="18">
                  <c:v>179.79651747295614</c:v>
                </c:pt>
                <c:pt idx="19">
                  <c:v>193.79901073712151</c:v>
                </c:pt>
                <c:pt idx="20">
                  <c:v>172.07141995415611</c:v>
                </c:pt>
                <c:pt idx="21">
                  <c:v>188.10471709494516</c:v>
                </c:pt>
                <c:pt idx="22">
                  <c:v>189.1824506373909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66-4152-9ED1-0750490FD55D}"/>
            </c:ext>
          </c:extLst>
        </c:ser>
        <c:ser>
          <c:idx val="3"/>
          <c:order val="3"/>
          <c:tx>
            <c:strRef>
              <c:f>'entreposage VA'!$A$40</c:f>
              <c:strCache>
                <c:ptCount val="1"/>
                <c:pt idx="0">
                  <c:v>Allemagne</c:v>
                </c:pt>
              </c:strCache>
            </c:strRef>
          </c:tx>
          <c:spPr>
            <a:ln w="5715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'entreposage VA'!$B$36:$Y$36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'entreposage VA'!$B$40:$Y$40</c:f>
              <c:numCache>
                <c:formatCode>#,##0</c:formatCode>
                <c:ptCount val="24"/>
                <c:pt idx="0">
                  <c:v>100</c:v>
                </c:pt>
                <c:pt idx="1">
                  <c:v>110.54854063206584</c:v>
                </c:pt>
                <c:pt idx="2">
                  <c:v>122.91866703834863</c:v>
                </c:pt>
                <c:pt idx="3">
                  <c:v>127.98317794962333</c:v>
                </c:pt>
                <c:pt idx="4">
                  <c:v>143.46889400525174</c:v>
                </c:pt>
                <c:pt idx="5">
                  <c:v>151.61251466939234</c:v>
                </c:pt>
                <c:pt idx="6">
                  <c:v>165.74985115513937</c:v>
                </c:pt>
                <c:pt idx="7">
                  <c:v>170.57758688926288</c:v>
                </c:pt>
                <c:pt idx="8">
                  <c:v>167.42586149340437</c:v>
                </c:pt>
                <c:pt idx="9">
                  <c:v>143.48713395349156</c:v>
                </c:pt>
                <c:pt idx="10">
                  <c:v>151.68547446235172</c:v>
                </c:pt>
                <c:pt idx="11">
                  <c:v>154.76424006525085</c:v>
                </c:pt>
                <c:pt idx="12">
                  <c:v>156.00317994569315</c:v>
                </c:pt>
                <c:pt idx="13">
                  <c:v>162.27015084093046</c:v>
                </c:pt>
                <c:pt idx="14">
                  <c:v>167.68087661879542</c:v>
                </c:pt>
                <c:pt idx="15">
                  <c:v>166.62433622075156</c:v>
                </c:pt>
                <c:pt idx="16">
                  <c:v>173.60197679740924</c:v>
                </c:pt>
                <c:pt idx="17">
                  <c:v>175.42356257162623</c:v>
                </c:pt>
                <c:pt idx="18">
                  <c:v>188.13990384449929</c:v>
                </c:pt>
                <c:pt idx="19">
                  <c:v>193.27771869870014</c:v>
                </c:pt>
                <c:pt idx="20">
                  <c:v>182.18266791937256</c:v>
                </c:pt>
                <c:pt idx="21">
                  <c:v>205.86638033389431</c:v>
                </c:pt>
                <c:pt idx="22">
                  <c:v>179.10390231647344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66-4152-9ED1-0750490FD55D}"/>
            </c:ext>
          </c:extLst>
        </c:ser>
        <c:ser>
          <c:idx val="4"/>
          <c:order val="4"/>
          <c:tx>
            <c:strRef>
              <c:f>'entreposage VA'!$A$41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'entreposage VA'!$B$36:$Y$36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'entreposage VA'!$B$41:$Y$41</c:f>
              <c:numCache>
                <c:formatCode>#,##0</c:formatCode>
                <c:ptCount val="24"/>
                <c:pt idx="0">
                  <c:v>100</c:v>
                </c:pt>
                <c:pt idx="1">
                  <c:v>102.91472750892328</c:v>
                </c:pt>
                <c:pt idx="2">
                  <c:v>99.960901534930073</c:v>
                </c:pt>
                <c:pt idx="3">
                  <c:v>100.64323281244089</c:v>
                </c:pt>
                <c:pt idx="4">
                  <c:v>100.19927604777581</c:v>
                </c:pt>
                <c:pt idx="5">
                  <c:v>128.60998650472334</c:v>
                </c:pt>
                <c:pt idx="6">
                  <c:v>130.08185452848511</c:v>
                </c:pt>
                <c:pt idx="7">
                  <c:v>132.05948011653865</c:v>
                </c:pt>
                <c:pt idx="8">
                  <c:v>134.72700442695523</c:v>
                </c:pt>
                <c:pt idx="9">
                  <c:v>137.33525041936258</c:v>
                </c:pt>
                <c:pt idx="10">
                  <c:v>134.41673918801317</c:v>
                </c:pt>
                <c:pt idx="11">
                  <c:v>139.7290854742896</c:v>
                </c:pt>
                <c:pt idx="12">
                  <c:v>141.47968771677577</c:v>
                </c:pt>
                <c:pt idx="13">
                  <c:v>134.79006646739063</c:v>
                </c:pt>
                <c:pt idx="14">
                  <c:v>136.05256851690694</c:v>
                </c:pt>
                <c:pt idx="15">
                  <c:v>144.90395651241693</c:v>
                </c:pt>
                <c:pt idx="16">
                  <c:v>142.61606568542132</c:v>
                </c:pt>
                <c:pt idx="17">
                  <c:v>146.75293553798227</c:v>
                </c:pt>
                <c:pt idx="18">
                  <c:v>147.1577938375774</c:v>
                </c:pt>
                <c:pt idx="19">
                  <c:v>147.56265213717256</c:v>
                </c:pt>
                <c:pt idx="20">
                  <c:v>142.74849597033563</c:v>
                </c:pt>
                <c:pt idx="21">
                  <c:v>149.32712802855448</c:v>
                </c:pt>
                <c:pt idx="22">
                  <c:v>148.35092764261481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66-4152-9ED1-0750490FD55D}"/>
            </c:ext>
          </c:extLst>
        </c:ser>
        <c:ser>
          <c:idx val="6"/>
          <c:order val="5"/>
          <c:tx>
            <c:strRef>
              <c:f>'entreposage VA'!$A$42</c:f>
              <c:strCache>
                <c:ptCount val="1"/>
                <c:pt idx="0">
                  <c:v>France</c:v>
                </c:pt>
              </c:strCache>
            </c:strRef>
          </c:tx>
          <c:spPr>
            <a:ln w="571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'entreposage VA'!$B$36:$Y$36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'entreposage VA'!$B$42:$Y$42</c:f>
              <c:numCache>
                <c:formatCode>#,##0</c:formatCode>
                <c:ptCount val="24"/>
                <c:pt idx="0">
                  <c:v>100</c:v>
                </c:pt>
                <c:pt idx="1">
                  <c:v>96.946664157959987</c:v>
                </c:pt>
                <c:pt idx="2">
                  <c:v>97.43835222241897</c:v>
                </c:pt>
                <c:pt idx="3">
                  <c:v>97.301111209491751</c:v>
                </c:pt>
                <c:pt idx="4">
                  <c:v>101.43023950770318</c:v>
                </c:pt>
                <c:pt idx="5">
                  <c:v>105.73479281034177</c:v>
                </c:pt>
                <c:pt idx="6">
                  <c:v>109.990924384629</c:v>
                </c:pt>
                <c:pt idx="7">
                  <c:v>113.51464273065343</c:v>
                </c:pt>
                <c:pt idx="8">
                  <c:v>112.71333230033645</c:v>
                </c:pt>
                <c:pt idx="9">
                  <c:v>109.31606383920663</c:v>
                </c:pt>
                <c:pt idx="10">
                  <c:v>116.5569107490703</c:v>
                </c:pt>
                <c:pt idx="11">
                  <c:v>120.69738356649547</c:v>
                </c:pt>
                <c:pt idx="12">
                  <c:v>115.1053656808925</c:v>
                </c:pt>
                <c:pt idx="13">
                  <c:v>110.77978351336991</c:v>
                </c:pt>
                <c:pt idx="14">
                  <c:v>111.43029484682133</c:v>
                </c:pt>
                <c:pt idx="15">
                  <c:v>109.74106826633611</c:v>
                </c:pt>
                <c:pt idx="16">
                  <c:v>112.53680051354699</c:v>
                </c:pt>
                <c:pt idx="17">
                  <c:v>117.47028289357179</c:v>
                </c:pt>
                <c:pt idx="18">
                  <c:v>114.88788294669735</c:v>
                </c:pt>
                <c:pt idx="19">
                  <c:v>117.82389985833184</c:v>
                </c:pt>
                <c:pt idx="20">
                  <c:v>102.69473835664952</c:v>
                </c:pt>
                <c:pt idx="21">
                  <c:v>117.64930494067646</c:v>
                </c:pt>
                <c:pt idx="22">
                  <c:v>127.46618779883123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66-4152-9ED1-0750490FD55D}"/>
            </c:ext>
          </c:extLst>
        </c:ser>
        <c:ser>
          <c:idx val="8"/>
          <c:order val="6"/>
          <c:tx>
            <c:strRef>
              <c:f>'entreposage VA'!$A$43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'entreposage VA'!$B$36:$Y$36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'entreposage VA'!$B$43:$Y$43</c:f>
              <c:numCache>
                <c:formatCode>#,##0</c:formatCode>
                <c:ptCount val="24"/>
                <c:pt idx="0">
                  <c:v>100</c:v>
                </c:pt>
                <c:pt idx="1">
                  <c:v>95.268949211112613</c:v>
                </c:pt>
                <c:pt idx="2">
                  <c:v>93.757104533260573</c:v>
                </c:pt>
                <c:pt idx="3">
                  <c:v>95.137089073796204</c:v>
                </c:pt>
                <c:pt idx="4">
                  <c:v>96.646660301004871</c:v>
                </c:pt>
                <c:pt idx="5">
                  <c:v>93.654799254308188</c:v>
                </c:pt>
                <c:pt idx="6">
                  <c:v>97.305960987586971</c:v>
                </c:pt>
                <c:pt idx="7">
                  <c:v>110.59200654753785</c:v>
                </c:pt>
                <c:pt idx="8">
                  <c:v>97.687900695675879</c:v>
                </c:pt>
                <c:pt idx="9">
                  <c:v>90.878916018733221</c:v>
                </c:pt>
                <c:pt idx="10">
                  <c:v>90.79252489428454</c:v>
                </c:pt>
                <c:pt idx="11">
                  <c:v>95.789569408448116</c:v>
                </c:pt>
                <c:pt idx="12">
                  <c:v>89.899058791433632</c:v>
                </c:pt>
                <c:pt idx="13">
                  <c:v>100.99577138180328</c:v>
                </c:pt>
                <c:pt idx="14">
                  <c:v>93.311508207156805</c:v>
                </c:pt>
                <c:pt idx="15">
                  <c:v>89.853589778565905</c:v>
                </c:pt>
                <c:pt idx="16">
                  <c:v>89.3807120447415</c:v>
                </c:pt>
                <c:pt idx="17">
                  <c:v>91.103987632428499</c:v>
                </c:pt>
                <c:pt idx="18">
                  <c:v>86.529804937934784</c:v>
                </c:pt>
                <c:pt idx="19">
                  <c:v>95.960078206702107</c:v>
                </c:pt>
                <c:pt idx="20">
                  <c:v>76.560723866684853</c:v>
                </c:pt>
                <c:pt idx="21">
                  <c:v>90.485609057427354</c:v>
                </c:pt>
                <c:pt idx="22">
                  <c:v>117.12363024598734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66-4152-9ED1-0750490FD55D}"/>
            </c:ext>
          </c:extLst>
        </c:ser>
        <c:ser>
          <c:idx val="10"/>
          <c:order val="7"/>
          <c:tx>
            <c:strRef>
              <c:f>'entreposage VA'!$A$44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'entreposage VA'!$B$36:$Y$36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'entreposage VA'!$B$44:$Y$44</c:f>
              <c:numCache>
                <c:formatCode>#,##0</c:formatCode>
                <c:ptCount val="24"/>
                <c:pt idx="0">
                  <c:v>100</c:v>
                </c:pt>
                <c:pt idx="1">
                  <c:v>113.22933502876359</c:v>
                </c:pt>
                <c:pt idx="2">
                  <c:v>118.69479957409975</c:v>
                </c:pt>
                <c:pt idx="3">
                  <c:v>114.69126061878097</c:v>
                </c:pt>
                <c:pt idx="4">
                  <c:v>116.49674063747156</c:v>
                </c:pt>
                <c:pt idx="5">
                  <c:v>120.44934008441403</c:v>
                </c:pt>
                <c:pt idx="6">
                  <c:v>123.60299355787571</c:v>
                </c:pt>
                <c:pt idx="7">
                  <c:v>125.72330271856113</c:v>
                </c:pt>
                <c:pt idx="8">
                  <c:v>124.51722368189233</c:v>
                </c:pt>
                <c:pt idx="9">
                  <c:v>122.34329398607397</c:v>
                </c:pt>
                <c:pt idx="10">
                  <c:v>124.12311274866522</c:v>
                </c:pt>
                <c:pt idx="11">
                  <c:v>116.65185718553471</c:v>
                </c:pt>
                <c:pt idx="12">
                  <c:v>119.21262074195499</c:v>
                </c:pt>
                <c:pt idx="13">
                  <c:v>115.71962588186629</c:v>
                </c:pt>
                <c:pt idx="14">
                  <c:v>118.12335787111155</c:v>
                </c:pt>
                <c:pt idx="15">
                  <c:v>112.47749852543528</c:v>
                </c:pt>
                <c:pt idx="16">
                  <c:v>117.00575271741211</c:v>
                </c:pt>
                <c:pt idx="17">
                  <c:v>125.31885068212981</c:v>
                </c:pt>
                <c:pt idx="18">
                  <c:v>128.19903942641346</c:v>
                </c:pt>
                <c:pt idx="19">
                  <c:v>127.72411468666456</c:v>
                </c:pt>
                <c:pt idx="20">
                  <c:v>113.35457727868123</c:v>
                </c:pt>
                <c:pt idx="21">
                  <c:v>110.79113269550429</c:v>
                </c:pt>
                <c:pt idx="22">
                  <c:v>105.36320252476119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66-4152-9ED1-0750490FD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788928"/>
        <c:axId val="85811200"/>
      </c:lineChart>
      <c:catAx>
        <c:axId val="8578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85811200"/>
        <c:crosses val="autoZero"/>
        <c:auto val="1"/>
        <c:lblAlgn val="ctr"/>
        <c:lblOffset val="100"/>
        <c:noMultiLvlLbl val="0"/>
      </c:catAx>
      <c:valAx>
        <c:axId val="85811200"/>
        <c:scaling>
          <c:orientation val="minMax"/>
          <c:min val="7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85788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660322108345566"/>
          <c:y val="0.28369710365151729"/>
          <c:w val="0.26339677891654489"/>
          <c:h val="0.5867788954610339"/>
        </c:manualLayout>
      </c:layout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'entreposage PR (2)'!$A$41</c:f>
              <c:strCache>
                <c:ptCount val="1"/>
                <c:pt idx="0">
                  <c:v>Autriche</c:v>
                </c:pt>
              </c:strCache>
            </c:strRef>
          </c:tx>
          <c:spPr>
            <a:ln w="381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'entreposage PR (2)'!$B$40:$X$40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'entreposage PR (2)'!$B$41:$X$41</c:f>
              <c:numCache>
                <c:formatCode>0</c:formatCode>
                <c:ptCount val="23"/>
                <c:pt idx="0">
                  <c:v>100</c:v>
                </c:pt>
                <c:pt idx="1">
                  <c:v>108.94801684316762</c:v>
                </c:pt>
                <c:pt idx="2">
                  <c:v>110.23603162947872</c:v>
                </c:pt>
                <c:pt idx="3">
                  <c:v>110.29577796039837</c:v>
                </c:pt>
                <c:pt idx="4">
                  <c:v>110.52801453152041</c:v>
                </c:pt>
                <c:pt idx="5">
                  <c:v>130.96171245820511</c:v>
                </c:pt>
                <c:pt idx="6">
                  <c:v>128.52481359964344</c:v>
                </c:pt>
                <c:pt idx="7">
                  <c:v>128.73262559597993</c:v>
                </c:pt>
                <c:pt idx="8">
                  <c:v>128.55403950616997</c:v>
                </c:pt>
                <c:pt idx="9">
                  <c:v>130.97621529130038</c:v>
                </c:pt>
                <c:pt idx="10">
                  <c:v>132.4388470610692</c:v>
                </c:pt>
                <c:pt idx="11">
                  <c:v>131.64742863066257</c:v>
                </c:pt>
                <c:pt idx="12">
                  <c:v>131.82384810664507</c:v>
                </c:pt>
                <c:pt idx="13">
                  <c:v>132.70210418142273</c:v>
                </c:pt>
                <c:pt idx="14">
                  <c:v>132.97124030722128</c:v>
                </c:pt>
                <c:pt idx="15">
                  <c:v>132.86201725971458</c:v>
                </c:pt>
                <c:pt idx="16">
                  <c:v>132.97569007742882</c:v>
                </c:pt>
                <c:pt idx="17">
                  <c:v>132.21427628197694</c:v>
                </c:pt>
                <c:pt idx="18">
                  <c:v>131.28113513826756</c:v>
                </c:pt>
                <c:pt idx="19">
                  <c:v>130.81368109729021</c:v>
                </c:pt>
                <c:pt idx="20">
                  <c:v>130.05625032966543</c:v>
                </c:pt>
                <c:pt idx="21">
                  <c:v>128.78933317870997</c:v>
                </c:pt>
                <c:pt idx="22">
                  <c:v>123.21138855482266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AA-42B5-97A4-5A3E0611E2AD}"/>
            </c:ext>
          </c:extLst>
        </c:ser>
        <c:ser>
          <c:idx val="2"/>
          <c:order val="1"/>
          <c:tx>
            <c:strRef>
              <c:f>'entreposage PR (2)'!$A$42</c:f>
              <c:strCache>
                <c:ptCount val="1"/>
                <c:pt idx="0">
                  <c:v>Tchéquie</c:v>
                </c:pt>
              </c:strCache>
            </c:strRef>
          </c:tx>
          <c:spPr>
            <a:ln w="381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'entreposage PR (2)'!$B$40:$X$40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'entreposage PR (2)'!$B$42:$X$42</c:f>
              <c:numCache>
                <c:formatCode>0</c:formatCode>
                <c:ptCount val="23"/>
                <c:pt idx="0">
                  <c:v>100</c:v>
                </c:pt>
                <c:pt idx="1">
                  <c:v>102.52846612086032</c:v>
                </c:pt>
                <c:pt idx="2">
                  <c:v>107.4679867736171</c:v>
                </c:pt>
                <c:pt idx="3">
                  <c:v>109.68259447580431</c:v>
                </c:pt>
                <c:pt idx="4">
                  <c:v>110.01021846635297</c:v>
                </c:pt>
                <c:pt idx="5">
                  <c:v>115.98988604053584</c:v>
                </c:pt>
                <c:pt idx="6">
                  <c:v>116.8618955385309</c:v>
                </c:pt>
                <c:pt idx="7">
                  <c:v>117.79081921212527</c:v>
                </c:pt>
                <c:pt idx="8">
                  <c:v>118.72035604606923</c:v>
                </c:pt>
                <c:pt idx="9">
                  <c:v>118.97803938228776</c:v>
                </c:pt>
                <c:pt idx="10">
                  <c:v>120.44096211516764</c:v>
                </c:pt>
                <c:pt idx="11">
                  <c:v>123.54808071035863</c:v>
                </c:pt>
                <c:pt idx="12">
                  <c:v>121.81110206544888</c:v>
                </c:pt>
                <c:pt idx="13">
                  <c:v>118.80447695860093</c:v>
                </c:pt>
                <c:pt idx="14">
                  <c:v>118.7727709943784</c:v>
                </c:pt>
                <c:pt idx="15">
                  <c:v>120.24267231732547</c:v>
                </c:pt>
                <c:pt idx="16">
                  <c:v>119.82549812606229</c:v>
                </c:pt>
                <c:pt idx="17">
                  <c:v>118.19894845591766</c:v>
                </c:pt>
                <c:pt idx="18">
                  <c:v>114.66853568154863</c:v>
                </c:pt>
                <c:pt idx="19">
                  <c:v>111.65232347850724</c:v>
                </c:pt>
                <c:pt idx="20">
                  <c:v>114.13379808185896</c:v>
                </c:pt>
                <c:pt idx="21">
                  <c:v>111.32622682772232</c:v>
                </c:pt>
                <c:pt idx="22">
                  <c:v>114.00168194284956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AA-42B5-97A4-5A3E0611E2AD}"/>
            </c:ext>
          </c:extLst>
        </c:ser>
        <c:ser>
          <c:idx val="3"/>
          <c:order val="2"/>
          <c:tx>
            <c:strRef>
              <c:f>'entreposage PR (2)'!$A$43</c:f>
              <c:strCache>
                <c:ptCount val="1"/>
                <c:pt idx="0">
                  <c:v>France</c:v>
                </c:pt>
              </c:strCache>
            </c:strRef>
          </c:tx>
          <c:spPr>
            <a:ln w="571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'entreposage PR (2)'!$B$40:$X$40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'entreposage PR (2)'!$B$43:$X$43</c:f>
              <c:numCache>
                <c:formatCode>0</c:formatCode>
                <c:ptCount val="23"/>
                <c:pt idx="0">
                  <c:v>100</c:v>
                </c:pt>
                <c:pt idx="1">
                  <c:v>100.86378890626034</c:v>
                </c:pt>
                <c:pt idx="2">
                  <c:v>103.31001420965707</c:v>
                </c:pt>
                <c:pt idx="3">
                  <c:v>104.26705116897287</c:v>
                </c:pt>
                <c:pt idx="4">
                  <c:v>103.25566412059818</c:v>
                </c:pt>
                <c:pt idx="5">
                  <c:v>102.17062772449195</c:v>
                </c:pt>
                <c:pt idx="6">
                  <c:v>101.5102438962587</c:v>
                </c:pt>
                <c:pt idx="7">
                  <c:v>101.60662045561399</c:v>
                </c:pt>
                <c:pt idx="8">
                  <c:v>102.84980121097571</c:v>
                </c:pt>
                <c:pt idx="9">
                  <c:v>105.20287124905639</c:v>
                </c:pt>
                <c:pt idx="10">
                  <c:v>105.1522819881867</c:v>
                </c:pt>
                <c:pt idx="11">
                  <c:v>104.35484285812765</c:v>
                </c:pt>
                <c:pt idx="12">
                  <c:v>107.30280960323795</c:v>
                </c:pt>
                <c:pt idx="13">
                  <c:v>109.77267462283999</c:v>
                </c:pt>
                <c:pt idx="14">
                  <c:v>111.82399773930376</c:v>
                </c:pt>
                <c:pt idx="15">
                  <c:v>112.34842969986443</c:v>
                </c:pt>
                <c:pt idx="16">
                  <c:v>112.78234579509125</c:v>
                </c:pt>
                <c:pt idx="17">
                  <c:v>112.57389963835939</c:v>
                </c:pt>
                <c:pt idx="18">
                  <c:v>114.11429503143832</c:v>
                </c:pt>
                <c:pt idx="19">
                  <c:v>116.52453455248566</c:v>
                </c:pt>
                <c:pt idx="20">
                  <c:v>117.28707497666446</c:v>
                </c:pt>
                <c:pt idx="21">
                  <c:v>117.04370254782775</c:v>
                </c:pt>
                <c:pt idx="22">
                  <c:v>113.57800356382161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AA-42B5-97A4-5A3E0611E2AD}"/>
            </c:ext>
          </c:extLst>
        </c:ser>
        <c:ser>
          <c:idx val="4"/>
          <c:order val="3"/>
          <c:tx>
            <c:strRef>
              <c:f>'entreposage PR (2)'!$A$44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'entreposage PR (2)'!$B$40:$X$40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'entreposage PR (2)'!$B$44:$X$44</c:f>
              <c:numCache>
                <c:formatCode>0</c:formatCode>
                <c:ptCount val="23"/>
                <c:pt idx="0">
                  <c:v>100</c:v>
                </c:pt>
                <c:pt idx="1">
                  <c:v>98.841333217354304</c:v>
                </c:pt>
                <c:pt idx="2">
                  <c:v>100.08585724260527</c:v>
                </c:pt>
                <c:pt idx="3">
                  <c:v>100.34672956245376</c:v>
                </c:pt>
                <c:pt idx="4">
                  <c:v>101.51995913372433</c:v>
                </c:pt>
                <c:pt idx="5">
                  <c:v>102.12465881389275</c:v>
                </c:pt>
                <c:pt idx="6">
                  <c:v>101.89300333506517</c:v>
                </c:pt>
                <c:pt idx="7">
                  <c:v>101.97131721816037</c:v>
                </c:pt>
                <c:pt idx="8">
                  <c:v>103.28478499529115</c:v>
                </c:pt>
                <c:pt idx="9">
                  <c:v>104.31569678652529</c:v>
                </c:pt>
                <c:pt idx="10">
                  <c:v>102.35000768883201</c:v>
                </c:pt>
                <c:pt idx="11">
                  <c:v>101.57867273989835</c:v>
                </c:pt>
                <c:pt idx="12">
                  <c:v>100.72080797800677</c:v>
                </c:pt>
                <c:pt idx="13">
                  <c:v>101.78926376050323</c:v>
                </c:pt>
                <c:pt idx="14">
                  <c:v>103.69558954391688</c:v>
                </c:pt>
                <c:pt idx="15">
                  <c:v>105.31422538341957</c:v>
                </c:pt>
                <c:pt idx="16">
                  <c:v>107.60474709825114</c:v>
                </c:pt>
                <c:pt idx="17">
                  <c:v>106.18319366632225</c:v>
                </c:pt>
                <c:pt idx="18">
                  <c:v>105.58444997466263</c:v>
                </c:pt>
                <c:pt idx="19">
                  <c:v>106.10442341187968</c:v>
                </c:pt>
                <c:pt idx="20">
                  <c:v>108.03368535643847</c:v>
                </c:pt>
                <c:pt idx="21">
                  <c:v>105.2090086736865</c:v>
                </c:pt>
                <c:pt idx="22">
                  <c:v>106.16441141607939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AA-42B5-97A4-5A3E0611E2AD}"/>
            </c:ext>
          </c:extLst>
        </c:ser>
        <c:ser>
          <c:idx val="5"/>
          <c:order val="4"/>
          <c:tx>
            <c:strRef>
              <c:f>'entreposage PR (2)'!$A$45</c:f>
              <c:strCache>
                <c:ptCount val="1"/>
                <c:pt idx="0">
                  <c:v>Finlande</c:v>
                </c:pt>
              </c:strCache>
            </c:strRef>
          </c:tx>
          <c:spPr>
            <a:ln w="381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'entreposage PR (2)'!$B$40:$X$40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'entreposage PR (2)'!$B$45:$X$45</c:f>
              <c:numCache>
                <c:formatCode>0</c:formatCode>
                <c:ptCount val="23"/>
                <c:pt idx="0">
                  <c:v>100</c:v>
                </c:pt>
                <c:pt idx="1">
                  <c:v>101.88231967312636</c:v>
                </c:pt>
                <c:pt idx="2">
                  <c:v>104.45124814617932</c:v>
                </c:pt>
                <c:pt idx="3">
                  <c:v>105.9746203981537</c:v>
                </c:pt>
                <c:pt idx="4">
                  <c:v>106.16372758531888</c:v>
                </c:pt>
                <c:pt idx="5">
                  <c:v>104.75727385478083</c:v>
                </c:pt>
                <c:pt idx="6">
                  <c:v>104.20891342728289</c:v>
                </c:pt>
                <c:pt idx="7">
                  <c:v>102.81444579396096</c:v>
                </c:pt>
                <c:pt idx="8">
                  <c:v>101.62066434064175</c:v>
                </c:pt>
                <c:pt idx="9">
                  <c:v>102.20327993887749</c:v>
                </c:pt>
                <c:pt idx="10">
                  <c:v>102.5956501437113</c:v>
                </c:pt>
                <c:pt idx="11">
                  <c:v>100.81944293598235</c:v>
                </c:pt>
                <c:pt idx="12">
                  <c:v>98.764816954522317</c:v>
                </c:pt>
                <c:pt idx="13">
                  <c:v>97.592309998450389</c:v>
                </c:pt>
                <c:pt idx="14">
                  <c:v>96.749483450791601</c:v>
                </c:pt>
                <c:pt idx="15">
                  <c:v>97.032018412589196</c:v>
                </c:pt>
                <c:pt idx="16">
                  <c:v>96.312836712086508</c:v>
                </c:pt>
                <c:pt idx="17">
                  <c:v>96.156251592015479</c:v>
                </c:pt>
                <c:pt idx="18">
                  <c:v>96.478448978067703</c:v>
                </c:pt>
                <c:pt idx="19">
                  <c:v>96.810306237617112</c:v>
                </c:pt>
                <c:pt idx="20">
                  <c:v>99.578164267399444</c:v>
                </c:pt>
                <c:pt idx="21">
                  <c:v>102.63735535001346</c:v>
                </c:pt>
                <c:pt idx="22">
                  <c:v>105.57128568248361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AA-42B5-97A4-5A3E0611E2AD}"/>
            </c:ext>
          </c:extLst>
        </c:ser>
        <c:ser>
          <c:idx val="6"/>
          <c:order val="5"/>
          <c:tx>
            <c:strRef>
              <c:f>'entreposage PR (2)'!$A$46</c:f>
              <c:strCache>
                <c:ptCount val="1"/>
                <c:pt idx="0">
                  <c:v>Allemagne</c:v>
                </c:pt>
              </c:strCache>
            </c:strRef>
          </c:tx>
          <c:spPr>
            <a:ln w="571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'entreposage PR (2)'!$B$40:$X$40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'entreposage PR (2)'!$B$46:$X$46</c:f>
              <c:numCache>
                <c:formatCode>0</c:formatCode>
                <c:ptCount val="23"/>
                <c:pt idx="0">
                  <c:v>100</c:v>
                </c:pt>
                <c:pt idx="1">
                  <c:v>100.81601651549101</c:v>
                </c:pt>
                <c:pt idx="2">
                  <c:v>101.42923973680023</c:v>
                </c:pt>
                <c:pt idx="3">
                  <c:v>101.31472750294709</c:v>
                </c:pt>
                <c:pt idx="4">
                  <c:v>100.51779324593629</c:v>
                </c:pt>
                <c:pt idx="5">
                  <c:v>100.41511721565004</c:v>
                </c:pt>
                <c:pt idx="6">
                  <c:v>100.85776684677953</c:v>
                </c:pt>
                <c:pt idx="7">
                  <c:v>101.81718606963874</c:v>
                </c:pt>
                <c:pt idx="8">
                  <c:v>103.98127562262053</c:v>
                </c:pt>
                <c:pt idx="9">
                  <c:v>103.31439642304569</c:v>
                </c:pt>
                <c:pt idx="10">
                  <c:v>102.72385994612507</c:v>
                </c:pt>
                <c:pt idx="11">
                  <c:v>103.5079648697977</c:v>
                </c:pt>
                <c:pt idx="12">
                  <c:v>104.59254413299642</c:v>
                </c:pt>
                <c:pt idx="13">
                  <c:v>104.38226512553899</c:v>
                </c:pt>
                <c:pt idx="14">
                  <c:v>104.28563677976324</c:v>
                </c:pt>
                <c:pt idx="15">
                  <c:v>103.90869376899725</c:v>
                </c:pt>
                <c:pt idx="16">
                  <c:v>103.16087497704143</c:v>
                </c:pt>
                <c:pt idx="17">
                  <c:v>101.94213625979914</c:v>
                </c:pt>
                <c:pt idx="18">
                  <c:v>101.43766342909458</c:v>
                </c:pt>
                <c:pt idx="19">
                  <c:v>102.447101793944</c:v>
                </c:pt>
                <c:pt idx="20">
                  <c:v>102.497428223895</c:v>
                </c:pt>
                <c:pt idx="21">
                  <c:v>100.78020609634629</c:v>
                </c:pt>
                <c:pt idx="22">
                  <c:v>101.44979972626275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AA-42B5-97A4-5A3E0611E2AD}"/>
            </c:ext>
          </c:extLst>
        </c:ser>
        <c:ser>
          <c:idx val="7"/>
          <c:order val="6"/>
          <c:tx>
            <c:strRef>
              <c:f>'entreposage PR (2)'!$A$47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'entreposage PR (2)'!$B$40:$X$40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'entreposage PR (2)'!$B$47:$X$47</c:f>
              <c:numCache>
                <c:formatCode>0</c:formatCode>
                <c:ptCount val="23"/>
                <c:pt idx="0">
                  <c:v>100</c:v>
                </c:pt>
                <c:pt idx="1">
                  <c:v>104.56599575215915</c:v>
                </c:pt>
                <c:pt idx="2">
                  <c:v>105.10350316337973</c:v>
                </c:pt>
                <c:pt idx="3">
                  <c:v>106.91834099483552</c:v>
                </c:pt>
                <c:pt idx="4">
                  <c:v>106.36711731236451</c:v>
                </c:pt>
                <c:pt idx="5">
                  <c:v>105.8357521932078</c:v>
                </c:pt>
                <c:pt idx="6">
                  <c:v>104.99542367979362</c:v>
                </c:pt>
                <c:pt idx="7">
                  <c:v>103.89717714167469</c:v>
                </c:pt>
                <c:pt idx="8">
                  <c:v>103.32485894055446</c:v>
                </c:pt>
                <c:pt idx="9">
                  <c:v>108.64889225411798</c:v>
                </c:pt>
                <c:pt idx="10">
                  <c:v>106.92967341269474</c:v>
                </c:pt>
                <c:pt idx="11">
                  <c:v>103.39950228787191</c:v>
                </c:pt>
                <c:pt idx="12">
                  <c:v>104.00980289137932</c:v>
                </c:pt>
                <c:pt idx="13">
                  <c:v>104.62988999689026</c:v>
                </c:pt>
                <c:pt idx="14">
                  <c:v>107.38871813818174</c:v>
                </c:pt>
                <c:pt idx="15">
                  <c:v>107.6451350840947</c:v>
                </c:pt>
                <c:pt idx="16">
                  <c:v>109.11291592077654</c:v>
                </c:pt>
                <c:pt idx="17">
                  <c:v>109.25352976537027</c:v>
                </c:pt>
                <c:pt idx="18">
                  <c:v>109.12062541506917</c:v>
                </c:pt>
                <c:pt idx="19">
                  <c:v>109.4775649064846</c:v>
                </c:pt>
                <c:pt idx="20">
                  <c:v>112.89061803756208</c:v>
                </c:pt>
                <c:pt idx="21">
                  <c:v>111.27748656483848</c:v>
                </c:pt>
                <c:pt idx="22">
                  <c:v>100.36032996437156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AA-42B5-97A4-5A3E0611E2AD}"/>
            </c:ext>
          </c:extLst>
        </c:ser>
        <c:ser>
          <c:idx val="8"/>
          <c:order val="7"/>
          <c:tx>
            <c:strRef>
              <c:f>'entreposage PR (2)'!$A$48</c:f>
              <c:strCache>
                <c:ptCount val="1"/>
                <c:pt idx="0">
                  <c:v>Belgique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'entreposage PR (2)'!$B$40:$X$40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'entreposage PR (2)'!$B$48:$X$48</c:f>
              <c:numCache>
                <c:formatCode>0</c:formatCode>
                <c:ptCount val="23"/>
                <c:pt idx="0">
                  <c:v>100</c:v>
                </c:pt>
                <c:pt idx="1">
                  <c:v>100.85692026479326</c:v>
                </c:pt>
                <c:pt idx="2">
                  <c:v>100.43315534384482</c:v>
                </c:pt>
                <c:pt idx="3">
                  <c:v>102.11905064062314</c:v>
                </c:pt>
                <c:pt idx="4">
                  <c:v>102.97980771164646</c:v>
                </c:pt>
                <c:pt idx="5">
                  <c:v>101.07602026465197</c:v>
                </c:pt>
                <c:pt idx="6">
                  <c:v>102.07191029710974</c:v>
                </c:pt>
                <c:pt idx="7">
                  <c:v>102.78342003724021</c:v>
                </c:pt>
                <c:pt idx="8">
                  <c:v>102.85576123626204</c:v>
                </c:pt>
                <c:pt idx="9">
                  <c:v>103.52281855346573</c:v>
                </c:pt>
                <c:pt idx="10">
                  <c:v>101.74918268561336</c:v>
                </c:pt>
                <c:pt idx="11">
                  <c:v>99.811259948492037</c:v>
                </c:pt>
                <c:pt idx="12">
                  <c:v>99.624685047763649</c:v>
                </c:pt>
                <c:pt idx="13">
                  <c:v>99.789549455381575</c:v>
                </c:pt>
                <c:pt idx="14">
                  <c:v>99.631829340459888</c:v>
                </c:pt>
                <c:pt idx="15">
                  <c:v>99.482275660065667</c:v>
                </c:pt>
                <c:pt idx="16">
                  <c:v>99.781020129352811</c:v>
                </c:pt>
                <c:pt idx="17">
                  <c:v>98.642299589912369</c:v>
                </c:pt>
                <c:pt idx="18">
                  <c:v>98.673968474604166</c:v>
                </c:pt>
                <c:pt idx="19">
                  <c:v>99.101135176477385</c:v>
                </c:pt>
                <c:pt idx="20">
                  <c:v>99.817747902408584</c:v>
                </c:pt>
                <c:pt idx="21">
                  <c:v>100.36284208210769</c:v>
                </c:pt>
                <c:pt idx="22">
                  <c:v>100.3275427823999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9AA-42B5-97A4-5A3E0611E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053624"/>
        <c:axId val="384051984"/>
      </c:lineChart>
      <c:catAx>
        <c:axId val="384053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84051984"/>
        <c:crosses val="autoZero"/>
        <c:auto val="1"/>
        <c:lblAlgn val="ctr"/>
        <c:lblOffset val="100"/>
        <c:noMultiLvlLbl val="0"/>
      </c:catAx>
      <c:valAx>
        <c:axId val="384051984"/>
        <c:scaling>
          <c:orientation val="minMax"/>
          <c:max val="13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84053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609095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</xdr:colOff>
      <xdr:row>61</xdr:row>
      <xdr:rowOff>83820</xdr:rowOff>
    </xdr:from>
    <xdr:to>
      <xdr:col>21</xdr:col>
      <xdr:colOff>426720</xdr:colOff>
      <xdr:row>94</xdr:row>
      <xdr:rowOff>83820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54</xdr:row>
      <xdr:rowOff>68580</xdr:rowOff>
    </xdr:from>
    <xdr:to>
      <xdr:col>8</xdr:col>
      <xdr:colOff>464820</xdr:colOff>
      <xdr:row>87</xdr:row>
      <xdr:rowOff>68580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54</xdr:row>
      <xdr:rowOff>47625</xdr:rowOff>
    </xdr:from>
    <xdr:to>
      <xdr:col>9</xdr:col>
      <xdr:colOff>342901</xdr:colOff>
      <xdr:row>88</xdr:row>
      <xdr:rowOff>95249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1B0C5E0-C5D7-4DA5-972A-2371E3AEF3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53</xdr:row>
      <xdr:rowOff>83820</xdr:rowOff>
    </xdr:from>
    <xdr:to>
      <xdr:col>11</xdr:col>
      <xdr:colOff>426720</xdr:colOff>
      <xdr:row>86</xdr:row>
      <xdr:rowOff>83820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1981200</xdr:colOff>
      <xdr:row>47</xdr:row>
      <xdr:rowOff>99060</xdr:rowOff>
    </xdr:from>
    <xdr:to>
      <xdr:col>8</xdr:col>
      <xdr:colOff>335280</xdr:colOff>
      <xdr:row>80</xdr:row>
      <xdr:rowOff>99060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678180</xdr:colOff>
      <xdr:row>40</xdr:row>
      <xdr:rowOff>0</xdr:rowOff>
    </xdr:from>
    <xdr:to>
      <xdr:col>11</xdr:col>
      <xdr:colOff>396240</xdr:colOff>
      <xdr:row>73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99060</xdr:rowOff>
    </xdr:from>
    <xdr:to>
      <xdr:col>8</xdr:col>
      <xdr:colOff>403860</xdr:colOff>
      <xdr:row>79</xdr:row>
      <xdr:rowOff>99060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48</xdr:row>
      <xdr:rowOff>142874</xdr:rowOff>
    </xdr:from>
    <xdr:to>
      <xdr:col>12</xdr:col>
      <xdr:colOff>76200</xdr:colOff>
      <xdr:row>83</xdr:row>
      <xdr:rowOff>85724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C7F5B8A-071D-4AC9-B2E0-288E1A30B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ma_10_a64__custom_15301555/default/table" TargetMode="External"/><Relationship Id="rId1" Type="http://schemas.openxmlformats.org/officeDocument/2006/relationships/hyperlink" Target="https://ec.europa.eu/eurostat/databrowser/product/page/nama_10_a64__custom_15301555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9"/>
  <sheetViews>
    <sheetView showGridLines="0" workbookViewId="0"/>
  </sheetViews>
  <sheetFormatPr baseColWidth="10" defaultColWidth="8.85546875" defaultRowHeight="15" x14ac:dyDescent="0.25"/>
  <cols>
    <col min="1" max="1" width="19.85546875" customWidth="1"/>
    <col min="2" max="2" width="9.42578125" customWidth="1"/>
    <col min="3" max="3" width="26.85546875" customWidth="1"/>
    <col min="4" max="4" width="28.140625" customWidth="1"/>
    <col min="5" max="5" width="89.28515625" customWidth="1"/>
    <col min="6" max="6" width="40.7109375" customWidth="1"/>
  </cols>
  <sheetData>
    <row r="6" spans="1:15" x14ac:dyDescent="0.25">
      <c r="A6" s="11" t="s">
        <v>0</v>
      </c>
    </row>
    <row r="7" spans="1:15" x14ac:dyDescent="0.25">
      <c r="A7" s="14" t="s">
        <v>1</v>
      </c>
      <c r="B7" s="14" t="s">
        <v>2</v>
      </c>
    </row>
    <row r="8" spans="1:15" ht="42.75" customHeight="1" x14ac:dyDescent="0.25">
      <c r="A8" s="12" t="s">
        <v>3</v>
      </c>
      <c r="B8" s="46" t="s">
        <v>4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11" t="s">
        <v>11</v>
      </c>
      <c r="C15" s="11" t="s">
        <v>12</v>
      </c>
      <c r="D15" s="11" t="s">
        <v>13</v>
      </c>
      <c r="E15" s="11" t="s">
        <v>14</v>
      </c>
      <c r="F15" s="11" t="s">
        <v>15</v>
      </c>
    </row>
    <row r="16" spans="1:15" x14ac:dyDescent="0.25">
      <c r="B16" s="15" t="s">
        <v>16</v>
      </c>
      <c r="C16" s="2" t="s">
        <v>17</v>
      </c>
      <c r="D16" s="2" t="s">
        <v>18</v>
      </c>
      <c r="E16" s="2" t="s">
        <v>19</v>
      </c>
      <c r="F16" s="2" t="s">
        <v>20</v>
      </c>
    </row>
    <row r="17" spans="2:6" x14ac:dyDescent="0.25">
      <c r="B17" s="14" t="s">
        <v>21</v>
      </c>
      <c r="C17" s="13" t="s">
        <v>17</v>
      </c>
      <c r="D17" s="13" t="s">
        <v>18</v>
      </c>
      <c r="E17" s="13" t="s">
        <v>19</v>
      </c>
      <c r="F17" s="13" t="s">
        <v>22</v>
      </c>
    </row>
    <row r="18" spans="2:6" x14ac:dyDescent="0.25">
      <c r="B18" s="15" t="s">
        <v>23</v>
      </c>
      <c r="C18" s="2" t="s">
        <v>17</v>
      </c>
      <c r="D18" s="2" t="s">
        <v>18</v>
      </c>
      <c r="E18" s="2" t="s">
        <v>24</v>
      </c>
      <c r="F18" s="2" t="s">
        <v>20</v>
      </c>
    </row>
    <row r="19" spans="2:6" x14ac:dyDescent="0.25">
      <c r="B19" s="14" t="s">
        <v>25</v>
      </c>
      <c r="C19" s="13" t="s">
        <v>17</v>
      </c>
      <c r="D19" s="13" t="s">
        <v>18</v>
      </c>
      <c r="E19" s="13" t="s">
        <v>24</v>
      </c>
      <c r="F19" s="13" t="s">
        <v>22</v>
      </c>
    </row>
    <row r="20" spans="2:6" x14ac:dyDescent="0.25">
      <c r="B20" s="15" t="s">
        <v>26</v>
      </c>
      <c r="C20" s="2" t="s">
        <v>17</v>
      </c>
      <c r="D20" s="2" t="s">
        <v>18</v>
      </c>
      <c r="E20" s="2" t="s">
        <v>27</v>
      </c>
      <c r="F20" s="2" t="s">
        <v>20</v>
      </c>
    </row>
    <row r="21" spans="2:6" x14ac:dyDescent="0.25">
      <c r="B21" s="14" t="s">
        <v>28</v>
      </c>
      <c r="C21" s="13" t="s">
        <v>17</v>
      </c>
      <c r="D21" s="13" t="s">
        <v>18</v>
      </c>
      <c r="E21" s="13" t="s">
        <v>27</v>
      </c>
      <c r="F21" s="13" t="s">
        <v>22</v>
      </c>
    </row>
    <row r="22" spans="2:6" x14ac:dyDescent="0.25">
      <c r="B22" s="15" t="s">
        <v>29</v>
      </c>
      <c r="C22" s="2" t="s">
        <v>17</v>
      </c>
      <c r="D22" s="2" t="s">
        <v>18</v>
      </c>
      <c r="E22" s="2" t="s">
        <v>30</v>
      </c>
      <c r="F22" s="2" t="s">
        <v>20</v>
      </c>
    </row>
    <row r="23" spans="2:6" x14ac:dyDescent="0.25">
      <c r="B23" s="14" t="s">
        <v>31</v>
      </c>
      <c r="C23" s="13" t="s">
        <v>17</v>
      </c>
      <c r="D23" s="13" t="s">
        <v>18</v>
      </c>
      <c r="E23" s="13" t="s">
        <v>30</v>
      </c>
      <c r="F23" s="13" t="s">
        <v>22</v>
      </c>
    </row>
    <row r="24" spans="2:6" x14ac:dyDescent="0.25">
      <c r="B24" s="15" t="s">
        <v>32</v>
      </c>
      <c r="C24" s="2" t="s">
        <v>17</v>
      </c>
      <c r="D24" s="2" t="s">
        <v>18</v>
      </c>
      <c r="E24" s="2" t="s">
        <v>33</v>
      </c>
      <c r="F24" s="2" t="s">
        <v>20</v>
      </c>
    </row>
    <row r="25" spans="2:6" x14ac:dyDescent="0.25">
      <c r="B25" s="14" t="s">
        <v>34</v>
      </c>
      <c r="C25" s="13" t="s">
        <v>17</v>
      </c>
      <c r="D25" s="13" t="s">
        <v>18</v>
      </c>
      <c r="E25" s="13" t="s">
        <v>33</v>
      </c>
      <c r="F25" s="13" t="s">
        <v>22</v>
      </c>
    </row>
    <row r="26" spans="2:6" x14ac:dyDescent="0.25">
      <c r="B26" s="15" t="s">
        <v>35</v>
      </c>
      <c r="C26" s="2" t="s">
        <v>17</v>
      </c>
      <c r="D26" s="2" t="s">
        <v>18</v>
      </c>
      <c r="E26" s="2" t="s">
        <v>36</v>
      </c>
      <c r="F26" s="2" t="s">
        <v>20</v>
      </c>
    </row>
    <row r="27" spans="2:6" x14ac:dyDescent="0.25">
      <c r="B27" s="14" t="s">
        <v>37</v>
      </c>
      <c r="C27" s="13" t="s">
        <v>17</v>
      </c>
      <c r="D27" s="13" t="s">
        <v>18</v>
      </c>
      <c r="E27" s="13" t="s">
        <v>36</v>
      </c>
      <c r="F27" s="13" t="s">
        <v>22</v>
      </c>
    </row>
    <row r="28" spans="2:6" x14ac:dyDescent="0.25">
      <c r="B28" s="15" t="s">
        <v>38</v>
      </c>
      <c r="C28" s="2" t="s">
        <v>17</v>
      </c>
      <c r="D28" s="2" t="s">
        <v>18</v>
      </c>
      <c r="E28" s="2" t="s">
        <v>39</v>
      </c>
      <c r="F28" s="2" t="s">
        <v>20</v>
      </c>
    </row>
    <row r="29" spans="2:6" x14ac:dyDescent="0.25">
      <c r="B29" s="14" t="s">
        <v>40</v>
      </c>
      <c r="C29" s="13" t="s">
        <v>17</v>
      </c>
      <c r="D29" s="13" t="s">
        <v>18</v>
      </c>
      <c r="E29" s="13" t="s">
        <v>39</v>
      </c>
      <c r="F29" s="13" t="s">
        <v>22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  <hyperlink ref="B17" location="'Feuille 2'!A1" display="Feuille 2" xr:uid="{00000000-0004-0000-0000-000003000000}"/>
    <hyperlink ref="B18" location="'Feuille 3'!A1" display="Feuille 3" xr:uid="{00000000-0004-0000-0000-000004000000}"/>
    <hyperlink ref="B19" location="'Feuille 4'!A1" display="Feuille 4" xr:uid="{00000000-0004-0000-0000-000005000000}"/>
    <hyperlink ref="B20" location="'Feuille 5'!A1" display="Feuille 5" xr:uid="{00000000-0004-0000-0000-000006000000}"/>
    <hyperlink ref="B21" location="'Feuille 6'!A1" display="Feuille 6" xr:uid="{00000000-0004-0000-0000-000007000000}"/>
    <hyperlink ref="B22" location="'Feuille 7'!A1" display="Feuille 7" xr:uid="{00000000-0004-0000-0000-000008000000}"/>
    <hyperlink ref="B23" location="'Feuille 8'!A1" display="Feuille 8" xr:uid="{00000000-0004-0000-0000-000009000000}"/>
    <hyperlink ref="B24" location="'Feuille 9'!A1" display="Feuille 9" xr:uid="{00000000-0004-0000-0000-00000A000000}"/>
    <hyperlink ref="B25" location="'Feuille 10'!A1" display="Feuille 10" xr:uid="{00000000-0004-0000-0000-00000B000000}"/>
    <hyperlink ref="B26" location="'Feuille 11'!A1" display="Feuille 11" xr:uid="{00000000-0004-0000-0000-00000C000000}"/>
    <hyperlink ref="B27" location="'Feuille 12'!A1" display="Feuille 12" xr:uid="{00000000-0004-0000-0000-00000D000000}"/>
    <hyperlink ref="B28" location="'Feuille 13'!A1" display="Feuille 13" xr:uid="{00000000-0004-0000-0000-00000E000000}"/>
    <hyperlink ref="B29" location="'Feuille 14'!A1" display="Feuille 14" xr:uid="{00000000-0004-0000-0000-00000F000000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88"/>
  <sheetViews>
    <sheetView topLeftCell="A40" workbookViewId="0">
      <selection activeCell="O78" sqref="O78"/>
    </sheetView>
  </sheetViews>
  <sheetFormatPr baseColWidth="10" defaultColWidth="8.85546875" defaultRowHeight="11.45" customHeight="1" x14ac:dyDescent="0.25"/>
  <cols>
    <col min="1" max="1" width="29.85546875" customWidth="1"/>
    <col min="2" max="25" width="10" customWidth="1"/>
  </cols>
  <sheetData>
    <row r="1" spans="1:25" ht="15" x14ac:dyDescent="0.25">
      <c r="A1" s="3" t="s">
        <v>86</v>
      </c>
    </row>
    <row r="2" spans="1:25" ht="15" x14ac:dyDescent="0.25">
      <c r="A2" s="3" t="s">
        <v>87</v>
      </c>
      <c r="B2" s="1" t="s">
        <v>0</v>
      </c>
    </row>
    <row r="3" spans="1:25" ht="15" x14ac:dyDescent="0.25">
      <c r="A3" s="3" t="s">
        <v>88</v>
      </c>
      <c r="B3" s="3" t="s">
        <v>6</v>
      </c>
    </row>
    <row r="5" spans="1:25" ht="15" x14ac:dyDescent="0.25">
      <c r="A5" s="1" t="s">
        <v>12</v>
      </c>
      <c r="C5" s="3" t="s">
        <v>17</v>
      </c>
    </row>
    <row r="6" spans="1:25" ht="15" x14ac:dyDescent="0.25">
      <c r="A6" s="1" t="s">
        <v>13</v>
      </c>
      <c r="C6" s="3" t="s">
        <v>18</v>
      </c>
    </row>
    <row r="7" spans="1:25" ht="15" x14ac:dyDescent="0.25">
      <c r="A7" s="1" t="s">
        <v>14</v>
      </c>
      <c r="C7" s="3" t="s">
        <v>24</v>
      </c>
    </row>
    <row r="8" spans="1:25" ht="15" x14ac:dyDescent="0.25">
      <c r="A8" s="1" t="s">
        <v>15</v>
      </c>
      <c r="C8" s="3" t="s">
        <v>20</v>
      </c>
    </row>
    <row r="10" spans="1:25" ht="15" x14ac:dyDescent="0.25">
      <c r="A10" s="5" t="s">
        <v>89</v>
      </c>
      <c r="B10" s="4" t="s">
        <v>62</v>
      </c>
      <c r="C10" s="4" t="s">
        <v>63</v>
      </c>
      <c r="D10" s="4" t="s">
        <v>64</v>
      </c>
      <c r="E10" s="4" t="s">
        <v>65</v>
      </c>
      <c r="F10" s="4" t="s">
        <v>66</v>
      </c>
      <c r="G10" s="4" t="s">
        <v>67</v>
      </c>
      <c r="H10" s="4" t="s">
        <v>68</v>
      </c>
      <c r="I10" s="4" t="s">
        <v>69</v>
      </c>
      <c r="J10" s="4" t="s">
        <v>70</v>
      </c>
      <c r="K10" s="4" t="s">
        <v>71</v>
      </c>
      <c r="L10" s="4" t="s">
        <v>72</v>
      </c>
      <c r="M10" s="4" t="s">
        <v>73</v>
      </c>
      <c r="N10" s="4" t="s">
        <v>74</v>
      </c>
      <c r="O10" s="4" t="s">
        <v>75</v>
      </c>
      <c r="P10" s="4" t="s">
        <v>76</v>
      </c>
      <c r="Q10" s="4" t="s">
        <v>77</v>
      </c>
      <c r="R10" s="4" t="s">
        <v>78</v>
      </c>
      <c r="S10" s="4" t="s">
        <v>79</v>
      </c>
      <c r="T10" s="4" t="s">
        <v>80</v>
      </c>
      <c r="U10" s="4" t="s">
        <v>81</v>
      </c>
      <c r="V10" s="4" t="s">
        <v>82</v>
      </c>
      <c r="W10" s="4" t="s">
        <v>83</v>
      </c>
      <c r="X10" s="4" t="s">
        <v>84</v>
      </c>
      <c r="Y10" s="4"/>
    </row>
    <row r="11" spans="1:25" ht="15" x14ac:dyDescent="0.25">
      <c r="A11" s="7" t="s">
        <v>46</v>
      </c>
      <c r="B11" s="17">
        <v>241979.1</v>
      </c>
      <c r="C11" s="17">
        <v>241953.7</v>
      </c>
      <c r="D11" s="17">
        <v>243945.3</v>
      </c>
      <c r="E11" s="17">
        <v>244158.5</v>
      </c>
      <c r="F11" s="17">
        <v>249796.7</v>
      </c>
      <c r="G11" s="17">
        <v>254230.6</v>
      </c>
      <c r="H11" s="17">
        <v>263946.3</v>
      </c>
      <c r="I11" s="17">
        <v>271478.2</v>
      </c>
      <c r="J11" s="17">
        <v>267595.5</v>
      </c>
      <c r="K11" s="17">
        <v>252476.3</v>
      </c>
      <c r="L11" s="17">
        <v>255740.6</v>
      </c>
      <c r="M11" s="17">
        <v>259026.4</v>
      </c>
      <c r="N11" s="17">
        <v>258659.9</v>
      </c>
      <c r="O11" s="21">
        <v>257320</v>
      </c>
      <c r="P11" s="17">
        <v>259364.6</v>
      </c>
      <c r="Q11" s="17">
        <v>260006.1</v>
      </c>
      <c r="R11" s="17">
        <v>262606.7</v>
      </c>
      <c r="S11" s="17">
        <v>273465.8</v>
      </c>
      <c r="T11" s="21">
        <v>278427</v>
      </c>
      <c r="U11" s="17">
        <v>286937.59999999998</v>
      </c>
      <c r="V11" s="17">
        <v>247049.5</v>
      </c>
      <c r="W11" s="17">
        <v>270252.59999999998</v>
      </c>
      <c r="X11" s="17">
        <v>301785.3</v>
      </c>
      <c r="Y11" s="21"/>
    </row>
    <row r="12" spans="1:25" ht="15" x14ac:dyDescent="0.25">
      <c r="A12" s="7" t="s">
        <v>47</v>
      </c>
      <c r="B12" s="16">
        <v>196846.1</v>
      </c>
      <c r="C12" s="16">
        <v>196872.5</v>
      </c>
      <c r="D12" s="16">
        <v>198311.7</v>
      </c>
      <c r="E12" s="16">
        <v>197961.7</v>
      </c>
      <c r="F12" s="20">
        <v>203155</v>
      </c>
      <c r="G12" s="16">
        <v>205990.39999999999</v>
      </c>
      <c r="H12" s="20">
        <v>213690</v>
      </c>
      <c r="I12" s="16">
        <v>219877.8</v>
      </c>
      <c r="J12" s="16">
        <v>219475.9</v>
      </c>
      <c r="K12" s="16">
        <v>208648.3</v>
      </c>
      <c r="L12" s="20">
        <v>212889</v>
      </c>
      <c r="M12" s="16">
        <v>216764.3</v>
      </c>
      <c r="N12" s="16">
        <v>214296.5</v>
      </c>
      <c r="O12" s="16">
        <v>212064.4</v>
      </c>
      <c r="P12" s="16">
        <v>212963.20000000001</v>
      </c>
      <c r="Q12" s="16">
        <v>212043.9</v>
      </c>
      <c r="R12" s="16">
        <v>212211.3</v>
      </c>
      <c r="S12" s="16">
        <v>219097.5</v>
      </c>
      <c r="T12" s="16">
        <v>220240.3</v>
      </c>
      <c r="U12" s="20">
        <v>228248</v>
      </c>
      <c r="V12" s="16">
        <v>195701.3</v>
      </c>
      <c r="W12" s="16">
        <v>215198.2</v>
      </c>
      <c r="X12" s="16">
        <v>239454.9</v>
      </c>
      <c r="Y12" s="16"/>
    </row>
    <row r="13" spans="1:25" ht="15" x14ac:dyDescent="0.25">
      <c r="A13" s="7" t="s">
        <v>48</v>
      </c>
      <c r="B13" s="21">
        <v>8816</v>
      </c>
      <c r="C13" s="17">
        <v>9225.6</v>
      </c>
      <c r="D13" s="21">
        <v>8855</v>
      </c>
      <c r="E13" s="17">
        <v>8819.7999999999993</v>
      </c>
      <c r="F13" s="21">
        <v>8564</v>
      </c>
      <c r="G13" s="17">
        <v>7499.8</v>
      </c>
      <c r="H13" s="17">
        <v>7559.1</v>
      </c>
      <c r="I13" s="17">
        <v>7962.7</v>
      </c>
      <c r="J13" s="17">
        <v>7956.8</v>
      </c>
      <c r="K13" s="17">
        <v>8052.9</v>
      </c>
      <c r="L13" s="17">
        <v>8266.7000000000007</v>
      </c>
      <c r="M13" s="17">
        <v>8286.2999999999993</v>
      </c>
      <c r="N13" s="17">
        <v>8085.1</v>
      </c>
      <c r="O13" s="17">
        <v>8037.2</v>
      </c>
      <c r="P13" s="17">
        <v>8557.7999999999993</v>
      </c>
      <c r="Q13" s="17">
        <v>8554.2999999999993</v>
      </c>
      <c r="R13" s="17">
        <v>8399.6</v>
      </c>
      <c r="S13" s="17">
        <v>8542.2999999999993</v>
      </c>
      <c r="T13" s="17">
        <v>9129.7999999999993</v>
      </c>
      <c r="U13" s="17">
        <v>9141.5</v>
      </c>
      <c r="V13" s="17">
        <v>8379.2999999999993</v>
      </c>
      <c r="W13" s="17">
        <v>8740.2000000000007</v>
      </c>
      <c r="X13" s="17">
        <v>9370.7000000000007</v>
      </c>
      <c r="Y13" s="17"/>
    </row>
    <row r="14" spans="1:25" ht="15" x14ac:dyDescent="0.25">
      <c r="A14" s="7" t="s">
        <v>49</v>
      </c>
      <c r="B14" s="20">
        <v>7806</v>
      </c>
      <c r="C14" s="16">
        <v>8440.2999999999993</v>
      </c>
      <c r="D14" s="16">
        <v>9141.1</v>
      </c>
      <c r="E14" s="16">
        <v>9131.7000000000007</v>
      </c>
      <c r="F14" s="16">
        <v>8486.1</v>
      </c>
      <c r="G14" s="16">
        <v>8099.9</v>
      </c>
      <c r="H14" s="16">
        <v>8783.7999999999993</v>
      </c>
      <c r="I14" s="16">
        <v>8505.1</v>
      </c>
      <c r="J14" s="16">
        <v>7553.8</v>
      </c>
      <c r="K14" s="16">
        <v>5485.4</v>
      </c>
      <c r="L14" s="16">
        <v>5801.5</v>
      </c>
      <c r="M14" s="16">
        <v>5576.7</v>
      </c>
      <c r="N14" s="16">
        <v>5236.3999999999996</v>
      </c>
      <c r="O14" s="20">
        <v>4886</v>
      </c>
      <c r="P14" s="16">
        <v>4562.7</v>
      </c>
      <c r="Q14" s="20">
        <v>4935</v>
      </c>
      <c r="R14" s="16">
        <v>5194.2</v>
      </c>
      <c r="S14" s="16">
        <v>5901.9</v>
      </c>
      <c r="T14" s="16">
        <v>6324.1</v>
      </c>
      <c r="U14" s="16">
        <v>6235.1</v>
      </c>
      <c r="V14" s="16">
        <v>5446.2</v>
      </c>
      <c r="W14" s="16">
        <v>5739.5</v>
      </c>
      <c r="X14" s="16">
        <v>7351.9</v>
      </c>
      <c r="Y14" s="16"/>
    </row>
    <row r="15" spans="1:25" ht="15" x14ac:dyDescent="0.25">
      <c r="A15" s="7" t="s">
        <v>50</v>
      </c>
      <c r="B15" s="17">
        <v>8769.5</v>
      </c>
      <c r="C15" s="17">
        <v>8987.6</v>
      </c>
      <c r="D15" s="21">
        <v>9002</v>
      </c>
      <c r="E15" s="17">
        <v>8489.2999999999993</v>
      </c>
      <c r="F15" s="17">
        <v>8420.5</v>
      </c>
      <c r="G15" s="17">
        <v>8122.3</v>
      </c>
      <c r="H15" s="17">
        <v>7964.4</v>
      </c>
      <c r="I15" s="17">
        <v>7507.7</v>
      </c>
      <c r="J15" s="17">
        <v>7272.3</v>
      </c>
      <c r="K15" s="17">
        <v>6284.1</v>
      </c>
      <c r="L15" s="17">
        <v>6231.5</v>
      </c>
      <c r="M15" s="21">
        <v>6424</v>
      </c>
      <c r="N15" s="17">
        <v>6535.5</v>
      </c>
      <c r="O15" s="17">
        <v>6429.9</v>
      </c>
      <c r="P15" s="17">
        <v>6011.1</v>
      </c>
      <c r="Q15" s="17">
        <v>5743.3</v>
      </c>
      <c r="R15" s="17">
        <v>5441.9</v>
      </c>
      <c r="S15" s="21">
        <v>5687</v>
      </c>
      <c r="T15" s="17">
        <v>5577.2</v>
      </c>
      <c r="U15" s="17">
        <v>5199.5</v>
      </c>
      <c r="V15" s="17">
        <v>3793.3</v>
      </c>
      <c r="W15" s="17">
        <v>4521.1000000000004</v>
      </c>
      <c r="X15" s="17">
        <v>5398.4</v>
      </c>
      <c r="Y15" s="21"/>
    </row>
    <row r="16" spans="1:25" ht="15" x14ac:dyDescent="0.25">
      <c r="A16" s="7" t="s">
        <v>51</v>
      </c>
      <c r="B16" s="16">
        <v>44034.3</v>
      </c>
      <c r="C16" s="16">
        <v>42811.4</v>
      </c>
      <c r="D16" s="16">
        <v>42447.4</v>
      </c>
      <c r="E16" s="16">
        <v>40700.400000000001</v>
      </c>
      <c r="F16" s="16">
        <v>41535.1</v>
      </c>
      <c r="G16" s="16">
        <v>43107.4</v>
      </c>
      <c r="H16" s="16">
        <v>47431.3</v>
      </c>
      <c r="I16" s="16">
        <v>48372.7</v>
      </c>
      <c r="J16" s="16">
        <v>48688.1</v>
      </c>
      <c r="K16" s="20">
        <v>45529</v>
      </c>
      <c r="L16" s="16">
        <v>47125.5</v>
      </c>
      <c r="M16" s="16">
        <v>49377.2</v>
      </c>
      <c r="N16" s="16">
        <v>49716.9</v>
      </c>
      <c r="O16" s="16">
        <v>50498.2</v>
      </c>
      <c r="P16" s="16">
        <v>52085.1</v>
      </c>
      <c r="Q16" s="16">
        <v>51274.7</v>
      </c>
      <c r="R16" s="16">
        <v>52216.1</v>
      </c>
      <c r="S16" s="16">
        <v>53589.5</v>
      </c>
      <c r="T16" s="16">
        <v>55244.3</v>
      </c>
      <c r="U16" s="16">
        <v>56467.199999999997</v>
      </c>
      <c r="V16" s="20">
        <v>48528</v>
      </c>
      <c r="W16" s="16">
        <v>53405.1</v>
      </c>
      <c r="X16" s="16">
        <v>58068.6</v>
      </c>
      <c r="Y16" s="16"/>
    </row>
    <row r="17" spans="1:25" ht="15" x14ac:dyDescent="0.25">
      <c r="A17" s="7" t="s">
        <v>52</v>
      </c>
      <c r="B17" s="21">
        <v>29338</v>
      </c>
      <c r="C17" s="21">
        <v>29576</v>
      </c>
      <c r="D17" s="21">
        <v>29412</v>
      </c>
      <c r="E17" s="21">
        <v>28350</v>
      </c>
      <c r="F17" s="21">
        <v>28921</v>
      </c>
      <c r="G17" s="21">
        <v>28178</v>
      </c>
      <c r="H17" s="21">
        <v>29121</v>
      </c>
      <c r="I17" s="21">
        <v>29828</v>
      </c>
      <c r="J17" s="21">
        <v>30190</v>
      </c>
      <c r="K17" s="21">
        <v>28824</v>
      </c>
      <c r="L17" s="21">
        <v>29373</v>
      </c>
      <c r="M17" s="21">
        <v>28616</v>
      </c>
      <c r="N17" s="21">
        <v>28705</v>
      </c>
      <c r="O17" s="21">
        <v>26755</v>
      </c>
      <c r="P17" s="21">
        <v>26830</v>
      </c>
      <c r="Q17" s="21">
        <v>27893</v>
      </c>
      <c r="R17" s="21">
        <v>25825</v>
      </c>
      <c r="S17" s="21">
        <v>26279</v>
      </c>
      <c r="T17" s="21">
        <v>25848</v>
      </c>
      <c r="U17" s="21">
        <v>26636</v>
      </c>
      <c r="V17" s="21">
        <v>22086</v>
      </c>
      <c r="W17" s="21">
        <v>23868</v>
      </c>
      <c r="X17" s="21">
        <v>28535</v>
      </c>
      <c r="Y17" s="21"/>
    </row>
    <row r="18" spans="1:25" ht="15" x14ac:dyDescent="0.25">
      <c r="A18" s="7" t="s">
        <v>53</v>
      </c>
      <c r="B18" s="16">
        <v>31172.3</v>
      </c>
      <c r="C18" s="20">
        <v>31799</v>
      </c>
      <c r="D18" s="16">
        <v>32214.1</v>
      </c>
      <c r="E18" s="16">
        <v>32399.7</v>
      </c>
      <c r="F18" s="20">
        <v>34024</v>
      </c>
      <c r="G18" s="16">
        <v>35416.5</v>
      </c>
      <c r="H18" s="16">
        <v>36982.9</v>
      </c>
      <c r="I18" s="16">
        <v>38352.6</v>
      </c>
      <c r="J18" s="16">
        <v>38229.9</v>
      </c>
      <c r="K18" s="16">
        <v>36542.5</v>
      </c>
      <c r="L18" s="16">
        <v>38320.400000000001</v>
      </c>
      <c r="M18" s="16">
        <v>39727.800000000003</v>
      </c>
      <c r="N18" s="16">
        <v>41132.6</v>
      </c>
      <c r="O18" s="16">
        <v>41335.9</v>
      </c>
      <c r="P18" s="16">
        <v>41219.699999999997</v>
      </c>
      <c r="Q18" s="16">
        <v>40172.300000000003</v>
      </c>
      <c r="R18" s="16">
        <v>40299.300000000003</v>
      </c>
      <c r="S18" s="16">
        <v>40971.300000000003</v>
      </c>
      <c r="T18" s="16">
        <v>39831.800000000003</v>
      </c>
      <c r="U18" s="16">
        <v>41867.699999999997</v>
      </c>
      <c r="V18" s="16">
        <v>37326.9</v>
      </c>
      <c r="W18" s="16">
        <v>40920.9</v>
      </c>
      <c r="X18" s="16">
        <v>44380.1</v>
      </c>
      <c r="Y18" s="16"/>
    </row>
    <row r="19" spans="1:25" ht="15" x14ac:dyDescent="0.25">
      <c r="A19" s="7" t="s">
        <v>54</v>
      </c>
      <c r="B19" s="17">
        <v>42748.800000000003</v>
      </c>
      <c r="C19" s="17">
        <v>41865.9</v>
      </c>
      <c r="D19" s="17">
        <v>43652.800000000003</v>
      </c>
      <c r="E19" s="17">
        <v>45895.199999999997</v>
      </c>
      <c r="F19" s="17">
        <v>47734.3</v>
      </c>
      <c r="G19" s="17">
        <v>49258.9</v>
      </c>
      <c r="H19" s="17">
        <v>49008.6</v>
      </c>
      <c r="I19" s="17">
        <v>49323.7</v>
      </c>
      <c r="J19" s="17">
        <v>47987.1</v>
      </c>
      <c r="K19" s="17">
        <v>46534.2</v>
      </c>
      <c r="L19" s="17">
        <v>46247.9</v>
      </c>
      <c r="M19" s="17">
        <v>46243.6</v>
      </c>
      <c r="N19" s="17">
        <v>41734.1</v>
      </c>
      <c r="O19" s="17">
        <v>40814.1</v>
      </c>
      <c r="P19" s="17">
        <v>39342.5</v>
      </c>
      <c r="Q19" s="17">
        <v>38922.5</v>
      </c>
      <c r="R19" s="17">
        <v>39139.4</v>
      </c>
      <c r="S19" s="21">
        <v>40949</v>
      </c>
      <c r="T19" s="17">
        <v>40097.1</v>
      </c>
      <c r="U19" s="17">
        <v>42537.7</v>
      </c>
      <c r="V19" s="17">
        <v>34674.400000000001</v>
      </c>
      <c r="W19" s="17">
        <v>41137.599999999999</v>
      </c>
      <c r="X19" s="17">
        <v>48076.7</v>
      </c>
      <c r="Y19" s="17"/>
    </row>
    <row r="20" spans="1:25" ht="15" x14ac:dyDescent="0.25">
      <c r="A20" s="7" t="s">
        <v>55</v>
      </c>
      <c r="B20" s="16">
        <v>13184.7</v>
      </c>
      <c r="C20" s="16">
        <v>13094.7</v>
      </c>
      <c r="D20" s="16">
        <v>12852.8</v>
      </c>
      <c r="E20" s="16">
        <v>12357.7</v>
      </c>
      <c r="F20" s="16">
        <v>12546.2</v>
      </c>
      <c r="G20" s="16">
        <v>12587.3</v>
      </c>
      <c r="H20" s="16">
        <v>13181.4</v>
      </c>
      <c r="I20" s="16">
        <v>13515.7</v>
      </c>
      <c r="J20" s="16">
        <v>13185.9</v>
      </c>
      <c r="K20" s="16">
        <v>12228.8</v>
      </c>
      <c r="L20" s="16">
        <v>12599.1</v>
      </c>
      <c r="M20" s="16">
        <v>13092.6</v>
      </c>
      <c r="N20" s="20">
        <v>13214</v>
      </c>
      <c r="O20" s="16">
        <v>12747.3</v>
      </c>
      <c r="P20" s="16">
        <v>12681.6</v>
      </c>
      <c r="Q20" s="16">
        <v>12475.5</v>
      </c>
      <c r="R20" s="16">
        <v>12433.5</v>
      </c>
      <c r="S20" s="16">
        <v>13036.7</v>
      </c>
      <c r="T20" s="16">
        <v>13119.5</v>
      </c>
      <c r="U20" s="16">
        <v>13676.2</v>
      </c>
      <c r="V20" s="20">
        <v>10942</v>
      </c>
      <c r="W20" s="20">
        <v>13095</v>
      </c>
      <c r="X20" s="16">
        <v>14928.3</v>
      </c>
      <c r="Y20" s="20"/>
    </row>
    <row r="21" spans="1:25" ht="15" x14ac:dyDescent="0.25">
      <c r="A21" s="7" t="s">
        <v>56</v>
      </c>
      <c r="B21" s="17">
        <v>9065.4</v>
      </c>
      <c r="C21" s="17">
        <v>9276.2999999999993</v>
      </c>
      <c r="D21" s="17">
        <v>9312.1</v>
      </c>
      <c r="E21" s="21">
        <v>9442</v>
      </c>
      <c r="F21" s="21">
        <v>9389</v>
      </c>
      <c r="G21" s="17">
        <v>8043.3</v>
      </c>
      <c r="H21" s="17">
        <v>8365.1</v>
      </c>
      <c r="I21" s="21">
        <v>8537</v>
      </c>
      <c r="J21" s="21">
        <v>8648</v>
      </c>
      <c r="K21" s="17">
        <v>7884.3</v>
      </c>
      <c r="L21" s="21">
        <v>7789</v>
      </c>
      <c r="M21" s="17">
        <v>8490.2999999999993</v>
      </c>
      <c r="N21" s="17">
        <v>8434.5</v>
      </c>
      <c r="O21" s="17">
        <v>8609.9</v>
      </c>
      <c r="P21" s="17">
        <v>8777.6</v>
      </c>
      <c r="Q21" s="17">
        <v>8789.9</v>
      </c>
      <c r="R21" s="17">
        <v>9129.2999999999993</v>
      </c>
      <c r="S21" s="17">
        <v>9472.7000000000007</v>
      </c>
      <c r="T21" s="17">
        <v>9639.9</v>
      </c>
      <c r="U21" s="17">
        <v>9533.4</v>
      </c>
      <c r="V21" s="17">
        <v>8948.2999999999993</v>
      </c>
      <c r="W21" s="17">
        <v>8185.9</v>
      </c>
      <c r="X21" s="17">
        <v>10001.1</v>
      </c>
      <c r="Y21" s="17"/>
    </row>
    <row r="22" spans="1:25" ht="15" x14ac:dyDescent="0.25">
      <c r="A22" s="7" t="s">
        <v>57</v>
      </c>
      <c r="B22" s="16">
        <v>11985.8</v>
      </c>
      <c r="C22" s="16">
        <v>11058.7</v>
      </c>
      <c r="D22" s="16">
        <v>11529.8</v>
      </c>
      <c r="E22" s="16">
        <v>12473.1</v>
      </c>
      <c r="F22" s="16">
        <v>12211.6</v>
      </c>
      <c r="G22" s="16">
        <v>14805.1</v>
      </c>
      <c r="H22" s="20">
        <v>16305</v>
      </c>
      <c r="I22" s="16">
        <v>15685.3</v>
      </c>
      <c r="J22" s="16">
        <v>13177.4</v>
      </c>
      <c r="K22" s="16">
        <v>12224.6</v>
      </c>
      <c r="L22" s="16">
        <v>13515.9</v>
      </c>
      <c r="M22" s="16">
        <v>14803.1</v>
      </c>
      <c r="N22" s="16">
        <v>16020.9</v>
      </c>
      <c r="O22" s="16">
        <v>16606.3</v>
      </c>
      <c r="P22" s="16">
        <v>16590.8</v>
      </c>
      <c r="Q22" s="16">
        <v>16545.599999999999</v>
      </c>
      <c r="R22" s="20">
        <v>17172</v>
      </c>
      <c r="S22" s="16">
        <v>19557.099999999999</v>
      </c>
      <c r="T22" s="16">
        <v>21773.8</v>
      </c>
      <c r="U22" s="16">
        <v>21531.200000000001</v>
      </c>
      <c r="V22" s="16">
        <v>19996.599999999999</v>
      </c>
      <c r="W22" s="16">
        <v>20557.099999999999</v>
      </c>
      <c r="X22" s="16">
        <v>21122.400000000001</v>
      </c>
      <c r="Y22" s="16"/>
    </row>
    <row r="23" spans="1:25" ht="15" x14ac:dyDescent="0.25">
      <c r="A23" s="7" t="s">
        <v>58</v>
      </c>
      <c r="B23" s="17">
        <v>6050.3</v>
      </c>
      <c r="C23" s="17">
        <v>6159.2</v>
      </c>
      <c r="D23" s="17">
        <v>6151.5</v>
      </c>
      <c r="E23" s="17">
        <v>5977.7</v>
      </c>
      <c r="F23" s="17">
        <v>5798.4</v>
      </c>
      <c r="G23" s="17">
        <v>5822.6</v>
      </c>
      <c r="H23" s="17">
        <v>5699.4</v>
      </c>
      <c r="I23" s="17">
        <v>5650.9</v>
      </c>
      <c r="J23" s="17">
        <v>5664.1</v>
      </c>
      <c r="K23" s="17">
        <v>5328.6</v>
      </c>
      <c r="L23" s="17">
        <v>5570.6</v>
      </c>
      <c r="M23" s="17">
        <v>5592.6</v>
      </c>
      <c r="N23" s="17">
        <v>5361.6</v>
      </c>
      <c r="O23" s="17">
        <v>5217.5</v>
      </c>
      <c r="P23" s="17">
        <v>5099.8</v>
      </c>
      <c r="Q23" s="17">
        <v>5062.3999999999996</v>
      </c>
      <c r="R23" s="17">
        <v>5219.7</v>
      </c>
      <c r="S23" s="21">
        <v>5179</v>
      </c>
      <c r="T23" s="17">
        <v>5210.8999999999996</v>
      </c>
      <c r="U23" s="17">
        <v>5144.8999999999996</v>
      </c>
      <c r="V23" s="21">
        <v>4541</v>
      </c>
      <c r="W23" s="17">
        <v>4646.6000000000004</v>
      </c>
      <c r="X23" s="17">
        <v>4700.5</v>
      </c>
      <c r="Y23" s="17"/>
    </row>
    <row r="24" spans="1:25" ht="15" x14ac:dyDescent="0.25">
      <c r="A24" s="7" t="s">
        <v>59</v>
      </c>
      <c r="B24" s="16">
        <v>10112.1</v>
      </c>
      <c r="C24" s="16">
        <v>9561.2000000000007</v>
      </c>
      <c r="D24" s="16">
        <v>9294.4</v>
      </c>
      <c r="E24" s="16">
        <v>9202.2999999999993</v>
      </c>
      <c r="F24" s="16">
        <v>9087.4</v>
      </c>
      <c r="G24" s="16">
        <v>9159.2000000000007</v>
      </c>
      <c r="H24" s="16">
        <v>9490.2000000000007</v>
      </c>
      <c r="I24" s="16">
        <v>10030.799999999999</v>
      </c>
      <c r="J24" s="16">
        <v>10015.200000000001</v>
      </c>
      <c r="K24" s="16">
        <v>8993.5</v>
      </c>
      <c r="L24" s="16">
        <v>9583.2999999999993</v>
      </c>
      <c r="M24" s="16">
        <v>10215.1</v>
      </c>
      <c r="N24" s="16">
        <v>9898.9</v>
      </c>
      <c r="O24" s="16">
        <v>9628.9</v>
      </c>
      <c r="P24" s="16">
        <v>9855.9</v>
      </c>
      <c r="Q24" s="16">
        <v>9621.2000000000007</v>
      </c>
      <c r="R24" s="16">
        <v>9399.1</v>
      </c>
      <c r="S24" s="20">
        <v>9920</v>
      </c>
      <c r="T24" s="16">
        <v>10452.200000000001</v>
      </c>
      <c r="U24" s="16">
        <v>10912.1</v>
      </c>
      <c r="V24" s="16">
        <v>8924.6</v>
      </c>
      <c r="W24" s="16">
        <v>10163.799999999999</v>
      </c>
      <c r="X24" s="16">
        <v>11621.2</v>
      </c>
      <c r="Y24" s="16"/>
    </row>
    <row r="26" spans="1:25" ht="15" x14ac:dyDescent="0.25">
      <c r="A26" s="5" t="s">
        <v>89</v>
      </c>
      <c r="B26" s="4" t="s">
        <v>62</v>
      </c>
      <c r="C26" s="4" t="s">
        <v>63</v>
      </c>
      <c r="D26" s="4" t="s">
        <v>64</v>
      </c>
      <c r="E26" s="4" t="s">
        <v>65</v>
      </c>
      <c r="F26" s="4" t="s">
        <v>66</v>
      </c>
      <c r="G26" s="4" t="s">
        <v>67</v>
      </c>
      <c r="H26" s="4" t="s">
        <v>68</v>
      </c>
      <c r="I26" s="4" t="s">
        <v>69</v>
      </c>
      <c r="J26" s="4" t="s">
        <v>70</v>
      </c>
      <c r="K26" s="4" t="s">
        <v>71</v>
      </c>
      <c r="L26" s="4" t="s">
        <v>72</v>
      </c>
      <c r="M26" s="4" t="s">
        <v>73</v>
      </c>
      <c r="N26" s="4" t="s">
        <v>74</v>
      </c>
      <c r="O26" s="4" t="s">
        <v>75</v>
      </c>
      <c r="P26" s="4" t="s">
        <v>76</v>
      </c>
      <c r="Q26" s="4" t="s">
        <v>77</v>
      </c>
      <c r="R26" s="4" t="s">
        <v>78</v>
      </c>
      <c r="S26" s="4" t="s">
        <v>79</v>
      </c>
      <c r="T26" s="4" t="s">
        <v>80</v>
      </c>
      <c r="U26" s="4" t="s">
        <v>81</v>
      </c>
      <c r="V26" s="4" t="s">
        <v>82</v>
      </c>
      <c r="W26" s="4" t="s">
        <v>83</v>
      </c>
      <c r="X26" s="4" t="s">
        <v>84</v>
      </c>
      <c r="Y26" s="4"/>
    </row>
    <row r="27" spans="1:25" ht="15" x14ac:dyDescent="0.25">
      <c r="A27" s="23" t="s">
        <v>95</v>
      </c>
      <c r="B27" s="10">
        <f>100*B11/$B11</f>
        <v>100</v>
      </c>
      <c r="C27" s="10">
        <f t="shared" ref="C27:X27" si="0">100*C11/$B11</f>
        <v>99.989503225691806</v>
      </c>
      <c r="D27" s="10">
        <f t="shared" si="0"/>
        <v>100.81254951357369</v>
      </c>
      <c r="E27" s="10">
        <f t="shared" si="0"/>
        <v>100.90065629634955</v>
      </c>
      <c r="F27" s="10">
        <f t="shared" si="0"/>
        <v>103.23069223747009</v>
      </c>
      <c r="G27" s="10">
        <f t="shared" si="0"/>
        <v>105.06304056837966</v>
      </c>
      <c r="H27" s="10">
        <f t="shared" si="0"/>
        <v>109.07813939303023</v>
      </c>
      <c r="I27" s="10">
        <f t="shared" si="0"/>
        <v>112.19076358247469</v>
      </c>
      <c r="J27" s="10">
        <f t="shared" si="0"/>
        <v>110.58620351922956</v>
      </c>
      <c r="K27" s="10">
        <f t="shared" si="0"/>
        <v>104.3380606011015</v>
      </c>
      <c r="L27" s="10">
        <f t="shared" si="0"/>
        <v>105.68706140323688</v>
      </c>
      <c r="M27" s="10">
        <f t="shared" si="0"/>
        <v>107.04494727023945</v>
      </c>
      <c r="N27" s="10">
        <f t="shared" si="0"/>
        <v>106.89348790866649</v>
      </c>
      <c r="O27" s="10">
        <f t="shared" si="0"/>
        <v>106.33976240096769</v>
      </c>
      <c r="P27" s="10">
        <f t="shared" si="0"/>
        <v>107.18471140689422</v>
      </c>
      <c r="Q27" s="10">
        <f t="shared" si="0"/>
        <v>107.4498169470008</v>
      </c>
      <c r="R27" s="10">
        <f t="shared" si="0"/>
        <v>108.52453786298072</v>
      </c>
      <c r="S27" s="10">
        <f t="shared" si="0"/>
        <v>113.01215683503244</v>
      </c>
      <c r="T27" s="10">
        <f t="shared" si="0"/>
        <v>115.0624165475448</v>
      </c>
      <c r="U27" s="10">
        <f t="shared" si="0"/>
        <v>118.57949715491957</v>
      </c>
      <c r="V27" s="10">
        <f t="shared" si="0"/>
        <v>102.09538757686097</v>
      </c>
      <c r="W27" s="10">
        <f t="shared" si="0"/>
        <v>111.68427355916273</v>
      </c>
      <c r="X27" s="10">
        <f t="shared" si="0"/>
        <v>124.71544030042264</v>
      </c>
      <c r="Y27" s="10"/>
    </row>
    <row r="28" spans="1:25" ht="11.45" customHeight="1" x14ac:dyDescent="0.25">
      <c r="A28" s="7" t="s">
        <v>48</v>
      </c>
      <c r="B28" s="10">
        <f t="shared" ref="B28:X28" si="1">100*B13/$B13</f>
        <v>100</v>
      </c>
      <c r="C28" s="10">
        <f t="shared" si="1"/>
        <v>104.64609800362976</v>
      </c>
      <c r="D28" s="10">
        <f t="shared" si="1"/>
        <v>100.44237749546279</v>
      </c>
      <c r="E28" s="10">
        <f t="shared" si="1"/>
        <v>100.04310344827584</v>
      </c>
      <c r="F28" s="10">
        <f t="shared" si="1"/>
        <v>97.141560798548099</v>
      </c>
      <c r="G28" s="10">
        <f t="shared" si="1"/>
        <v>85.070326678765881</v>
      </c>
      <c r="H28" s="10">
        <f t="shared" si="1"/>
        <v>85.742967332123413</v>
      </c>
      <c r="I28" s="10">
        <f t="shared" si="1"/>
        <v>90.32100725952813</v>
      </c>
      <c r="J28" s="10">
        <f t="shared" si="1"/>
        <v>90.254083484573499</v>
      </c>
      <c r="K28" s="10">
        <f t="shared" si="1"/>
        <v>91.34414700544464</v>
      </c>
      <c r="L28" s="10">
        <f t="shared" si="1"/>
        <v>93.769283121597113</v>
      </c>
      <c r="M28" s="10">
        <f t="shared" si="1"/>
        <v>93.991606170598899</v>
      </c>
      <c r="N28" s="10">
        <f t="shared" si="1"/>
        <v>91.709392014519054</v>
      </c>
      <c r="O28" s="10">
        <f t="shared" si="1"/>
        <v>91.166061705989108</v>
      </c>
      <c r="P28" s="10">
        <f t="shared" si="1"/>
        <v>97.071234119782204</v>
      </c>
      <c r="Q28" s="10">
        <f t="shared" si="1"/>
        <v>97.031533575317596</v>
      </c>
      <c r="R28" s="10">
        <f t="shared" si="1"/>
        <v>95.276769509981847</v>
      </c>
      <c r="S28" s="10">
        <f t="shared" si="1"/>
        <v>96.895417422867496</v>
      </c>
      <c r="T28" s="10">
        <f t="shared" si="1"/>
        <v>103.55943738656985</v>
      </c>
      <c r="U28" s="10">
        <f t="shared" si="1"/>
        <v>103.69215063520871</v>
      </c>
      <c r="V28" s="10">
        <f t="shared" si="1"/>
        <v>95.046506352087107</v>
      </c>
      <c r="W28" s="10">
        <f t="shared" si="1"/>
        <v>99.140199637023613</v>
      </c>
      <c r="X28" s="10">
        <f t="shared" si="1"/>
        <v>106.29196914700546</v>
      </c>
      <c r="Y28" s="10"/>
    </row>
    <row r="29" spans="1:25" ht="11.45" customHeight="1" x14ac:dyDescent="0.25">
      <c r="A29" s="7" t="s">
        <v>49</v>
      </c>
      <c r="B29" s="10">
        <f t="shared" ref="B29:X29" si="2">100*B14/$B14</f>
        <v>100</v>
      </c>
      <c r="C29" s="10">
        <f t="shared" si="2"/>
        <v>108.12580066615422</v>
      </c>
      <c r="D29" s="10">
        <f t="shared" si="2"/>
        <v>117.1035101204202</v>
      </c>
      <c r="E29" s="10">
        <f t="shared" si="2"/>
        <v>116.98308993082246</v>
      </c>
      <c r="F29" s="10">
        <f t="shared" si="2"/>
        <v>108.71252882398156</v>
      </c>
      <c r="G29" s="10">
        <f t="shared" si="2"/>
        <v>103.76505252369972</v>
      </c>
      <c r="H29" s="10">
        <f t="shared" si="2"/>
        <v>112.52626184985907</v>
      </c>
      <c r="I29" s="10">
        <f t="shared" si="2"/>
        <v>108.95593133487061</v>
      </c>
      <c r="J29" s="10">
        <f t="shared" si="2"/>
        <v>96.769151934409422</v>
      </c>
      <c r="K29" s="10">
        <f t="shared" si="2"/>
        <v>70.271585959518319</v>
      </c>
      <c r="L29" s="10">
        <f t="shared" si="2"/>
        <v>74.321035101204203</v>
      </c>
      <c r="M29" s="10">
        <f t="shared" si="2"/>
        <v>71.441199077632589</v>
      </c>
      <c r="N29" s="10">
        <f t="shared" si="2"/>
        <v>67.081732001024847</v>
      </c>
      <c r="O29" s="10">
        <f t="shared" si="2"/>
        <v>62.592877273891879</v>
      </c>
      <c r="P29" s="10">
        <f t="shared" si="2"/>
        <v>58.451191391237508</v>
      </c>
      <c r="Q29" s="10">
        <f t="shared" si="2"/>
        <v>63.220599538816295</v>
      </c>
      <c r="R29" s="10">
        <f t="shared" si="2"/>
        <v>66.541122213681788</v>
      </c>
      <c r="S29" s="10">
        <f t="shared" si="2"/>
        <v>75.607225211375862</v>
      </c>
      <c r="T29" s="10">
        <f t="shared" si="2"/>
        <v>81.015885216500124</v>
      </c>
      <c r="U29" s="10">
        <f t="shared" si="2"/>
        <v>79.8757366128619</v>
      </c>
      <c r="V29" s="10">
        <f t="shared" si="2"/>
        <v>69.769408147578787</v>
      </c>
      <c r="W29" s="10">
        <f t="shared" si="2"/>
        <v>73.526774276197798</v>
      </c>
      <c r="X29" s="10">
        <f t="shared" si="2"/>
        <v>94.182679989751477</v>
      </c>
      <c r="Y29" s="10"/>
    </row>
    <row r="30" spans="1:25" ht="11.45" customHeight="1" x14ac:dyDescent="0.25">
      <c r="A30" s="7" t="s">
        <v>50</v>
      </c>
      <c r="B30" s="10">
        <f t="shared" ref="B30:X30" si="3">100*B15/$B15</f>
        <v>100</v>
      </c>
      <c r="C30" s="10">
        <f t="shared" si="3"/>
        <v>102.48702890700724</v>
      </c>
      <c r="D30" s="10">
        <f t="shared" si="3"/>
        <v>102.65123439192656</v>
      </c>
      <c r="E30" s="10">
        <f t="shared" si="3"/>
        <v>96.804834939278166</v>
      </c>
      <c r="F30" s="10">
        <f t="shared" si="3"/>
        <v>96.020297622441419</v>
      </c>
      <c r="G30" s="10">
        <f t="shared" si="3"/>
        <v>92.619875705570436</v>
      </c>
      <c r="H30" s="10">
        <f t="shared" si="3"/>
        <v>90.819316950795368</v>
      </c>
      <c r="I30" s="10">
        <f t="shared" si="3"/>
        <v>85.611494383944347</v>
      </c>
      <c r="J30" s="10">
        <f t="shared" si="3"/>
        <v>82.927190831860429</v>
      </c>
      <c r="K30" s="10">
        <f t="shared" si="3"/>
        <v>71.658589429271913</v>
      </c>
      <c r="L30" s="10">
        <f t="shared" si="3"/>
        <v>71.058783282969387</v>
      </c>
      <c r="M30" s="10">
        <f t="shared" si="3"/>
        <v>73.253891327897833</v>
      </c>
      <c r="N30" s="10">
        <f t="shared" si="3"/>
        <v>74.52534352015509</v>
      </c>
      <c r="O30" s="10">
        <f t="shared" si="3"/>
        <v>73.321169964080056</v>
      </c>
      <c r="P30" s="10">
        <f t="shared" si="3"/>
        <v>68.545527111009747</v>
      </c>
      <c r="Q30" s="10">
        <f t="shared" si="3"/>
        <v>65.491761217857345</v>
      </c>
      <c r="R30" s="10">
        <f t="shared" si="3"/>
        <v>62.054849193226524</v>
      </c>
      <c r="S30" s="10">
        <f t="shared" si="3"/>
        <v>64.849763384457489</v>
      </c>
      <c r="T30" s="10">
        <f t="shared" si="3"/>
        <v>63.597696561947657</v>
      </c>
      <c r="U30" s="10">
        <f t="shared" si="3"/>
        <v>59.290723530417928</v>
      </c>
      <c r="V30" s="10">
        <f t="shared" si="3"/>
        <v>43.255601801699072</v>
      </c>
      <c r="W30" s="10">
        <f t="shared" si="3"/>
        <v>51.554820685329844</v>
      </c>
      <c r="X30" s="10">
        <f t="shared" si="3"/>
        <v>61.558811790866066</v>
      </c>
      <c r="Y30" s="10"/>
    </row>
    <row r="31" spans="1:25" ht="11.45" customHeight="1" x14ac:dyDescent="0.25">
      <c r="A31" s="7" t="s">
        <v>51</v>
      </c>
      <c r="B31" s="10">
        <f t="shared" ref="B31:X31" si="4">100*B16/$B16</f>
        <v>100</v>
      </c>
      <c r="C31" s="10">
        <f t="shared" si="4"/>
        <v>97.222846735385815</v>
      </c>
      <c r="D31" s="10">
        <f t="shared" si="4"/>
        <v>96.396218402472613</v>
      </c>
      <c r="E31" s="10">
        <f t="shared" si="4"/>
        <v>92.42885659588093</v>
      </c>
      <c r="F31" s="10">
        <f t="shared" si="4"/>
        <v>94.324424369184925</v>
      </c>
      <c r="G31" s="10">
        <f t="shared" si="4"/>
        <v>97.895049995117432</v>
      </c>
      <c r="H31" s="10">
        <f t="shared" si="4"/>
        <v>107.71444078820373</v>
      </c>
      <c r="I31" s="10">
        <f t="shared" si="4"/>
        <v>109.8523196689853</v>
      </c>
      <c r="J31" s="10">
        <f t="shared" si="4"/>
        <v>110.56857949371285</v>
      </c>
      <c r="K31" s="10">
        <f t="shared" si="4"/>
        <v>103.39439936594881</v>
      </c>
      <c r="L31" s="10">
        <f t="shared" si="4"/>
        <v>107.0199821502783</v>
      </c>
      <c r="M31" s="10">
        <f t="shared" si="4"/>
        <v>112.13349593385156</v>
      </c>
      <c r="N31" s="10">
        <f t="shared" si="4"/>
        <v>112.90494001267193</v>
      </c>
      <c r="O31" s="10">
        <f t="shared" si="4"/>
        <v>114.6792386843892</v>
      </c>
      <c r="P31" s="10">
        <f t="shared" si="4"/>
        <v>118.28302028191659</v>
      </c>
      <c r="Q31" s="10">
        <f t="shared" si="4"/>
        <v>116.44263676270543</v>
      </c>
      <c r="R31" s="10">
        <f t="shared" si="4"/>
        <v>118.580515643487</v>
      </c>
      <c r="S31" s="10">
        <f t="shared" si="4"/>
        <v>121.69944793036336</v>
      </c>
      <c r="T31" s="10">
        <f t="shared" si="4"/>
        <v>125.45742750537649</v>
      </c>
      <c r="U31" s="10">
        <f t="shared" si="4"/>
        <v>128.23458076999066</v>
      </c>
      <c r="V31" s="10">
        <f t="shared" si="4"/>
        <v>110.20499928464855</v>
      </c>
      <c r="W31" s="10">
        <f t="shared" si="4"/>
        <v>121.28068346720625</v>
      </c>
      <c r="X31" s="10">
        <f t="shared" si="4"/>
        <v>131.87129124341706</v>
      </c>
      <c r="Y31" s="10"/>
    </row>
    <row r="32" spans="1:25" ht="11.45" customHeight="1" x14ac:dyDescent="0.25">
      <c r="A32" s="7" t="s">
        <v>52</v>
      </c>
      <c r="B32" s="10">
        <f t="shared" ref="B32:X32" si="5">100*B17/$B17</f>
        <v>100</v>
      </c>
      <c r="C32" s="10">
        <f t="shared" si="5"/>
        <v>100.8112345763174</v>
      </c>
      <c r="D32" s="10">
        <f t="shared" si="5"/>
        <v>100.25223259935919</v>
      </c>
      <c r="E32" s="10">
        <f t="shared" si="5"/>
        <v>96.632353943690774</v>
      </c>
      <c r="F32" s="10">
        <f t="shared" si="5"/>
        <v>98.578635217124543</v>
      </c>
      <c r="G32" s="10">
        <f t="shared" si="5"/>
        <v>96.046083577612649</v>
      </c>
      <c r="H32" s="10">
        <f t="shared" si="5"/>
        <v>99.26034494512237</v>
      </c>
      <c r="I32" s="10">
        <f t="shared" si="5"/>
        <v>101.67018883359465</v>
      </c>
      <c r="J32" s="10">
        <f t="shared" si="5"/>
        <v>102.9040834412707</v>
      </c>
      <c r="K32" s="10">
        <f t="shared" si="5"/>
        <v>98.248005999045603</v>
      </c>
      <c r="L32" s="10">
        <f t="shared" si="5"/>
        <v>100.11929920239962</v>
      </c>
      <c r="M32" s="10">
        <f t="shared" si="5"/>
        <v>97.539027881927879</v>
      </c>
      <c r="N32" s="10">
        <f t="shared" si="5"/>
        <v>97.842388710886908</v>
      </c>
      <c r="O32" s="10">
        <f t="shared" si="5"/>
        <v>91.19571886290818</v>
      </c>
      <c r="P32" s="10">
        <f t="shared" si="5"/>
        <v>91.451360010907351</v>
      </c>
      <c r="Q32" s="10">
        <f t="shared" si="5"/>
        <v>95.074647215215762</v>
      </c>
      <c r="R32" s="10">
        <f t="shared" si="5"/>
        <v>88.025768627718321</v>
      </c>
      <c r="S32" s="10">
        <f t="shared" si="5"/>
        <v>89.573249710273359</v>
      </c>
      <c r="T32" s="10">
        <f t="shared" si="5"/>
        <v>88.104165246438072</v>
      </c>
      <c r="U32" s="10">
        <f t="shared" si="5"/>
        <v>90.790101574749471</v>
      </c>
      <c r="V32" s="10">
        <f t="shared" si="5"/>
        <v>75.281205262799105</v>
      </c>
      <c r="W32" s="10">
        <f t="shared" si="5"/>
        <v>81.355238939259664</v>
      </c>
      <c r="X32" s="10">
        <f t="shared" si="5"/>
        <v>97.262935442088761</v>
      </c>
      <c r="Y32" s="10"/>
    </row>
    <row r="33" spans="1:25" ht="11.45" customHeight="1" x14ac:dyDescent="0.25">
      <c r="A33" s="7" t="s">
        <v>53</v>
      </c>
      <c r="B33" s="10">
        <f t="shared" ref="B33:X33" si="6">100*B18/$B18</f>
        <v>100</v>
      </c>
      <c r="C33" s="10">
        <f t="shared" si="6"/>
        <v>102.01043875492023</v>
      </c>
      <c r="D33" s="10">
        <f t="shared" si="6"/>
        <v>103.34206972215718</v>
      </c>
      <c r="E33" s="10">
        <f t="shared" si="6"/>
        <v>103.93747012572059</v>
      </c>
      <c r="F33" s="10">
        <f t="shared" si="6"/>
        <v>109.14818604979421</v>
      </c>
      <c r="G33" s="10">
        <f t="shared" si="6"/>
        <v>113.61529306467601</v>
      </c>
      <c r="H33" s="10">
        <f t="shared" si="6"/>
        <v>118.64026716026729</v>
      </c>
      <c r="I33" s="10">
        <f t="shared" si="6"/>
        <v>123.03423231522859</v>
      </c>
      <c r="J33" s="10">
        <f t="shared" si="6"/>
        <v>122.64061362170902</v>
      </c>
      <c r="K33" s="10">
        <f t="shared" si="6"/>
        <v>117.22747439232909</v>
      </c>
      <c r="L33" s="10">
        <f t="shared" si="6"/>
        <v>122.93093547797244</v>
      </c>
      <c r="M33" s="10">
        <f t="shared" si="6"/>
        <v>127.44584133990756</v>
      </c>
      <c r="N33" s="10">
        <f t="shared" si="6"/>
        <v>131.95240646343069</v>
      </c>
      <c r="O33" s="10">
        <f t="shared" si="6"/>
        <v>132.60458804772185</v>
      </c>
      <c r="P33" s="10">
        <f t="shared" si="6"/>
        <v>132.23182120023225</v>
      </c>
      <c r="Q33" s="10">
        <f t="shared" si="6"/>
        <v>128.87178681072621</v>
      </c>
      <c r="R33" s="10">
        <f t="shared" si="6"/>
        <v>129.27919980238869</v>
      </c>
      <c r="S33" s="10">
        <f t="shared" si="6"/>
        <v>131.43495988425624</v>
      </c>
      <c r="T33" s="10">
        <f t="shared" si="6"/>
        <v>127.77947087638707</v>
      </c>
      <c r="U33" s="10">
        <f t="shared" si="6"/>
        <v>134.31058985060454</v>
      </c>
      <c r="V33" s="10">
        <f t="shared" si="6"/>
        <v>119.74381101169949</v>
      </c>
      <c r="W33" s="10">
        <f t="shared" si="6"/>
        <v>131.27327787811615</v>
      </c>
      <c r="X33" s="10">
        <f t="shared" si="6"/>
        <v>142.37030953763437</v>
      </c>
      <c r="Y33" s="10"/>
    </row>
    <row r="34" spans="1:25" ht="11.45" customHeight="1" x14ac:dyDescent="0.25">
      <c r="A34" s="7" t="s">
        <v>54</v>
      </c>
      <c r="B34" s="10">
        <f t="shared" ref="B34:X34" si="7">100*B19/$B19</f>
        <v>100</v>
      </c>
      <c r="C34" s="10">
        <f t="shared" si="7"/>
        <v>97.93467886817875</v>
      </c>
      <c r="D34" s="10">
        <f t="shared" si="7"/>
        <v>102.11467924245827</v>
      </c>
      <c r="E34" s="10">
        <f t="shared" si="7"/>
        <v>107.36020660229059</v>
      </c>
      <c r="F34" s="10">
        <f t="shared" si="7"/>
        <v>111.66231566734037</v>
      </c>
      <c r="G34" s="10">
        <f t="shared" si="7"/>
        <v>115.22873156673403</v>
      </c>
      <c r="H34" s="10">
        <f t="shared" si="7"/>
        <v>114.64321805524365</v>
      </c>
      <c r="I34" s="10">
        <f t="shared" si="7"/>
        <v>115.38031476906953</v>
      </c>
      <c r="J34" s="10">
        <f t="shared" si="7"/>
        <v>112.2536772962048</v>
      </c>
      <c r="K34" s="10">
        <f t="shared" si="7"/>
        <v>108.85498540309902</v>
      </c>
      <c r="L34" s="10">
        <f t="shared" si="7"/>
        <v>108.18525900142225</v>
      </c>
      <c r="M34" s="10">
        <f t="shared" si="7"/>
        <v>108.17520023953888</v>
      </c>
      <c r="N34" s="10">
        <f t="shared" si="7"/>
        <v>97.626366120218577</v>
      </c>
      <c r="O34" s="10">
        <f t="shared" si="7"/>
        <v>95.47425892656635</v>
      </c>
      <c r="P34" s="10">
        <f t="shared" si="7"/>
        <v>92.031823115502647</v>
      </c>
      <c r="Q34" s="10">
        <f t="shared" si="7"/>
        <v>91.049339396661424</v>
      </c>
      <c r="R34" s="10">
        <f t="shared" si="7"/>
        <v>91.556722060034431</v>
      </c>
      <c r="S34" s="10">
        <f t="shared" si="7"/>
        <v>95.789823340070356</v>
      </c>
      <c r="T34" s="10">
        <f t="shared" si="7"/>
        <v>93.797018863687398</v>
      </c>
      <c r="U34" s="10">
        <f t="shared" si="7"/>
        <v>99.506184968934789</v>
      </c>
      <c r="V34" s="10">
        <f t="shared" si="7"/>
        <v>81.111984429972296</v>
      </c>
      <c r="W34" s="10">
        <f t="shared" si="7"/>
        <v>96.231005314769064</v>
      </c>
      <c r="X34" s="10">
        <f t="shared" si="7"/>
        <v>112.46327382289093</v>
      </c>
      <c r="Y34" s="10"/>
    </row>
    <row r="35" spans="1:25" ht="11.45" customHeight="1" x14ac:dyDescent="0.25">
      <c r="A35" s="7" t="s">
        <v>55</v>
      </c>
      <c r="B35" s="10">
        <f t="shared" ref="B35:X35" si="8">100*B20/$B20</f>
        <v>100</v>
      </c>
      <c r="C35" s="10">
        <f t="shared" si="8"/>
        <v>99.317390611845539</v>
      </c>
      <c r="D35" s="10">
        <f t="shared" si="8"/>
        <v>97.482688267461526</v>
      </c>
      <c r="E35" s="10">
        <f t="shared" si="8"/>
        <v>93.727578177736305</v>
      </c>
      <c r="F35" s="10">
        <f t="shared" si="8"/>
        <v>95.157265618482029</v>
      </c>
      <c r="G35" s="10">
        <f t="shared" si="8"/>
        <v>95.468990572405886</v>
      </c>
      <c r="H35" s="10">
        <f t="shared" si="8"/>
        <v>99.974970989100996</v>
      </c>
      <c r="I35" s="10">
        <f t="shared" si="8"/>
        <v>102.51048563865692</v>
      </c>
      <c r="J35" s="10">
        <f t="shared" si="8"/>
        <v>100.00910145850872</v>
      </c>
      <c r="K35" s="10">
        <f t="shared" si="8"/>
        <v>92.74992984292399</v>
      </c>
      <c r="L35" s="10">
        <f t="shared" si="8"/>
        <v>95.558488247741693</v>
      </c>
      <c r="M35" s="10">
        <f t="shared" si="8"/>
        <v>99.301463059455273</v>
      </c>
      <c r="N35" s="10">
        <f t="shared" si="8"/>
        <v>100.22222727858805</v>
      </c>
      <c r="O35" s="10">
        <f t="shared" si="8"/>
        <v>96.682518373569366</v>
      </c>
      <c r="P35" s="10">
        <f t="shared" si="8"/>
        <v>96.184213520216616</v>
      </c>
      <c r="Q35" s="10">
        <f t="shared" si="8"/>
        <v>94.621038021342912</v>
      </c>
      <c r="R35" s="10">
        <f t="shared" si="8"/>
        <v>94.302486973537498</v>
      </c>
      <c r="S35" s="10">
        <f t="shared" si="8"/>
        <v>98.877486783923786</v>
      </c>
      <c r="T35" s="10">
        <f t="shared" si="8"/>
        <v>99.505487421025876</v>
      </c>
      <c r="U35" s="10">
        <f t="shared" si="8"/>
        <v>103.72780571419902</v>
      </c>
      <c r="V35" s="10">
        <f t="shared" si="8"/>
        <v>82.990132502066785</v>
      </c>
      <c r="W35" s="10">
        <f t="shared" si="8"/>
        <v>99.31966597647272</v>
      </c>
      <c r="X35" s="10">
        <f t="shared" si="8"/>
        <v>113.2244192131789</v>
      </c>
      <c r="Y35" s="10"/>
    </row>
    <row r="36" spans="1:25" ht="11.45" customHeight="1" x14ac:dyDescent="0.25">
      <c r="A36" s="7" t="s">
        <v>57</v>
      </c>
      <c r="B36" s="10">
        <f t="shared" ref="B36:S36" si="9">100*B22/$B22</f>
        <v>100</v>
      </c>
      <c r="C36" s="10">
        <f t="shared" si="9"/>
        <v>92.265013599425998</v>
      </c>
      <c r="D36" s="10">
        <f t="shared" si="9"/>
        <v>96.195498005973747</v>
      </c>
      <c r="E36" s="10">
        <f t="shared" si="9"/>
        <v>104.06564434580922</v>
      </c>
      <c r="F36" s="10">
        <f t="shared" si="9"/>
        <v>101.88389594353319</v>
      </c>
      <c r="G36" s="10">
        <f t="shared" si="9"/>
        <v>123.52200103455756</v>
      </c>
      <c r="H36" s="10">
        <f t="shared" si="9"/>
        <v>136.0359759048207</v>
      </c>
      <c r="I36" s="10">
        <f t="shared" si="9"/>
        <v>130.86569106776352</v>
      </c>
      <c r="J36" s="10">
        <f t="shared" si="9"/>
        <v>109.9417644212318</v>
      </c>
      <c r="K36" s="10">
        <f t="shared" si="9"/>
        <v>101.99235762318744</v>
      </c>
      <c r="L36" s="10">
        <f t="shared" si="9"/>
        <v>112.76593969530612</v>
      </c>
      <c r="M36" s="10">
        <f t="shared" si="9"/>
        <v>123.50531462230306</v>
      </c>
      <c r="N36" s="10">
        <f t="shared" si="9"/>
        <v>133.66567104406883</v>
      </c>
      <c r="O36" s="10">
        <f t="shared" si="9"/>
        <v>138.54978391096131</v>
      </c>
      <c r="P36" s="10">
        <f t="shared" si="9"/>
        <v>138.42046421598891</v>
      </c>
      <c r="Q36" s="10">
        <f t="shared" si="9"/>
        <v>138.04335129903717</v>
      </c>
      <c r="R36" s="10">
        <f t="shared" si="9"/>
        <v>143.26953561714697</v>
      </c>
      <c r="S36" s="10">
        <f t="shared" si="9"/>
        <v>163.16891655125229</v>
      </c>
      <c r="T36" s="10">
        <f t="shared" ref="T36:X36" si="10">100*T22/$B22</f>
        <v>181.66330157352868</v>
      </c>
      <c r="U36" s="10">
        <f t="shared" si="10"/>
        <v>179.63923976705769</v>
      </c>
      <c r="V36" s="10">
        <f t="shared" si="10"/>
        <v>166.83575564417893</v>
      </c>
      <c r="W36" s="10">
        <f t="shared" si="10"/>
        <v>171.51212267850289</v>
      </c>
      <c r="X36" s="10">
        <f t="shared" si="10"/>
        <v>176.22853710223765</v>
      </c>
      <c r="Y36" s="10"/>
    </row>
    <row r="37" spans="1:25" ht="11.45" customHeight="1" x14ac:dyDescent="0.25">
      <c r="A37" s="7" t="s">
        <v>59</v>
      </c>
      <c r="B37" s="10">
        <f t="shared" ref="B37:X37" si="11">100*B24/$B24</f>
        <v>100</v>
      </c>
      <c r="C37" s="10">
        <f t="shared" si="11"/>
        <v>94.552071280940666</v>
      </c>
      <c r="D37" s="10">
        <f t="shared" si="11"/>
        <v>91.91364800585437</v>
      </c>
      <c r="E37" s="10">
        <f t="shared" si="11"/>
        <v>91.00285796224324</v>
      </c>
      <c r="F37" s="10">
        <f t="shared" si="11"/>
        <v>89.866595464839151</v>
      </c>
      <c r="G37" s="10">
        <f t="shared" si="11"/>
        <v>90.576635911432845</v>
      </c>
      <c r="H37" s="10">
        <f t="shared" si="11"/>
        <v>93.849942148515154</v>
      </c>
      <c r="I37" s="10">
        <f t="shared" si="11"/>
        <v>99.196012697659228</v>
      </c>
      <c r="J37" s="10">
        <f t="shared" si="11"/>
        <v>99.041742071379844</v>
      </c>
      <c r="K37" s="10">
        <f t="shared" si="11"/>
        <v>88.938004964349631</v>
      </c>
      <c r="L37" s="10">
        <f t="shared" si="11"/>
        <v>94.770621334836463</v>
      </c>
      <c r="M37" s="10">
        <f t="shared" si="11"/>
        <v>101.01858169915249</v>
      </c>
      <c r="N37" s="10">
        <f t="shared" si="11"/>
        <v>97.891634774181426</v>
      </c>
      <c r="O37" s="10">
        <f t="shared" si="11"/>
        <v>95.22156624242244</v>
      </c>
      <c r="P37" s="10">
        <f t="shared" si="11"/>
        <v>97.466401637642036</v>
      </c>
      <c r="Q37" s="10">
        <f t="shared" si="11"/>
        <v>95.145419843553768</v>
      </c>
      <c r="R37" s="10">
        <f t="shared" si="11"/>
        <v>92.949041247614247</v>
      </c>
      <c r="S37" s="10">
        <f t="shared" si="11"/>
        <v>98.10029568536703</v>
      </c>
      <c r="T37" s="10">
        <f t="shared" si="11"/>
        <v>103.36329743574531</v>
      </c>
      <c r="U37" s="10">
        <f t="shared" si="11"/>
        <v>107.91131416817475</v>
      </c>
      <c r="V37" s="10">
        <f t="shared" si="11"/>
        <v>88.256643031615582</v>
      </c>
      <c r="W37" s="10">
        <f t="shared" si="11"/>
        <v>100.51126867811828</v>
      </c>
      <c r="X37" s="10">
        <f t="shared" si="11"/>
        <v>114.92370526399066</v>
      </c>
      <c r="Y37" s="10"/>
    </row>
    <row r="39" spans="1:25" ht="11.45" customHeight="1" x14ac:dyDescent="0.25">
      <c r="A39" t="s">
        <v>89</v>
      </c>
      <c r="B39" t="s">
        <v>62</v>
      </c>
      <c r="C39" t="s">
        <v>63</v>
      </c>
      <c r="D39" t="s">
        <v>64</v>
      </c>
      <c r="E39" t="s">
        <v>65</v>
      </c>
      <c r="F39" t="s">
        <v>66</v>
      </c>
      <c r="G39" t="s">
        <v>67</v>
      </c>
      <c r="H39" t="s">
        <v>68</v>
      </c>
      <c r="I39" t="s">
        <v>69</v>
      </c>
      <c r="J39" t="s">
        <v>70</v>
      </c>
      <c r="K39" t="s">
        <v>71</v>
      </c>
      <c r="L39" t="s">
        <v>72</v>
      </c>
      <c r="M39" t="s">
        <v>73</v>
      </c>
      <c r="N39" t="s">
        <v>74</v>
      </c>
      <c r="O39" t="s">
        <v>75</v>
      </c>
      <c r="P39" t="s">
        <v>76</v>
      </c>
      <c r="Q39" t="s">
        <v>77</v>
      </c>
      <c r="R39" t="s">
        <v>78</v>
      </c>
      <c r="S39" t="s">
        <v>79</v>
      </c>
      <c r="T39" t="s">
        <v>80</v>
      </c>
      <c r="U39" t="s">
        <v>81</v>
      </c>
      <c r="V39" t="s">
        <v>82</v>
      </c>
      <c r="W39" t="s">
        <v>83</v>
      </c>
      <c r="X39" t="s">
        <v>84</v>
      </c>
    </row>
    <row r="40" spans="1:25" ht="11.45" customHeight="1" x14ac:dyDescent="0.25">
      <c r="A40" t="s">
        <v>57</v>
      </c>
      <c r="B40" s="10">
        <v>100</v>
      </c>
      <c r="C40" s="10">
        <v>92.265013599425998</v>
      </c>
      <c r="D40" s="10">
        <v>96.195498005973747</v>
      </c>
      <c r="E40" s="10">
        <v>104.06564434580922</v>
      </c>
      <c r="F40" s="10">
        <v>101.88389594353319</v>
      </c>
      <c r="G40" s="10">
        <v>123.52200103455756</v>
      </c>
      <c r="H40" s="10">
        <v>136.0359759048207</v>
      </c>
      <c r="I40" s="10">
        <v>130.86569106776352</v>
      </c>
      <c r="J40" s="10">
        <v>109.9417644212318</v>
      </c>
      <c r="K40" s="10">
        <v>101.99235762318744</v>
      </c>
      <c r="L40" s="10">
        <v>112.76593969530612</v>
      </c>
      <c r="M40" s="10">
        <v>123.50531462230306</v>
      </c>
      <c r="N40" s="10">
        <v>133.66567104406883</v>
      </c>
      <c r="O40" s="10">
        <v>138.54978391096131</v>
      </c>
      <c r="P40" s="10">
        <v>138.42046421598891</v>
      </c>
      <c r="Q40" s="10">
        <v>138.04335129903717</v>
      </c>
      <c r="R40" s="10">
        <v>143.26953561714697</v>
      </c>
      <c r="S40" s="10">
        <v>163.16891655125229</v>
      </c>
      <c r="T40" s="10">
        <v>181.66330157352868</v>
      </c>
      <c r="U40" s="10">
        <v>179.63923976705769</v>
      </c>
      <c r="V40" s="10">
        <v>166.83575564417893</v>
      </c>
      <c r="W40" s="10">
        <v>171.51212267850289</v>
      </c>
      <c r="X40" s="10">
        <v>176.22853710223765</v>
      </c>
      <c r="Y40" s="10"/>
    </row>
    <row r="41" spans="1:25" s="26" customFormat="1" ht="11.45" customHeight="1" x14ac:dyDescent="0.25">
      <c r="A41" s="26" t="s">
        <v>53</v>
      </c>
      <c r="B41" s="25">
        <v>100</v>
      </c>
      <c r="C41" s="25">
        <v>102.01043875492023</v>
      </c>
      <c r="D41" s="25">
        <v>103.34206972215718</v>
      </c>
      <c r="E41" s="25">
        <v>103.93747012572059</v>
      </c>
      <c r="F41" s="25">
        <v>109.14818604979421</v>
      </c>
      <c r="G41" s="25">
        <v>113.61529306467601</v>
      </c>
      <c r="H41" s="25">
        <v>118.64026716026729</v>
      </c>
      <c r="I41" s="25">
        <v>123.03423231522859</v>
      </c>
      <c r="J41" s="25">
        <v>122.64061362170902</v>
      </c>
      <c r="K41" s="25">
        <v>117.22747439232909</v>
      </c>
      <c r="L41" s="25">
        <v>122.93093547797244</v>
      </c>
      <c r="M41" s="25">
        <v>127.44584133990756</v>
      </c>
      <c r="N41" s="25">
        <v>131.95240646343069</v>
      </c>
      <c r="O41" s="25">
        <v>132.60458804772185</v>
      </c>
      <c r="P41" s="25">
        <v>132.23182120023225</v>
      </c>
      <c r="Q41" s="25">
        <v>128.87178681072621</v>
      </c>
      <c r="R41" s="25">
        <v>129.27919980238869</v>
      </c>
      <c r="S41" s="25">
        <v>131.43495988425624</v>
      </c>
      <c r="T41" s="25">
        <v>127.77947087638707</v>
      </c>
      <c r="U41" s="25">
        <v>134.31058985060454</v>
      </c>
      <c r="V41" s="25">
        <v>119.74381101169949</v>
      </c>
      <c r="W41" s="25">
        <v>131.27327787811615</v>
      </c>
      <c r="X41" s="25">
        <v>142.37030953763437</v>
      </c>
      <c r="Y41" s="25"/>
    </row>
    <row r="42" spans="1:25" ht="11.45" customHeight="1" x14ac:dyDescent="0.25">
      <c r="A42" t="s">
        <v>51</v>
      </c>
      <c r="B42" s="10">
        <v>100</v>
      </c>
      <c r="C42" s="10">
        <v>97.222846735385815</v>
      </c>
      <c r="D42" s="10">
        <v>96.396218402472613</v>
      </c>
      <c r="E42" s="10">
        <v>92.42885659588093</v>
      </c>
      <c r="F42" s="10">
        <v>94.324424369184925</v>
      </c>
      <c r="G42" s="10">
        <v>97.895049995117432</v>
      </c>
      <c r="H42" s="10">
        <v>107.71444078820373</v>
      </c>
      <c r="I42" s="10">
        <v>109.8523196689853</v>
      </c>
      <c r="J42" s="10">
        <v>110.56857949371285</v>
      </c>
      <c r="K42" s="10">
        <v>103.39439936594881</v>
      </c>
      <c r="L42" s="10">
        <v>107.0199821502783</v>
      </c>
      <c r="M42" s="10">
        <v>112.13349593385156</v>
      </c>
      <c r="N42" s="10">
        <v>112.90494001267193</v>
      </c>
      <c r="O42" s="10">
        <v>114.6792386843892</v>
      </c>
      <c r="P42" s="10">
        <v>118.28302028191659</v>
      </c>
      <c r="Q42" s="10">
        <v>116.44263676270543</v>
      </c>
      <c r="R42" s="10">
        <v>118.580515643487</v>
      </c>
      <c r="S42" s="10">
        <v>121.69944793036336</v>
      </c>
      <c r="T42" s="10">
        <v>125.45742750537649</v>
      </c>
      <c r="U42" s="10">
        <v>128.23458076999066</v>
      </c>
      <c r="V42" s="10">
        <v>110.20499928464855</v>
      </c>
      <c r="W42" s="10">
        <v>121.28068346720625</v>
      </c>
      <c r="X42" s="10">
        <v>131.87129124341706</v>
      </c>
      <c r="Y42" s="10"/>
    </row>
    <row r="43" spans="1:25" s="26" customFormat="1" ht="11.45" customHeight="1" x14ac:dyDescent="0.25">
      <c r="A43" s="26" t="s">
        <v>95</v>
      </c>
      <c r="B43" s="25">
        <v>100</v>
      </c>
      <c r="C43" s="25">
        <v>99.989503225691806</v>
      </c>
      <c r="D43" s="25">
        <v>100.81254951357369</v>
      </c>
      <c r="E43" s="25">
        <v>100.90065629634955</v>
      </c>
      <c r="F43" s="25">
        <v>103.23069223747009</v>
      </c>
      <c r="G43" s="25">
        <v>105.06304056837966</v>
      </c>
      <c r="H43" s="25">
        <v>109.07813939303023</v>
      </c>
      <c r="I43" s="25">
        <v>112.19076358247469</v>
      </c>
      <c r="J43" s="25">
        <v>110.58620351922956</v>
      </c>
      <c r="K43" s="25">
        <v>104.3380606011015</v>
      </c>
      <c r="L43" s="25">
        <v>105.68706140323688</v>
      </c>
      <c r="M43" s="25">
        <v>107.04494727023945</v>
      </c>
      <c r="N43" s="25">
        <v>106.89348790866649</v>
      </c>
      <c r="O43" s="25">
        <v>106.33976240096769</v>
      </c>
      <c r="P43" s="25">
        <v>107.18471140689422</v>
      </c>
      <c r="Q43" s="25">
        <v>107.4498169470008</v>
      </c>
      <c r="R43" s="25">
        <v>108.52453786298072</v>
      </c>
      <c r="S43" s="25">
        <v>113.01215683503244</v>
      </c>
      <c r="T43" s="25">
        <v>115.0624165475448</v>
      </c>
      <c r="U43" s="25">
        <v>118.57949715491957</v>
      </c>
      <c r="V43" s="25">
        <v>102.09538757686097</v>
      </c>
      <c r="W43" s="25">
        <v>111.68427355916273</v>
      </c>
      <c r="X43" s="25">
        <v>124.71544030042264</v>
      </c>
      <c r="Y43" s="25"/>
    </row>
    <row r="44" spans="1:25" ht="11.45" customHeight="1" x14ac:dyDescent="0.25">
      <c r="A44" t="s">
        <v>59</v>
      </c>
      <c r="B44" s="10">
        <v>100</v>
      </c>
      <c r="C44" s="10">
        <v>94.552071280940666</v>
      </c>
      <c r="D44" s="10">
        <v>91.91364800585437</v>
      </c>
      <c r="E44" s="10">
        <v>91.00285796224324</v>
      </c>
      <c r="F44" s="10">
        <v>89.866595464839151</v>
      </c>
      <c r="G44" s="10">
        <v>90.576635911432845</v>
      </c>
      <c r="H44" s="10">
        <v>93.849942148515154</v>
      </c>
      <c r="I44" s="10">
        <v>99.196012697659228</v>
      </c>
      <c r="J44" s="10">
        <v>99.041742071379844</v>
      </c>
      <c r="K44" s="10">
        <v>88.938004964349631</v>
      </c>
      <c r="L44" s="10">
        <v>94.770621334836463</v>
      </c>
      <c r="M44" s="10">
        <v>101.01858169915249</v>
      </c>
      <c r="N44" s="10">
        <v>97.891634774181426</v>
      </c>
      <c r="O44" s="10">
        <v>95.22156624242244</v>
      </c>
      <c r="P44" s="10">
        <v>97.466401637642036</v>
      </c>
      <c r="Q44" s="10">
        <v>95.145419843553768</v>
      </c>
      <c r="R44" s="10">
        <v>92.949041247614247</v>
      </c>
      <c r="S44" s="10">
        <v>98.10029568536703</v>
      </c>
      <c r="T44" s="10">
        <v>103.36329743574531</v>
      </c>
      <c r="U44" s="10">
        <v>107.91131416817475</v>
      </c>
      <c r="V44" s="10">
        <v>88.256643031615582</v>
      </c>
      <c r="W44" s="10">
        <v>100.51126867811828</v>
      </c>
      <c r="X44" s="10">
        <v>114.92370526399066</v>
      </c>
      <c r="Y44" s="10"/>
    </row>
    <row r="45" spans="1:25" s="26" customFormat="1" ht="11.45" customHeight="1" x14ac:dyDescent="0.25">
      <c r="A45" s="26" t="s">
        <v>55</v>
      </c>
      <c r="B45" s="25">
        <v>100</v>
      </c>
      <c r="C45" s="25">
        <v>99.317390611845539</v>
      </c>
      <c r="D45" s="25">
        <v>97.482688267461526</v>
      </c>
      <c r="E45" s="25">
        <v>93.727578177736305</v>
      </c>
      <c r="F45" s="25">
        <v>95.157265618482029</v>
      </c>
      <c r="G45" s="25">
        <v>95.468990572405886</v>
      </c>
      <c r="H45" s="25">
        <v>99.974970989100996</v>
      </c>
      <c r="I45" s="25">
        <v>102.51048563865692</v>
      </c>
      <c r="J45" s="25">
        <v>100.00910145850872</v>
      </c>
      <c r="K45" s="25">
        <v>92.74992984292399</v>
      </c>
      <c r="L45" s="25">
        <v>95.558488247741693</v>
      </c>
      <c r="M45" s="25">
        <v>99.301463059455273</v>
      </c>
      <c r="N45" s="25">
        <v>100.22222727858805</v>
      </c>
      <c r="O45" s="25">
        <v>96.682518373569366</v>
      </c>
      <c r="P45" s="25">
        <v>96.184213520216616</v>
      </c>
      <c r="Q45" s="25">
        <v>94.621038021342912</v>
      </c>
      <c r="R45" s="25">
        <v>94.302486973537498</v>
      </c>
      <c r="S45" s="25">
        <v>98.877486783923786</v>
      </c>
      <c r="T45" s="25">
        <v>99.505487421025876</v>
      </c>
      <c r="U45" s="25">
        <v>103.72780571419902</v>
      </c>
      <c r="V45" s="25">
        <v>82.990132502066785</v>
      </c>
      <c r="W45" s="25">
        <v>99.31966597647272</v>
      </c>
      <c r="X45" s="25">
        <v>113.2244192131789</v>
      </c>
      <c r="Y45" s="25"/>
    </row>
    <row r="46" spans="1:25" ht="11.45" customHeight="1" x14ac:dyDescent="0.25">
      <c r="A46" t="s">
        <v>54</v>
      </c>
      <c r="B46" s="10">
        <v>100</v>
      </c>
      <c r="C46" s="10">
        <v>97.93467886817875</v>
      </c>
      <c r="D46" s="10">
        <v>102.11467924245827</v>
      </c>
      <c r="E46" s="10">
        <v>107.36020660229059</v>
      </c>
      <c r="F46" s="10">
        <v>111.66231566734037</v>
      </c>
      <c r="G46" s="10">
        <v>115.22873156673403</v>
      </c>
      <c r="H46" s="10">
        <v>114.64321805524365</v>
      </c>
      <c r="I46" s="10">
        <v>115.38031476906953</v>
      </c>
      <c r="J46" s="10">
        <v>112.2536772962048</v>
      </c>
      <c r="K46" s="10">
        <v>108.85498540309902</v>
      </c>
      <c r="L46" s="10">
        <v>108.18525900142225</v>
      </c>
      <c r="M46" s="10">
        <v>108.17520023953888</v>
      </c>
      <c r="N46" s="10">
        <v>97.626366120218577</v>
      </c>
      <c r="O46" s="10">
        <v>95.47425892656635</v>
      </c>
      <c r="P46" s="10">
        <v>92.031823115502647</v>
      </c>
      <c r="Q46" s="10">
        <v>91.049339396661424</v>
      </c>
      <c r="R46" s="10">
        <v>91.556722060034431</v>
      </c>
      <c r="S46" s="10">
        <v>95.789823340070356</v>
      </c>
      <c r="T46" s="10">
        <v>93.797018863687398</v>
      </c>
      <c r="U46" s="10">
        <v>99.506184968934789</v>
      </c>
      <c r="V46" s="10">
        <v>81.111984429972296</v>
      </c>
      <c r="W46" s="10">
        <v>96.231005314769064</v>
      </c>
      <c r="X46" s="10">
        <v>112.46327382289093</v>
      </c>
      <c r="Y46" s="10"/>
    </row>
    <row r="47" spans="1:25" ht="11.45" customHeight="1" x14ac:dyDescent="0.25">
      <c r="A47" t="s">
        <v>48</v>
      </c>
      <c r="B47" s="10">
        <v>100</v>
      </c>
      <c r="C47" s="10">
        <v>104.64609800362976</v>
      </c>
      <c r="D47" s="10">
        <v>100.44237749546279</v>
      </c>
      <c r="E47" s="10">
        <v>100.04310344827584</v>
      </c>
      <c r="F47" s="10">
        <v>97.141560798548099</v>
      </c>
      <c r="G47" s="10">
        <v>85.070326678765881</v>
      </c>
      <c r="H47" s="10">
        <v>85.742967332123413</v>
      </c>
      <c r="I47" s="10">
        <v>90.32100725952813</v>
      </c>
      <c r="J47" s="10">
        <v>90.254083484573499</v>
      </c>
      <c r="K47" s="10">
        <v>91.34414700544464</v>
      </c>
      <c r="L47" s="10">
        <v>93.769283121597113</v>
      </c>
      <c r="M47" s="10">
        <v>93.991606170598899</v>
      </c>
      <c r="N47" s="10">
        <v>91.709392014519054</v>
      </c>
      <c r="O47" s="10">
        <v>91.166061705989108</v>
      </c>
      <c r="P47" s="10">
        <v>97.071234119782204</v>
      </c>
      <c r="Q47" s="10">
        <v>97.031533575317596</v>
      </c>
      <c r="R47" s="10">
        <v>95.276769509981847</v>
      </c>
      <c r="S47" s="10">
        <v>96.895417422867496</v>
      </c>
      <c r="T47" s="10">
        <v>103.55943738656985</v>
      </c>
      <c r="U47" s="10">
        <v>103.69215063520871</v>
      </c>
      <c r="V47" s="10">
        <v>95.046506352087107</v>
      </c>
      <c r="W47" s="10">
        <v>99.140199637023613</v>
      </c>
      <c r="X47" s="10">
        <v>106.29196914700546</v>
      </c>
      <c r="Y47" s="10"/>
    </row>
    <row r="48" spans="1:25" ht="11.45" customHeight="1" x14ac:dyDescent="0.25">
      <c r="A48" t="s">
        <v>52</v>
      </c>
      <c r="B48" s="10">
        <v>100</v>
      </c>
      <c r="C48" s="10">
        <v>100.8112345763174</v>
      </c>
      <c r="D48" s="10">
        <v>100.25223259935919</v>
      </c>
      <c r="E48" s="10">
        <v>96.632353943690774</v>
      </c>
      <c r="F48" s="10">
        <v>98.578635217124543</v>
      </c>
      <c r="G48" s="10">
        <v>96.046083577612649</v>
      </c>
      <c r="H48" s="10">
        <v>99.26034494512237</v>
      </c>
      <c r="I48" s="10">
        <v>101.67018883359465</v>
      </c>
      <c r="J48" s="10">
        <v>102.9040834412707</v>
      </c>
      <c r="K48" s="10">
        <v>98.248005999045603</v>
      </c>
      <c r="L48" s="10">
        <v>100.11929920239962</v>
      </c>
      <c r="M48" s="10">
        <v>97.539027881927879</v>
      </c>
      <c r="N48" s="10">
        <v>97.842388710886908</v>
      </c>
      <c r="O48" s="10">
        <v>91.19571886290818</v>
      </c>
      <c r="P48" s="10">
        <v>91.451360010907351</v>
      </c>
      <c r="Q48" s="10">
        <v>95.074647215215762</v>
      </c>
      <c r="R48" s="10">
        <v>88.025768627718321</v>
      </c>
      <c r="S48" s="10">
        <v>89.573249710273359</v>
      </c>
      <c r="T48" s="10">
        <v>88.104165246438072</v>
      </c>
      <c r="U48" s="10">
        <v>90.790101574749471</v>
      </c>
      <c r="V48" s="10">
        <v>75.281205262799105</v>
      </c>
      <c r="W48" s="10">
        <v>81.355238939259664</v>
      </c>
      <c r="X48" s="10">
        <v>97.262935442088761</v>
      </c>
      <c r="Y48" s="10"/>
    </row>
    <row r="49" spans="1:25" ht="11.45" customHeight="1" x14ac:dyDescent="0.25">
      <c r="A49" t="s">
        <v>49</v>
      </c>
      <c r="B49" s="10">
        <v>100</v>
      </c>
      <c r="C49" s="10">
        <v>108.12580066615422</v>
      </c>
      <c r="D49" s="10">
        <v>117.1035101204202</v>
      </c>
      <c r="E49" s="10">
        <v>116.98308993082246</v>
      </c>
      <c r="F49" s="10">
        <v>108.71252882398156</v>
      </c>
      <c r="G49" s="10">
        <v>103.76505252369972</v>
      </c>
      <c r="H49" s="10">
        <v>112.52626184985907</v>
      </c>
      <c r="I49" s="10">
        <v>108.95593133487061</v>
      </c>
      <c r="J49" s="10">
        <v>96.769151934409422</v>
      </c>
      <c r="K49" s="10">
        <v>70.271585959518319</v>
      </c>
      <c r="L49" s="10">
        <v>74.321035101204203</v>
      </c>
      <c r="M49" s="10">
        <v>71.441199077632589</v>
      </c>
      <c r="N49" s="10">
        <v>67.081732001024847</v>
      </c>
      <c r="O49" s="10">
        <v>62.592877273891879</v>
      </c>
      <c r="P49" s="10">
        <v>58.451191391237508</v>
      </c>
      <c r="Q49" s="10">
        <v>63.220599538816295</v>
      </c>
      <c r="R49" s="10">
        <v>66.541122213681788</v>
      </c>
      <c r="S49" s="10">
        <v>75.607225211375862</v>
      </c>
      <c r="T49" s="10">
        <v>81.015885216500124</v>
      </c>
      <c r="U49" s="10">
        <v>79.8757366128619</v>
      </c>
      <c r="V49" s="10">
        <v>69.769408147578787</v>
      </c>
      <c r="W49" s="10">
        <v>73.526774276197798</v>
      </c>
      <c r="X49" s="10">
        <v>94.182679989751477</v>
      </c>
      <c r="Y49" s="10"/>
    </row>
    <row r="50" spans="1:25" ht="11.45" customHeight="1" x14ac:dyDescent="0.25">
      <c r="A50" t="s">
        <v>50</v>
      </c>
      <c r="B50" s="10">
        <v>100</v>
      </c>
      <c r="C50" s="10">
        <v>102.48702890700724</v>
      </c>
      <c r="D50" s="10">
        <v>102.65123439192656</v>
      </c>
      <c r="E50" s="10">
        <v>96.804834939278166</v>
      </c>
      <c r="F50" s="10">
        <v>96.020297622441419</v>
      </c>
      <c r="G50" s="10">
        <v>92.619875705570436</v>
      </c>
      <c r="H50" s="10">
        <v>90.819316950795368</v>
      </c>
      <c r="I50" s="10">
        <v>85.611494383944347</v>
      </c>
      <c r="J50" s="10">
        <v>82.927190831860429</v>
      </c>
      <c r="K50" s="10">
        <v>71.658589429271913</v>
      </c>
      <c r="L50" s="10">
        <v>71.058783282969387</v>
      </c>
      <c r="M50" s="10">
        <v>73.253891327897833</v>
      </c>
      <c r="N50" s="10">
        <v>74.52534352015509</v>
      </c>
      <c r="O50" s="10">
        <v>73.321169964080056</v>
      </c>
      <c r="P50" s="10">
        <v>68.545527111009747</v>
      </c>
      <c r="Q50" s="10">
        <v>65.491761217857345</v>
      </c>
      <c r="R50" s="10">
        <v>62.054849193226524</v>
      </c>
      <c r="S50" s="10">
        <v>64.849763384457489</v>
      </c>
      <c r="T50" s="10">
        <v>63.597696561947657</v>
      </c>
      <c r="U50" s="10">
        <v>59.290723530417928</v>
      </c>
      <c r="V50" s="10">
        <v>43.255601801699072</v>
      </c>
      <c r="W50" s="10">
        <v>51.554820685329844</v>
      </c>
      <c r="X50" s="10">
        <v>61.558811790866066</v>
      </c>
      <c r="Y50" s="10"/>
    </row>
    <row r="88" spans="5:5" ht="11.45" customHeight="1" x14ac:dyDescent="0.25">
      <c r="E88" s="31" t="s">
        <v>100</v>
      </c>
    </row>
  </sheetData>
  <sortState ref="A40:Y50">
    <sortCondition descending="1" ref="X40:X50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40"/>
  <sheetViews>
    <sheetView workbookViewId="0">
      <pane xSplit="1" ySplit="10" topLeftCell="B17" activePane="bottomRight" state="frozen"/>
      <selection pane="topRight"/>
      <selection pane="bottomLeft"/>
      <selection pane="bottomRight" activeCell="A26" sqref="A26:XFD40"/>
    </sheetView>
  </sheetViews>
  <sheetFormatPr baseColWidth="10" defaultColWidth="8.85546875" defaultRowHeight="11.45" customHeight="1" x14ac:dyDescent="0.25"/>
  <cols>
    <col min="1" max="1" width="29.85546875" customWidth="1"/>
    <col min="2" max="25" width="10" customWidth="1"/>
  </cols>
  <sheetData>
    <row r="1" spans="1:25" ht="15" x14ac:dyDescent="0.25">
      <c r="A1" s="3" t="s">
        <v>86</v>
      </c>
    </row>
    <row r="2" spans="1:25" ht="15" x14ac:dyDescent="0.25">
      <c r="A2" s="2" t="s">
        <v>87</v>
      </c>
      <c r="B2" s="1" t="s">
        <v>0</v>
      </c>
    </row>
    <row r="3" spans="1:25" ht="15" x14ac:dyDescent="0.25">
      <c r="A3" s="2" t="s">
        <v>88</v>
      </c>
      <c r="B3" s="2" t="s">
        <v>6</v>
      </c>
    </row>
    <row r="5" spans="1:25" ht="15" x14ac:dyDescent="0.25">
      <c r="A5" s="1" t="s">
        <v>12</v>
      </c>
      <c r="C5" s="2" t="s">
        <v>17</v>
      </c>
    </row>
    <row r="6" spans="1:25" ht="15" x14ac:dyDescent="0.25">
      <c r="A6" s="1" t="s">
        <v>13</v>
      </c>
      <c r="C6" s="2" t="s">
        <v>18</v>
      </c>
    </row>
    <row r="7" spans="1:25" ht="15" x14ac:dyDescent="0.25">
      <c r="A7" s="1" t="s">
        <v>14</v>
      </c>
      <c r="C7" s="2" t="s">
        <v>27</v>
      </c>
    </row>
    <row r="8" spans="1:25" ht="15" x14ac:dyDescent="0.25">
      <c r="A8" s="1" t="s">
        <v>15</v>
      </c>
      <c r="C8" s="2" t="s">
        <v>22</v>
      </c>
    </row>
    <row r="10" spans="1:25" ht="15" x14ac:dyDescent="0.25">
      <c r="A10" s="5" t="s">
        <v>89</v>
      </c>
      <c r="B10" s="4" t="s">
        <v>62</v>
      </c>
      <c r="C10" s="4" t="s">
        <v>63</v>
      </c>
      <c r="D10" s="4" t="s">
        <v>64</v>
      </c>
      <c r="E10" s="4" t="s">
        <v>65</v>
      </c>
      <c r="F10" s="4" t="s">
        <v>66</v>
      </c>
      <c r="G10" s="4" t="s">
        <v>67</v>
      </c>
      <c r="H10" s="4" t="s">
        <v>68</v>
      </c>
      <c r="I10" s="4" t="s">
        <v>69</v>
      </c>
      <c r="J10" s="4" t="s">
        <v>70</v>
      </c>
      <c r="K10" s="4" t="s">
        <v>71</v>
      </c>
      <c r="L10" s="4" t="s">
        <v>72</v>
      </c>
      <c r="M10" s="4" t="s">
        <v>73</v>
      </c>
      <c r="N10" s="4" t="s">
        <v>74</v>
      </c>
      <c r="O10" s="4" t="s">
        <v>75</v>
      </c>
      <c r="P10" s="4" t="s">
        <v>76</v>
      </c>
      <c r="Q10" s="4" t="s">
        <v>77</v>
      </c>
      <c r="R10" s="4" t="s">
        <v>78</v>
      </c>
      <c r="S10" s="4" t="s">
        <v>79</v>
      </c>
      <c r="T10" s="4" t="s">
        <v>80</v>
      </c>
      <c r="U10" s="4" t="s">
        <v>81</v>
      </c>
      <c r="V10" s="4" t="s">
        <v>82</v>
      </c>
      <c r="W10" s="4" t="s">
        <v>83</v>
      </c>
      <c r="X10" s="4" t="s">
        <v>84</v>
      </c>
      <c r="Y10" s="4" t="s">
        <v>85</v>
      </c>
    </row>
    <row r="11" spans="1:25" ht="15" x14ac:dyDescent="0.25">
      <c r="A11" s="7" t="s">
        <v>46</v>
      </c>
      <c r="B11" s="10" t="s">
        <v>92</v>
      </c>
      <c r="C11" s="10" t="s">
        <v>92</v>
      </c>
      <c r="D11" s="10" t="s">
        <v>92</v>
      </c>
      <c r="E11" s="10" t="s">
        <v>92</v>
      </c>
      <c r="F11" s="10" t="s">
        <v>92</v>
      </c>
      <c r="G11" s="10" t="s">
        <v>92</v>
      </c>
      <c r="H11" s="10" t="s">
        <v>92</v>
      </c>
      <c r="I11" s="10" t="s">
        <v>92</v>
      </c>
      <c r="J11" s="10" t="s">
        <v>92</v>
      </c>
      <c r="K11" s="10" t="s">
        <v>92</v>
      </c>
      <c r="L11" s="10" t="s">
        <v>92</v>
      </c>
      <c r="M11" s="10" t="s">
        <v>92</v>
      </c>
      <c r="N11" s="10" t="s">
        <v>92</v>
      </c>
      <c r="O11" s="10" t="s">
        <v>92</v>
      </c>
      <c r="P11" s="10" t="s">
        <v>92</v>
      </c>
      <c r="Q11" s="10" t="s">
        <v>92</v>
      </c>
      <c r="R11" s="10" t="s">
        <v>92</v>
      </c>
      <c r="S11" s="10" t="s">
        <v>92</v>
      </c>
      <c r="T11" s="10" t="s">
        <v>92</v>
      </c>
      <c r="U11" s="10" t="s">
        <v>92</v>
      </c>
      <c r="V11" s="10" t="s">
        <v>92</v>
      </c>
      <c r="W11" s="10" t="s">
        <v>92</v>
      </c>
      <c r="X11" s="10" t="s">
        <v>92</v>
      </c>
      <c r="Y11" s="10" t="s">
        <v>92</v>
      </c>
    </row>
    <row r="12" spans="1:25" ht="15" x14ac:dyDescent="0.25">
      <c r="A12" s="7" t="s">
        <v>47</v>
      </c>
      <c r="B12" s="9" t="s">
        <v>92</v>
      </c>
      <c r="C12" s="9" t="s">
        <v>92</v>
      </c>
      <c r="D12" s="9" t="s">
        <v>92</v>
      </c>
      <c r="E12" s="9" t="s">
        <v>92</v>
      </c>
      <c r="F12" s="9" t="s">
        <v>92</v>
      </c>
      <c r="G12" s="9" t="s">
        <v>92</v>
      </c>
      <c r="H12" s="9" t="s">
        <v>92</v>
      </c>
      <c r="I12" s="9" t="s">
        <v>92</v>
      </c>
      <c r="J12" s="9" t="s">
        <v>92</v>
      </c>
      <c r="K12" s="9" t="s">
        <v>92</v>
      </c>
      <c r="L12" s="9" t="s">
        <v>92</v>
      </c>
      <c r="M12" s="9" t="s">
        <v>92</v>
      </c>
      <c r="N12" s="9" t="s">
        <v>92</v>
      </c>
      <c r="O12" s="9" t="s">
        <v>92</v>
      </c>
      <c r="P12" s="9" t="s">
        <v>92</v>
      </c>
      <c r="Q12" s="9" t="s">
        <v>92</v>
      </c>
      <c r="R12" s="9" t="s">
        <v>92</v>
      </c>
      <c r="S12" s="9" t="s">
        <v>92</v>
      </c>
      <c r="T12" s="9" t="s">
        <v>92</v>
      </c>
      <c r="U12" s="9" t="s">
        <v>92</v>
      </c>
      <c r="V12" s="9" t="s">
        <v>92</v>
      </c>
      <c r="W12" s="9" t="s">
        <v>92</v>
      </c>
      <c r="X12" s="9" t="s">
        <v>92</v>
      </c>
      <c r="Y12" s="9" t="s">
        <v>92</v>
      </c>
    </row>
    <row r="13" spans="1:25" ht="15" x14ac:dyDescent="0.25">
      <c r="A13" s="7" t="s">
        <v>48</v>
      </c>
      <c r="B13" s="17">
        <v>18994.3</v>
      </c>
      <c r="C13" s="17">
        <v>20065.2</v>
      </c>
      <c r="D13" s="17">
        <v>19630.7</v>
      </c>
      <c r="E13" s="17">
        <v>19699.3</v>
      </c>
      <c r="F13" s="21">
        <v>19234</v>
      </c>
      <c r="G13" s="17">
        <v>18318.7</v>
      </c>
      <c r="H13" s="17">
        <v>18374.2</v>
      </c>
      <c r="I13" s="17">
        <v>19112.8</v>
      </c>
      <c r="J13" s="21">
        <v>19537</v>
      </c>
      <c r="K13" s="17">
        <v>18739.7</v>
      </c>
      <c r="L13" s="17">
        <v>19683.3</v>
      </c>
      <c r="M13" s="17">
        <v>19982.3</v>
      </c>
      <c r="N13" s="17">
        <v>19412.099999999999</v>
      </c>
      <c r="O13" s="17">
        <v>19513.8</v>
      </c>
      <c r="P13" s="17">
        <v>20436.599999999999</v>
      </c>
      <c r="Q13" s="17">
        <v>21253.1</v>
      </c>
      <c r="R13" s="17">
        <v>21478.5</v>
      </c>
      <c r="S13" s="17">
        <v>22024.799999999999</v>
      </c>
      <c r="T13" s="17">
        <v>23039.7</v>
      </c>
      <c r="U13" s="17">
        <v>23118.1</v>
      </c>
      <c r="V13" s="17">
        <v>21176.400000000001</v>
      </c>
      <c r="W13" s="17">
        <v>22020.5</v>
      </c>
      <c r="X13" s="17">
        <v>23222.1</v>
      </c>
      <c r="Y13" s="10" t="s">
        <v>92</v>
      </c>
    </row>
    <row r="14" spans="1:25" ht="15" x14ac:dyDescent="0.25">
      <c r="A14" s="7" t="s">
        <v>49</v>
      </c>
      <c r="B14" s="16">
        <v>10169.700000000001</v>
      </c>
      <c r="C14" s="16">
        <v>11231.9</v>
      </c>
      <c r="D14" s="16">
        <v>11494.5</v>
      </c>
      <c r="E14" s="16">
        <v>12237.2</v>
      </c>
      <c r="F14" s="20">
        <v>12371</v>
      </c>
      <c r="G14" s="16">
        <v>12395.5</v>
      </c>
      <c r="H14" s="16">
        <v>13556.2</v>
      </c>
      <c r="I14" s="16">
        <v>14551.3</v>
      </c>
      <c r="J14" s="16">
        <v>13909.8</v>
      </c>
      <c r="K14" s="16">
        <v>12129.5</v>
      </c>
      <c r="L14" s="16">
        <v>12453.9</v>
      </c>
      <c r="M14" s="20">
        <v>12184</v>
      </c>
      <c r="N14" s="20">
        <v>11632</v>
      </c>
      <c r="O14" s="16">
        <v>11412.6</v>
      </c>
      <c r="P14" s="16">
        <v>11531.1</v>
      </c>
      <c r="Q14" s="16">
        <v>12547.3</v>
      </c>
      <c r="R14" s="16">
        <v>12938.9</v>
      </c>
      <c r="S14" s="16">
        <v>13651.1</v>
      </c>
      <c r="T14" s="16">
        <v>14426.2</v>
      </c>
      <c r="U14" s="16">
        <v>14456.9</v>
      </c>
      <c r="V14" s="16">
        <v>13454.2</v>
      </c>
      <c r="W14" s="16">
        <v>14069.8</v>
      </c>
      <c r="X14" s="16">
        <v>15309.5</v>
      </c>
      <c r="Y14" s="20">
        <v>14740</v>
      </c>
    </row>
    <row r="15" spans="1:25" ht="15" x14ac:dyDescent="0.25">
      <c r="A15" s="7" t="s">
        <v>50</v>
      </c>
      <c r="B15" s="17">
        <v>12927.4</v>
      </c>
      <c r="C15" s="17">
        <v>13434.7</v>
      </c>
      <c r="D15" s="17">
        <v>13321.1</v>
      </c>
      <c r="E15" s="17">
        <v>13218.9</v>
      </c>
      <c r="F15" s="17">
        <v>12570.6</v>
      </c>
      <c r="G15" s="21">
        <v>13144</v>
      </c>
      <c r="H15" s="17">
        <v>13640.7</v>
      </c>
      <c r="I15" s="17">
        <v>13809.1</v>
      </c>
      <c r="J15" s="17">
        <v>13476.8</v>
      </c>
      <c r="K15" s="17">
        <v>12188.3</v>
      </c>
      <c r="L15" s="17">
        <v>12187.7</v>
      </c>
      <c r="M15" s="17">
        <v>12281.9</v>
      </c>
      <c r="N15" s="17">
        <v>12533.3</v>
      </c>
      <c r="O15" s="17">
        <v>12431.5</v>
      </c>
      <c r="P15" s="17">
        <v>12098.2</v>
      </c>
      <c r="Q15" s="17">
        <v>12346.1</v>
      </c>
      <c r="R15" s="17">
        <v>12465.6</v>
      </c>
      <c r="S15" s="17">
        <v>12785.9</v>
      </c>
      <c r="T15" s="17">
        <v>12848.7</v>
      </c>
      <c r="U15" s="17">
        <v>12583.8</v>
      </c>
      <c r="V15" s="21">
        <v>10835</v>
      </c>
      <c r="W15" s="17">
        <v>11482.5</v>
      </c>
      <c r="X15" s="17">
        <v>12412.3</v>
      </c>
      <c r="Y15" s="10" t="s">
        <v>92</v>
      </c>
    </row>
    <row r="16" spans="1:25" ht="15" x14ac:dyDescent="0.25">
      <c r="A16" s="7" t="s">
        <v>51</v>
      </c>
      <c r="B16" s="16">
        <v>96791.5</v>
      </c>
      <c r="C16" s="16">
        <v>95238.9</v>
      </c>
      <c r="D16" s="16">
        <v>91773.6</v>
      </c>
      <c r="E16" s="16">
        <v>90423.5</v>
      </c>
      <c r="F16" s="16">
        <v>89444.7</v>
      </c>
      <c r="G16" s="16">
        <v>92887.4</v>
      </c>
      <c r="H16" s="16">
        <v>98737.9</v>
      </c>
      <c r="I16" s="16">
        <v>100898.1</v>
      </c>
      <c r="J16" s="16">
        <v>102270.7</v>
      </c>
      <c r="K16" s="16">
        <v>97781.6</v>
      </c>
      <c r="L16" s="16">
        <v>101314.4</v>
      </c>
      <c r="M16" s="16">
        <v>103733.3</v>
      </c>
      <c r="N16" s="16">
        <v>103890.8</v>
      </c>
      <c r="O16" s="16">
        <v>105184.7</v>
      </c>
      <c r="P16" s="20">
        <v>106411</v>
      </c>
      <c r="Q16" s="16">
        <v>109358.8</v>
      </c>
      <c r="R16" s="16">
        <v>110090.1</v>
      </c>
      <c r="S16" s="20">
        <v>112734</v>
      </c>
      <c r="T16" s="16">
        <v>116030.5</v>
      </c>
      <c r="U16" s="16">
        <v>121014.7</v>
      </c>
      <c r="V16" s="20">
        <v>112509</v>
      </c>
      <c r="W16" s="16">
        <v>113971.6</v>
      </c>
      <c r="X16" s="20">
        <v>124840</v>
      </c>
      <c r="Y16" s="9" t="s">
        <v>92</v>
      </c>
    </row>
    <row r="17" spans="1:25" ht="15" x14ac:dyDescent="0.25">
      <c r="A17" s="7" t="s">
        <v>52</v>
      </c>
      <c r="B17" s="10" t="s">
        <v>92</v>
      </c>
      <c r="C17" s="10" t="s">
        <v>92</v>
      </c>
      <c r="D17" s="10" t="s">
        <v>92</v>
      </c>
      <c r="E17" s="10" t="s">
        <v>92</v>
      </c>
      <c r="F17" s="10" t="s">
        <v>92</v>
      </c>
      <c r="G17" s="10" t="s">
        <v>92</v>
      </c>
      <c r="H17" s="10" t="s">
        <v>92</v>
      </c>
      <c r="I17" s="10" t="s">
        <v>92</v>
      </c>
      <c r="J17" s="10" t="s">
        <v>92</v>
      </c>
      <c r="K17" s="10" t="s">
        <v>92</v>
      </c>
      <c r="L17" s="10" t="s">
        <v>92</v>
      </c>
      <c r="M17" s="10" t="s">
        <v>92</v>
      </c>
      <c r="N17" s="10" t="s">
        <v>92</v>
      </c>
      <c r="O17" s="10" t="s">
        <v>92</v>
      </c>
      <c r="P17" s="10" t="s">
        <v>92</v>
      </c>
      <c r="Q17" s="10" t="s">
        <v>92</v>
      </c>
      <c r="R17" s="10" t="s">
        <v>92</v>
      </c>
      <c r="S17" s="10" t="s">
        <v>92</v>
      </c>
      <c r="T17" s="10" t="s">
        <v>92</v>
      </c>
      <c r="U17" s="10" t="s">
        <v>92</v>
      </c>
      <c r="V17" s="10" t="s">
        <v>92</v>
      </c>
      <c r="W17" s="10" t="s">
        <v>92</v>
      </c>
      <c r="X17" s="10" t="s">
        <v>92</v>
      </c>
      <c r="Y17" s="10" t="s">
        <v>92</v>
      </c>
    </row>
    <row r="18" spans="1:25" ht="15" x14ac:dyDescent="0.25">
      <c r="A18" s="7" t="s">
        <v>53</v>
      </c>
      <c r="B18" s="16">
        <v>79810.2</v>
      </c>
      <c r="C18" s="16">
        <v>81458.8</v>
      </c>
      <c r="D18" s="16">
        <v>83334.8</v>
      </c>
      <c r="E18" s="16">
        <v>84264.1</v>
      </c>
      <c r="F18" s="16">
        <v>87768.7</v>
      </c>
      <c r="G18" s="16">
        <v>88149.4</v>
      </c>
      <c r="H18" s="16">
        <v>90973.9</v>
      </c>
      <c r="I18" s="16">
        <v>93717.1</v>
      </c>
      <c r="J18" s="16">
        <v>91683.4</v>
      </c>
      <c r="K18" s="16">
        <v>84129.2</v>
      </c>
      <c r="L18" s="16">
        <v>88685.8</v>
      </c>
      <c r="M18" s="20">
        <v>89398</v>
      </c>
      <c r="N18" s="16">
        <v>88486.1</v>
      </c>
      <c r="O18" s="16">
        <v>89417.600000000006</v>
      </c>
      <c r="P18" s="16">
        <v>90477.5</v>
      </c>
      <c r="Q18" s="16">
        <v>90584.8</v>
      </c>
      <c r="R18" s="16">
        <v>93124.9</v>
      </c>
      <c r="S18" s="16">
        <v>95702.399999999994</v>
      </c>
      <c r="T18" s="16">
        <v>96456.4</v>
      </c>
      <c r="U18" s="16">
        <v>99452.4</v>
      </c>
      <c r="V18" s="16">
        <v>90384.1</v>
      </c>
      <c r="W18" s="16">
        <v>98307.199999999997</v>
      </c>
      <c r="X18" s="16">
        <v>104958.39999999999</v>
      </c>
      <c r="Y18" s="9" t="s">
        <v>92</v>
      </c>
    </row>
    <row r="19" spans="1:25" ht="15" x14ac:dyDescent="0.25">
      <c r="A19" s="7" t="s">
        <v>54</v>
      </c>
      <c r="B19" s="10" t="s">
        <v>92</v>
      </c>
      <c r="C19" s="10" t="s">
        <v>92</v>
      </c>
      <c r="D19" s="10" t="s">
        <v>92</v>
      </c>
      <c r="E19" s="10" t="s">
        <v>92</v>
      </c>
      <c r="F19" s="10" t="s">
        <v>92</v>
      </c>
      <c r="G19" s="10" t="s">
        <v>92</v>
      </c>
      <c r="H19" s="10" t="s">
        <v>92</v>
      </c>
      <c r="I19" s="10" t="s">
        <v>92</v>
      </c>
      <c r="J19" s="10" t="s">
        <v>92</v>
      </c>
      <c r="K19" s="10" t="s">
        <v>92</v>
      </c>
      <c r="L19" s="10" t="s">
        <v>92</v>
      </c>
      <c r="M19" s="10" t="s">
        <v>92</v>
      </c>
      <c r="N19" s="10" t="s">
        <v>92</v>
      </c>
      <c r="O19" s="10" t="s">
        <v>92</v>
      </c>
      <c r="P19" s="10" t="s">
        <v>92</v>
      </c>
      <c r="Q19" s="10" t="s">
        <v>92</v>
      </c>
      <c r="R19" s="10" t="s">
        <v>92</v>
      </c>
      <c r="S19" s="10" t="s">
        <v>92</v>
      </c>
      <c r="T19" s="10" t="s">
        <v>92</v>
      </c>
      <c r="U19" s="10" t="s">
        <v>92</v>
      </c>
      <c r="V19" s="10" t="s">
        <v>92</v>
      </c>
      <c r="W19" s="10" t="s">
        <v>92</v>
      </c>
      <c r="X19" s="10" t="s">
        <v>92</v>
      </c>
      <c r="Y19" s="10" t="s">
        <v>92</v>
      </c>
    </row>
    <row r="20" spans="1:25" ht="15" x14ac:dyDescent="0.25">
      <c r="A20" s="7" t="s">
        <v>55</v>
      </c>
      <c r="B20" s="16">
        <v>25828.799999999999</v>
      </c>
      <c r="C20" s="16">
        <v>25911.8</v>
      </c>
      <c r="D20" s="16">
        <v>25687.599999999999</v>
      </c>
      <c r="E20" s="20">
        <v>25553</v>
      </c>
      <c r="F20" s="16">
        <v>26785.200000000001</v>
      </c>
      <c r="G20" s="16">
        <v>26810.2</v>
      </c>
      <c r="H20" s="16">
        <v>28364.400000000001</v>
      </c>
      <c r="I20" s="16">
        <v>29867.3</v>
      </c>
      <c r="J20" s="16">
        <v>30068.7</v>
      </c>
      <c r="K20" s="16">
        <v>28497.3</v>
      </c>
      <c r="L20" s="16">
        <v>28618.400000000001</v>
      </c>
      <c r="M20" s="16">
        <v>29599.200000000001</v>
      </c>
      <c r="N20" s="16">
        <v>29409.5</v>
      </c>
      <c r="O20" s="16">
        <v>28582.2</v>
      </c>
      <c r="P20" s="16">
        <v>28867.7</v>
      </c>
      <c r="Q20" s="16">
        <v>29459.9</v>
      </c>
      <c r="R20" s="16">
        <v>30376.1</v>
      </c>
      <c r="S20" s="16">
        <v>31284.400000000001</v>
      </c>
      <c r="T20" s="16">
        <v>32199.3</v>
      </c>
      <c r="U20" s="16">
        <v>33351.1</v>
      </c>
      <c r="V20" s="20">
        <v>30500</v>
      </c>
      <c r="W20" s="20">
        <v>34282</v>
      </c>
      <c r="X20" s="16">
        <v>37394.699999999997</v>
      </c>
      <c r="Y20" s="16">
        <v>35713.199999999997</v>
      </c>
    </row>
    <row r="21" spans="1:25" ht="15" x14ac:dyDescent="0.25">
      <c r="A21" s="7" t="s">
        <v>56</v>
      </c>
      <c r="B21" s="17">
        <v>15963.8</v>
      </c>
      <c r="C21" s="21">
        <v>16453</v>
      </c>
      <c r="D21" s="17">
        <v>17033.099999999999</v>
      </c>
      <c r="E21" s="17">
        <v>17033.900000000001</v>
      </c>
      <c r="F21" s="17">
        <v>17668.599999999999</v>
      </c>
      <c r="G21" s="17">
        <v>16962.5</v>
      </c>
      <c r="H21" s="17">
        <v>17389.3</v>
      </c>
      <c r="I21" s="17">
        <v>17999.400000000001</v>
      </c>
      <c r="J21" s="17">
        <v>18191.400000000001</v>
      </c>
      <c r="K21" s="17">
        <v>17149.5</v>
      </c>
      <c r="L21" s="17">
        <v>16754.599999999999</v>
      </c>
      <c r="M21" s="17">
        <v>17399.099999999999</v>
      </c>
      <c r="N21" s="17">
        <v>17119.7</v>
      </c>
      <c r="O21" s="17">
        <v>16925.2</v>
      </c>
      <c r="P21" s="17">
        <v>16987.3</v>
      </c>
      <c r="Q21" s="17">
        <v>17007.099999999999</v>
      </c>
      <c r="R21" s="21">
        <v>17474</v>
      </c>
      <c r="S21" s="17">
        <v>17972.7</v>
      </c>
      <c r="T21" s="17">
        <v>18311.5</v>
      </c>
      <c r="U21" s="17">
        <v>18066.599999999999</v>
      </c>
      <c r="V21" s="17">
        <v>16662.8</v>
      </c>
      <c r="W21" s="17">
        <v>16438.7</v>
      </c>
      <c r="X21" s="17">
        <v>18848.400000000001</v>
      </c>
      <c r="Y21" s="17">
        <v>18973.900000000001</v>
      </c>
    </row>
    <row r="22" spans="1:25" ht="15" x14ac:dyDescent="0.25">
      <c r="A22" s="7" t="s">
        <v>57</v>
      </c>
      <c r="B22" s="9" t="s">
        <v>92</v>
      </c>
      <c r="C22" s="9" t="s">
        <v>92</v>
      </c>
      <c r="D22" s="9" t="s">
        <v>92</v>
      </c>
      <c r="E22" s="9" t="s">
        <v>92</v>
      </c>
      <c r="F22" s="9" t="s">
        <v>92</v>
      </c>
      <c r="G22" s="9" t="s">
        <v>92</v>
      </c>
      <c r="H22" s="9" t="s">
        <v>92</v>
      </c>
      <c r="I22" s="9" t="s">
        <v>92</v>
      </c>
      <c r="J22" s="9" t="s">
        <v>92</v>
      </c>
      <c r="K22" s="9" t="s">
        <v>92</v>
      </c>
      <c r="L22" s="9" t="s">
        <v>92</v>
      </c>
      <c r="M22" s="9" t="s">
        <v>92</v>
      </c>
      <c r="N22" s="9" t="s">
        <v>92</v>
      </c>
      <c r="O22" s="9" t="s">
        <v>92</v>
      </c>
      <c r="P22" s="9" t="s">
        <v>92</v>
      </c>
      <c r="Q22" s="9" t="s">
        <v>92</v>
      </c>
      <c r="R22" s="9" t="s">
        <v>92</v>
      </c>
      <c r="S22" s="9" t="s">
        <v>92</v>
      </c>
      <c r="T22" s="9" t="s">
        <v>92</v>
      </c>
      <c r="U22" s="9" t="s">
        <v>92</v>
      </c>
      <c r="V22" s="9" t="s">
        <v>92</v>
      </c>
      <c r="W22" s="9" t="s">
        <v>92</v>
      </c>
      <c r="X22" s="9" t="s">
        <v>92</v>
      </c>
      <c r="Y22" s="9" t="s">
        <v>92</v>
      </c>
    </row>
    <row r="23" spans="1:25" ht="15" x14ac:dyDescent="0.25">
      <c r="A23" s="7" t="s">
        <v>58</v>
      </c>
      <c r="B23" s="17">
        <v>9625.9</v>
      </c>
      <c r="C23" s="17">
        <v>9607.9</v>
      </c>
      <c r="D23" s="17">
        <v>9974.4</v>
      </c>
      <c r="E23" s="17">
        <v>10095.200000000001</v>
      </c>
      <c r="F23" s="17">
        <v>10157.700000000001</v>
      </c>
      <c r="G23" s="17">
        <v>10408.799999999999</v>
      </c>
      <c r="H23" s="17">
        <v>10582.5</v>
      </c>
      <c r="I23" s="17">
        <v>10690.6</v>
      </c>
      <c r="J23" s="17">
        <v>11029.6</v>
      </c>
      <c r="K23" s="17">
        <v>10318.700000000001</v>
      </c>
      <c r="L23" s="17">
        <v>10366.4</v>
      </c>
      <c r="M23" s="17">
        <v>10566.6</v>
      </c>
      <c r="N23" s="17">
        <v>10528.5</v>
      </c>
      <c r="O23" s="17">
        <v>10178.9</v>
      </c>
      <c r="P23" s="17">
        <v>10188.4</v>
      </c>
      <c r="Q23" s="17">
        <v>10177.799999999999</v>
      </c>
      <c r="R23" s="17">
        <v>10417.200000000001</v>
      </c>
      <c r="S23" s="17">
        <v>10798.6</v>
      </c>
      <c r="T23" s="17">
        <v>10883.4</v>
      </c>
      <c r="U23" s="17">
        <v>10977.7</v>
      </c>
      <c r="V23" s="21">
        <v>10288</v>
      </c>
      <c r="W23" s="17">
        <v>10426.799999999999</v>
      </c>
      <c r="X23" s="17">
        <v>10405.6</v>
      </c>
      <c r="Y23" s="17">
        <v>10296.5</v>
      </c>
    </row>
    <row r="24" spans="1:25" ht="15" x14ac:dyDescent="0.25">
      <c r="A24" s="7" t="s">
        <v>59</v>
      </c>
      <c r="B24" s="16">
        <v>18691.7</v>
      </c>
      <c r="C24" s="20">
        <v>18337</v>
      </c>
      <c r="D24" s="16">
        <v>18358.8</v>
      </c>
      <c r="E24" s="16">
        <v>18278.7</v>
      </c>
      <c r="F24" s="16">
        <v>18171.900000000001</v>
      </c>
      <c r="G24" s="16">
        <v>18298.5</v>
      </c>
      <c r="H24" s="16">
        <v>18905.7</v>
      </c>
      <c r="I24" s="16">
        <v>20023.5</v>
      </c>
      <c r="J24" s="16">
        <v>19949.8</v>
      </c>
      <c r="K24" s="16">
        <v>19133.7</v>
      </c>
      <c r="L24" s="16">
        <v>19769.7</v>
      </c>
      <c r="M24" s="16">
        <v>20678.099999999999</v>
      </c>
      <c r="N24" s="16">
        <v>20198.2</v>
      </c>
      <c r="O24" s="16">
        <v>18866.5</v>
      </c>
      <c r="P24" s="16">
        <v>19202.2</v>
      </c>
      <c r="Q24" s="16">
        <v>19427.2</v>
      </c>
      <c r="R24" s="16">
        <v>19898.400000000001</v>
      </c>
      <c r="S24" s="20">
        <v>20454</v>
      </c>
      <c r="T24" s="16">
        <v>20739.099999999999</v>
      </c>
      <c r="U24" s="16">
        <v>21223.4</v>
      </c>
      <c r="V24" s="20">
        <v>19505</v>
      </c>
      <c r="W24" s="16">
        <v>20208.2</v>
      </c>
      <c r="X24" s="16">
        <v>21302.5</v>
      </c>
      <c r="Y24" s="9" t="s">
        <v>92</v>
      </c>
    </row>
    <row r="26" spans="1:25" ht="15" x14ac:dyDescent="0.25">
      <c r="A26" s="5" t="s">
        <v>89</v>
      </c>
      <c r="B26" s="4" t="s">
        <v>62</v>
      </c>
      <c r="C26" s="4" t="s">
        <v>63</v>
      </c>
      <c r="D26" s="4" t="s">
        <v>64</v>
      </c>
      <c r="E26" s="4" t="s">
        <v>65</v>
      </c>
      <c r="F26" s="4" t="s">
        <v>66</v>
      </c>
      <c r="G26" s="4" t="s">
        <v>67</v>
      </c>
      <c r="H26" s="4" t="s">
        <v>68</v>
      </c>
      <c r="I26" s="4" t="s">
        <v>69</v>
      </c>
      <c r="J26" s="4" t="s">
        <v>70</v>
      </c>
      <c r="K26" s="4" t="s">
        <v>71</v>
      </c>
      <c r="L26" s="4" t="s">
        <v>72</v>
      </c>
      <c r="M26" s="4" t="s">
        <v>73</v>
      </c>
      <c r="N26" s="4" t="s">
        <v>74</v>
      </c>
      <c r="O26" s="4" t="s">
        <v>75</v>
      </c>
      <c r="P26" s="4" t="s">
        <v>76</v>
      </c>
      <c r="Q26" s="4" t="s">
        <v>77</v>
      </c>
      <c r="R26" s="4" t="s">
        <v>78</v>
      </c>
      <c r="S26" s="4" t="s">
        <v>79</v>
      </c>
      <c r="T26" s="4" t="s">
        <v>80</v>
      </c>
      <c r="U26" s="4" t="s">
        <v>81</v>
      </c>
      <c r="V26" s="4" t="s">
        <v>82</v>
      </c>
      <c r="W26" s="4" t="s">
        <v>83</v>
      </c>
      <c r="X26" s="4" t="s">
        <v>84</v>
      </c>
      <c r="Y26" s="4" t="s">
        <v>85</v>
      </c>
    </row>
    <row r="27" spans="1:25" ht="15" x14ac:dyDescent="0.25">
      <c r="A27" s="23" t="s">
        <v>95</v>
      </c>
      <c r="B27" s="10" t="e">
        <f>100*B11/$B11</f>
        <v>#VALUE!</v>
      </c>
      <c r="C27" s="10" t="e">
        <f t="shared" ref="C27:Y38" si="0">100*C11/$B11</f>
        <v>#VALUE!</v>
      </c>
      <c r="D27" s="10" t="e">
        <f t="shared" si="0"/>
        <v>#VALUE!</v>
      </c>
      <c r="E27" s="10" t="e">
        <f t="shared" si="0"/>
        <v>#VALUE!</v>
      </c>
      <c r="F27" s="10" t="e">
        <f t="shared" si="0"/>
        <v>#VALUE!</v>
      </c>
      <c r="G27" s="10" t="e">
        <f t="shared" si="0"/>
        <v>#VALUE!</v>
      </c>
      <c r="H27" s="10" t="e">
        <f t="shared" si="0"/>
        <v>#VALUE!</v>
      </c>
      <c r="I27" s="10" t="e">
        <f t="shared" si="0"/>
        <v>#VALUE!</v>
      </c>
      <c r="J27" s="10" t="e">
        <f t="shared" si="0"/>
        <v>#VALUE!</v>
      </c>
      <c r="K27" s="10" t="e">
        <f t="shared" si="0"/>
        <v>#VALUE!</v>
      </c>
      <c r="L27" s="10" t="e">
        <f t="shared" si="0"/>
        <v>#VALUE!</v>
      </c>
      <c r="M27" s="10" t="e">
        <f t="shared" si="0"/>
        <v>#VALUE!</v>
      </c>
      <c r="N27" s="10" t="e">
        <f t="shared" si="0"/>
        <v>#VALUE!</v>
      </c>
      <c r="O27" s="10" t="e">
        <f t="shared" si="0"/>
        <v>#VALUE!</v>
      </c>
      <c r="P27" s="10" t="e">
        <f t="shared" si="0"/>
        <v>#VALUE!</v>
      </c>
      <c r="Q27" s="10" t="e">
        <f t="shared" si="0"/>
        <v>#VALUE!</v>
      </c>
      <c r="R27" s="10" t="e">
        <f t="shared" si="0"/>
        <v>#VALUE!</v>
      </c>
      <c r="S27" s="10" t="e">
        <f t="shared" si="0"/>
        <v>#VALUE!</v>
      </c>
      <c r="T27" s="10" t="e">
        <f t="shared" si="0"/>
        <v>#VALUE!</v>
      </c>
      <c r="U27" s="10" t="e">
        <f t="shared" si="0"/>
        <v>#VALUE!</v>
      </c>
      <c r="V27" s="10" t="e">
        <f t="shared" si="0"/>
        <v>#VALUE!</v>
      </c>
      <c r="W27" s="10" t="e">
        <f t="shared" si="0"/>
        <v>#VALUE!</v>
      </c>
      <c r="X27" s="10" t="e">
        <f t="shared" si="0"/>
        <v>#VALUE!</v>
      </c>
      <c r="Y27" s="10" t="e">
        <f t="shared" si="0"/>
        <v>#VALUE!</v>
      </c>
    </row>
    <row r="28" spans="1:25" ht="11.45" customHeight="1" x14ac:dyDescent="0.25">
      <c r="A28" s="23" t="s">
        <v>96</v>
      </c>
      <c r="B28" s="10" t="e">
        <f t="shared" ref="B28:Q40" si="1">100*B12/$B12</f>
        <v>#VALUE!</v>
      </c>
      <c r="C28" s="10" t="e">
        <f t="shared" si="1"/>
        <v>#VALUE!</v>
      </c>
      <c r="D28" s="10" t="e">
        <f t="shared" si="1"/>
        <v>#VALUE!</v>
      </c>
      <c r="E28" s="10" t="e">
        <f t="shared" si="1"/>
        <v>#VALUE!</v>
      </c>
      <c r="F28" s="10" t="e">
        <f t="shared" si="1"/>
        <v>#VALUE!</v>
      </c>
      <c r="G28" s="10" t="e">
        <f t="shared" si="1"/>
        <v>#VALUE!</v>
      </c>
      <c r="H28" s="10" t="e">
        <f t="shared" si="1"/>
        <v>#VALUE!</v>
      </c>
      <c r="I28" s="10" t="e">
        <f t="shared" si="1"/>
        <v>#VALUE!</v>
      </c>
      <c r="J28" s="10" t="e">
        <f t="shared" si="1"/>
        <v>#VALUE!</v>
      </c>
      <c r="K28" s="10" t="e">
        <f t="shared" si="1"/>
        <v>#VALUE!</v>
      </c>
      <c r="L28" s="10" t="e">
        <f t="shared" si="1"/>
        <v>#VALUE!</v>
      </c>
      <c r="M28" s="10" t="e">
        <f t="shared" si="1"/>
        <v>#VALUE!</v>
      </c>
      <c r="N28" s="10" t="e">
        <f t="shared" si="1"/>
        <v>#VALUE!</v>
      </c>
      <c r="O28" s="10" t="e">
        <f t="shared" si="1"/>
        <v>#VALUE!</v>
      </c>
      <c r="P28" s="10" t="e">
        <f t="shared" si="1"/>
        <v>#VALUE!</v>
      </c>
      <c r="Q28" s="10" t="e">
        <f t="shared" si="1"/>
        <v>#VALUE!</v>
      </c>
      <c r="R28" s="10" t="e">
        <f t="shared" si="0"/>
        <v>#VALUE!</v>
      </c>
      <c r="S28" s="10" t="e">
        <f t="shared" si="0"/>
        <v>#VALUE!</v>
      </c>
      <c r="T28" s="10" t="e">
        <f t="shared" si="0"/>
        <v>#VALUE!</v>
      </c>
      <c r="U28" s="10" t="e">
        <f t="shared" si="0"/>
        <v>#VALUE!</v>
      </c>
      <c r="V28" s="10" t="e">
        <f t="shared" si="0"/>
        <v>#VALUE!</v>
      </c>
      <c r="W28" s="10" t="e">
        <f t="shared" si="0"/>
        <v>#VALUE!</v>
      </c>
      <c r="X28" s="10" t="e">
        <f t="shared" si="0"/>
        <v>#VALUE!</v>
      </c>
      <c r="Y28" s="10" t="e">
        <f t="shared" si="0"/>
        <v>#VALUE!</v>
      </c>
    </row>
    <row r="29" spans="1:25" ht="11.45" customHeight="1" x14ac:dyDescent="0.25">
      <c r="A29" s="7" t="s">
        <v>48</v>
      </c>
      <c r="B29" s="10">
        <f t="shared" si="1"/>
        <v>100</v>
      </c>
      <c r="C29" s="10">
        <f t="shared" si="0"/>
        <v>105.63800719163117</v>
      </c>
      <c r="D29" s="10">
        <f t="shared" si="0"/>
        <v>103.35047882785889</v>
      </c>
      <c r="E29" s="10">
        <f t="shared" si="0"/>
        <v>103.7116398077318</v>
      </c>
      <c r="F29" s="10">
        <f t="shared" si="0"/>
        <v>101.26195753462882</v>
      </c>
      <c r="G29" s="10">
        <f t="shared" si="0"/>
        <v>96.443143469356599</v>
      </c>
      <c r="H29" s="10">
        <f t="shared" si="0"/>
        <v>96.735336390390799</v>
      </c>
      <c r="I29" s="10">
        <f t="shared" si="0"/>
        <v>100.62387137193789</v>
      </c>
      <c r="J29" s="10">
        <f t="shared" si="0"/>
        <v>102.8571729413561</v>
      </c>
      <c r="K29" s="10">
        <f t="shared" si="0"/>
        <v>98.659597879363815</v>
      </c>
      <c r="L29" s="10">
        <f t="shared" si="0"/>
        <v>103.6274040106769</v>
      </c>
      <c r="M29" s="10">
        <f t="shared" si="0"/>
        <v>105.20156046814044</v>
      </c>
      <c r="N29" s="10">
        <f t="shared" si="0"/>
        <v>102.19960725059622</v>
      </c>
      <c r="O29" s="10">
        <f t="shared" si="0"/>
        <v>102.73503103562648</v>
      </c>
      <c r="P29" s="10">
        <f t="shared" si="0"/>
        <v>107.59333063076816</v>
      </c>
      <c r="Q29" s="10">
        <f t="shared" si="0"/>
        <v>111.89198864922635</v>
      </c>
      <c r="R29" s="10">
        <f t="shared" si="0"/>
        <v>113.07866044023734</v>
      </c>
      <c r="S29" s="10">
        <f t="shared" si="0"/>
        <v>115.95478643593079</v>
      </c>
      <c r="T29" s="10">
        <f t="shared" si="0"/>
        <v>121.29796833786979</v>
      </c>
      <c r="U29" s="10">
        <f t="shared" si="0"/>
        <v>121.71072374343882</v>
      </c>
      <c r="V29" s="10">
        <f t="shared" si="0"/>
        <v>111.48818329709439</v>
      </c>
      <c r="W29" s="10">
        <f t="shared" si="0"/>
        <v>115.93214806547228</v>
      </c>
      <c r="X29" s="10">
        <f t="shared" si="0"/>
        <v>122.25825642429571</v>
      </c>
      <c r="Y29" s="10" t="e">
        <f t="shared" si="0"/>
        <v>#VALUE!</v>
      </c>
    </row>
    <row r="30" spans="1:25" ht="11.45" customHeight="1" x14ac:dyDescent="0.25">
      <c r="A30" s="7" t="s">
        <v>49</v>
      </c>
      <c r="B30" s="10">
        <f t="shared" si="1"/>
        <v>100</v>
      </c>
      <c r="C30" s="10">
        <f t="shared" si="0"/>
        <v>110.4447525492394</v>
      </c>
      <c r="D30" s="10">
        <f t="shared" si="0"/>
        <v>113.02693294787456</v>
      </c>
      <c r="E30" s="10">
        <f t="shared" si="0"/>
        <v>120.32999990166867</v>
      </c>
      <c r="F30" s="10">
        <f t="shared" si="0"/>
        <v>121.64567293037159</v>
      </c>
      <c r="G30" s="10">
        <f t="shared" si="0"/>
        <v>121.88658465834783</v>
      </c>
      <c r="H30" s="10">
        <f t="shared" si="0"/>
        <v>133.29990068536927</v>
      </c>
      <c r="I30" s="10">
        <f t="shared" si="0"/>
        <v>143.0848500939064</v>
      </c>
      <c r="J30" s="10">
        <f t="shared" si="0"/>
        <v>136.77689607363047</v>
      </c>
      <c r="K30" s="10">
        <f t="shared" si="0"/>
        <v>119.27097161174862</v>
      </c>
      <c r="L30" s="10">
        <f t="shared" si="0"/>
        <v>122.46083955278915</v>
      </c>
      <c r="M30" s="10">
        <f t="shared" si="0"/>
        <v>119.80687729234883</v>
      </c>
      <c r="N30" s="10">
        <f t="shared" si="0"/>
        <v>114.37898856406777</v>
      </c>
      <c r="O30" s="10">
        <f t="shared" si="0"/>
        <v>112.22159945721111</v>
      </c>
      <c r="P30" s="10">
        <f t="shared" si="0"/>
        <v>113.3868255700758</v>
      </c>
      <c r="Q30" s="10">
        <f t="shared" si="0"/>
        <v>123.37925405862512</v>
      </c>
      <c r="R30" s="10">
        <f t="shared" si="0"/>
        <v>127.22990845354336</v>
      </c>
      <c r="S30" s="10">
        <f t="shared" si="0"/>
        <v>134.23306488883642</v>
      </c>
      <c r="T30" s="10">
        <f t="shared" si="0"/>
        <v>141.85472531146445</v>
      </c>
      <c r="U30" s="10">
        <f t="shared" si="0"/>
        <v>142.15660245631631</v>
      </c>
      <c r="V30" s="10">
        <f t="shared" si="0"/>
        <v>132.29692124644777</v>
      </c>
      <c r="W30" s="10">
        <f t="shared" si="0"/>
        <v>138.35019715429166</v>
      </c>
      <c r="X30" s="10">
        <f t="shared" si="0"/>
        <v>150.54033058988955</v>
      </c>
      <c r="Y30" s="10">
        <f t="shared" si="0"/>
        <v>144.94036205591118</v>
      </c>
    </row>
    <row r="31" spans="1:25" ht="11.45" customHeight="1" x14ac:dyDescent="0.25">
      <c r="A31" s="7" t="s">
        <v>50</v>
      </c>
      <c r="B31" s="10">
        <f t="shared" si="1"/>
        <v>100</v>
      </c>
      <c r="C31" s="10">
        <f t="shared" si="0"/>
        <v>103.92422296826895</v>
      </c>
      <c r="D31" s="10">
        <f t="shared" si="0"/>
        <v>103.04546931324164</v>
      </c>
      <c r="E31" s="10">
        <f t="shared" si="0"/>
        <v>102.25490044401813</v>
      </c>
      <c r="F31" s="10">
        <f t="shared" si="0"/>
        <v>97.239970914491707</v>
      </c>
      <c r="G31" s="10">
        <f t="shared" si="0"/>
        <v>101.67551093027214</v>
      </c>
      <c r="H31" s="10">
        <f t="shared" si="0"/>
        <v>105.51773751875861</v>
      </c>
      <c r="I31" s="10">
        <f t="shared" si="0"/>
        <v>106.82039698624627</v>
      </c>
      <c r="J31" s="10">
        <f t="shared" si="0"/>
        <v>104.24988783514087</v>
      </c>
      <c r="K31" s="10">
        <f t="shared" si="0"/>
        <v>94.282686387053857</v>
      </c>
      <c r="L31" s="10">
        <f t="shared" si="0"/>
        <v>94.278045082537872</v>
      </c>
      <c r="M31" s="10">
        <f t="shared" si="0"/>
        <v>95.00672989154819</v>
      </c>
      <c r="N31" s="10">
        <f t="shared" si="0"/>
        <v>96.951436483747699</v>
      </c>
      <c r="O31" s="10">
        <f t="shared" si="0"/>
        <v>96.163961817534855</v>
      </c>
      <c r="P31" s="10">
        <f t="shared" si="0"/>
        <v>93.585717158902796</v>
      </c>
      <c r="Q31" s="10">
        <f t="shared" si="0"/>
        <v>95.503349474759048</v>
      </c>
      <c r="R31" s="10">
        <f t="shared" si="0"/>
        <v>96.42774262419357</v>
      </c>
      <c r="S31" s="10">
        <f t="shared" si="0"/>
        <v>98.905425684979193</v>
      </c>
      <c r="T31" s="10">
        <f t="shared" si="0"/>
        <v>99.391215557652743</v>
      </c>
      <c r="U31" s="10">
        <f t="shared" si="0"/>
        <v>97.342079613843467</v>
      </c>
      <c r="V31" s="10">
        <f t="shared" si="0"/>
        <v>83.814224051240004</v>
      </c>
      <c r="W31" s="10">
        <f t="shared" si="0"/>
        <v>88.822965174745121</v>
      </c>
      <c r="X31" s="10">
        <f t="shared" si="0"/>
        <v>96.0154400730232</v>
      </c>
      <c r="Y31" s="10" t="e">
        <f t="shared" si="0"/>
        <v>#VALUE!</v>
      </c>
    </row>
    <row r="32" spans="1:25" ht="11.45" customHeight="1" x14ac:dyDescent="0.25">
      <c r="A32" s="7" t="s">
        <v>51</v>
      </c>
      <c r="B32" s="10">
        <f t="shared" si="1"/>
        <v>100</v>
      </c>
      <c r="C32" s="10">
        <f t="shared" si="0"/>
        <v>98.395933527220876</v>
      </c>
      <c r="D32" s="10">
        <f t="shared" si="0"/>
        <v>94.815763780910515</v>
      </c>
      <c r="E32" s="10">
        <f t="shared" si="0"/>
        <v>93.420909893947297</v>
      </c>
      <c r="F32" s="10">
        <f t="shared" si="0"/>
        <v>92.409664071741844</v>
      </c>
      <c r="G32" s="10">
        <f t="shared" si="0"/>
        <v>95.966484660326572</v>
      </c>
      <c r="H32" s="10">
        <f t="shared" si="0"/>
        <v>102.01092038040531</v>
      </c>
      <c r="I32" s="10">
        <f t="shared" si="0"/>
        <v>104.24272792548932</v>
      </c>
      <c r="J32" s="10">
        <f t="shared" si="0"/>
        <v>105.66082765532097</v>
      </c>
      <c r="K32" s="10">
        <f t="shared" si="0"/>
        <v>101.02292040106828</v>
      </c>
      <c r="L32" s="10">
        <f t="shared" si="0"/>
        <v>104.67282767598394</v>
      </c>
      <c r="M32" s="10">
        <f t="shared" si="0"/>
        <v>107.17191075662636</v>
      </c>
      <c r="N32" s="10">
        <f t="shared" si="0"/>
        <v>107.3346316567054</v>
      </c>
      <c r="O32" s="10">
        <f t="shared" si="0"/>
        <v>108.67142259392612</v>
      </c>
      <c r="P32" s="10">
        <f t="shared" si="0"/>
        <v>109.93837268768435</v>
      </c>
      <c r="Q32" s="10">
        <f t="shared" si="0"/>
        <v>112.98388804802075</v>
      </c>
      <c r="R32" s="10">
        <f t="shared" si="0"/>
        <v>113.73942959867344</v>
      </c>
      <c r="S32" s="10">
        <f t="shared" si="0"/>
        <v>116.47097110800019</v>
      </c>
      <c r="T32" s="10">
        <f t="shared" si="0"/>
        <v>119.8767453753687</v>
      </c>
      <c r="U32" s="10">
        <f t="shared" si="0"/>
        <v>125.02616448758414</v>
      </c>
      <c r="V32" s="10">
        <f t="shared" si="0"/>
        <v>116.23851267931585</v>
      </c>
      <c r="W32" s="10">
        <f t="shared" si="0"/>
        <v>117.74959578062123</v>
      </c>
      <c r="X32" s="10">
        <f t="shared" si="0"/>
        <v>128.97826771978944</v>
      </c>
      <c r="Y32" s="10" t="e">
        <f t="shared" si="0"/>
        <v>#VALUE!</v>
      </c>
    </row>
    <row r="33" spans="1:25" ht="11.45" customHeight="1" x14ac:dyDescent="0.25">
      <c r="A33" s="7" t="s">
        <v>52</v>
      </c>
      <c r="B33" s="10" t="e">
        <f t="shared" si="1"/>
        <v>#VALUE!</v>
      </c>
      <c r="C33" s="10" t="e">
        <f t="shared" si="0"/>
        <v>#VALUE!</v>
      </c>
      <c r="D33" s="10" t="e">
        <f t="shared" si="0"/>
        <v>#VALUE!</v>
      </c>
      <c r="E33" s="10" t="e">
        <f t="shared" si="0"/>
        <v>#VALUE!</v>
      </c>
      <c r="F33" s="10" t="e">
        <f t="shared" si="0"/>
        <v>#VALUE!</v>
      </c>
      <c r="G33" s="10" t="e">
        <f t="shared" si="0"/>
        <v>#VALUE!</v>
      </c>
      <c r="H33" s="10" t="e">
        <f t="shared" si="0"/>
        <v>#VALUE!</v>
      </c>
      <c r="I33" s="10" t="e">
        <f t="shared" si="0"/>
        <v>#VALUE!</v>
      </c>
      <c r="J33" s="10" t="e">
        <f t="shared" si="0"/>
        <v>#VALUE!</v>
      </c>
      <c r="K33" s="10" t="e">
        <f t="shared" si="0"/>
        <v>#VALUE!</v>
      </c>
      <c r="L33" s="10" t="e">
        <f t="shared" si="0"/>
        <v>#VALUE!</v>
      </c>
      <c r="M33" s="10" t="e">
        <f t="shared" si="0"/>
        <v>#VALUE!</v>
      </c>
      <c r="N33" s="10" t="e">
        <f t="shared" si="0"/>
        <v>#VALUE!</v>
      </c>
      <c r="O33" s="10" t="e">
        <f t="shared" si="0"/>
        <v>#VALUE!</v>
      </c>
      <c r="P33" s="10" t="e">
        <f t="shared" si="0"/>
        <v>#VALUE!</v>
      </c>
      <c r="Q33" s="10" t="e">
        <f t="shared" si="0"/>
        <v>#VALUE!</v>
      </c>
      <c r="R33" s="10" t="e">
        <f t="shared" si="0"/>
        <v>#VALUE!</v>
      </c>
      <c r="S33" s="10" t="e">
        <f t="shared" si="0"/>
        <v>#VALUE!</v>
      </c>
      <c r="T33" s="10" t="e">
        <f t="shared" si="0"/>
        <v>#VALUE!</v>
      </c>
      <c r="U33" s="10" t="e">
        <f t="shared" si="0"/>
        <v>#VALUE!</v>
      </c>
      <c r="V33" s="10" t="e">
        <f t="shared" si="0"/>
        <v>#VALUE!</v>
      </c>
      <c r="W33" s="10" t="e">
        <f t="shared" si="0"/>
        <v>#VALUE!</v>
      </c>
      <c r="X33" s="10" t="e">
        <f t="shared" si="0"/>
        <v>#VALUE!</v>
      </c>
      <c r="Y33" s="10" t="e">
        <f t="shared" si="0"/>
        <v>#VALUE!</v>
      </c>
    </row>
    <row r="34" spans="1:25" ht="11.45" customHeight="1" x14ac:dyDescent="0.25">
      <c r="A34" s="7" t="s">
        <v>53</v>
      </c>
      <c r="B34" s="10">
        <f t="shared" si="1"/>
        <v>100</v>
      </c>
      <c r="C34" s="10">
        <f t="shared" si="0"/>
        <v>102.06565075641961</v>
      </c>
      <c r="D34" s="10">
        <f t="shared" si="0"/>
        <v>104.41622749974314</v>
      </c>
      <c r="E34" s="10">
        <f t="shared" si="0"/>
        <v>105.58061500910911</v>
      </c>
      <c r="F34" s="10">
        <f t="shared" si="0"/>
        <v>109.9717830552987</v>
      </c>
      <c r="G34" s="10">
        <f t="shared" si="0"/>
        <v>110.44878975369063</v>
      </c>
      <c r="H34" s="10">
        <f t="shared" si="0"/>
        <v>113.98781108179155</v>
      </c>
      <c r="I34" s="10">
        <f t="shared" si="0"/>
        <v>117.42496573119728</v>
      </c>
      <c r="J34" s="10">
        <f t="shared" si="0"/>
        <v>114.87679519660395</v>
      </c>
      <c r="K34" s="10">
        <f t="shared" si="0"/>
        <v>105.41158899489038</v>
      </c>
      <c r="L34" s="10">
        <f t="shared" si="0"/>
        <v>111.12088429799701</v>
      </c>
      <c r="M34" s="10">
        <f t="shared" si="0"/>
        <v>112.01325143903912</v>
      </c>
      <c r="N34" s="10">
        <f t="shared" si="0"/>
        <v>110.87066565426474</v>
      </c>
      <c r="O34" s="10">
        <f t="shared" si="0"/>
        <v>112.0378097035216</v>
      </c>
      <c r="P34" s="10">
        <f t="shared" si="0"/>
        <v>113.36583544459229</v>
      </c>
      <c r="Q34" s="10">
        <f t="shared" si="0"/>
        <v>113.50027941290713</v>
      </c>
      <c r="R34" s="10">
        <f t="shared" si="0"/>
        <v>116.68295531147648</v>
      </c>
      <c r="S34" s="10">
        <f t="shared" si="0"/>
        <v>119.91249238819098</v>
      </c>
      <c r="T34" s="10">
        <f t="shared" si="0"/>
        <v>120.85723378716004</v>
      </c>
      <c r="U34" s="10">
        <f t="shared" si="0"/>
        <v>124.6111399294827</v>
      </c>
      <c r="V34" s="10">
        <f t="shared" si="0"/>
        <v>113.24880779649719</v>
      </c>
      <c r="W34" s="10">
        <f t="shared" si="0"/>
        <v>123.17623561900609</v>
      </c>
      <c r="X34" s="10">
        <f t="shared" si="0"/>
        <v>131.51000749277662</v>
      </c>
      <c r="Y34" s="10" t="e">
        <f t="shared" si="0"/>
        <v>#VALUE!</v>
      </c>
    </row>
    <row r="35" spans="1:25" ht="11.45" customHeight="1" x14ac:dyDescent="0.25">
      <c r="A35" s="7" t="s">
        <v>54</v>
      </c>
      <c r="B35" s="10" t="e">
        <f t="shared" si="1"/>
        <v>#VALUE!</v>
      </c>
      <c r="C35" s="10" t="e">
        <f t="shared" si="0"/>
        <v>#VALUE!</v>
      </c>
      <c r="D35" s="10" t="e">
        <f t="shared" si="0"/>
        <v>#VALUE!</v>
      </c>
      <c r="E35" s="10" t="e">
        <f t="shared" si="0"/>
        <v>#VALUE!</v>
      </c>
      <c r="F35" s="10" t="e">
        <f t="shared" si="0"/>
        <v>#VALUE!</v>
      </c>
      <c r="G35" s="10" t="e">
        <f t="shared" si="0"/>
        <v>#VALUE!</v>
      </c>
      <c r="H35" s="10" t="e">
        <f t="shared" si="0"/>
        <v>#VALUE!</v>
      </c>
      <c r="I35" s="10" t="e">
        <f t="shared" si="0"/>
        <v>#VALUE!</v>
      </c>
      <c r="J35" s="10" t="e">
        <f t="shared" si="0"/>
        <v>#VALUE!</v>
      </c>
      <c r="K35" s="10" t="e">
        <f t="shared" si="0"/>
        <v>#VALUE!</v>
      </c>
      <c r="L35" s="10" t="e">
        <f t="shared" si="0"/>
        <v>#VALUE!</v>
      </c>
      <c r="M35" s="10" t="e">
        <f t="shared" si="0"/>
        <v>#VALUE!</v>
      </c>
      <c r="N35" s="10" t="e">
        <f t="shared" si="0"/>
        <v>#VALUE!</v>
      </c>
      <c r="O35" s="10" t="e">
        <f t="shared" si="0"/>
        <v>#VALUE!</v>
      </c>
      <c r="P35" s="10" t="e">
        <f t="shared" si="0"/>
        <v>#VALUE!</v>
      </c>
      <c r="Q35" s="10" t="e">
        <f t="shared" si="0"/>
        <v>#VALUE!</v>
      </c>
      <c r="R35" s="10" t="e">
        <f t="shared" si="0"/>
        <v>#VALUE!</v>
      </c>
      <c r="S35" s="10" t="e">
        <f t="shared" si="0"/>
        <v>#VALUE!</v>
      </c>
      <c r="T35" s="10" t="e">
        <f t="shared" si="0"/>
        <v>#VALUE!</v>
      </c>
      <c r="U35" s="10" t="e">
        <f t="shared" si="0"/>
        <v>#VALUE!</v>
      </c>
      <c r="V35" s="10" t="e">
        <f t="shared" si="0"/>
        <v>#VALUE!</v>
      </c>
      <c r="W35" s="10" t="e">
        <f t="shared" si="0"/>
        <v>#VALUE!</v>
      </c>
      <c r="X35" s="10" t="e">
        <f t="shared" si="0"/>
        <v>#VALUE!</v>
      </c>
      <c r="Y35" s="10" t="e">
        <f t="shared" si="0"/>
        <v>#VALUE!</v>
      </c>
    </row>
    <row r="36" spans="1:25" ht="11.45" customHeight="1" x14ac:dyDescent="0.25">
      <c r="A36" s="7" t="s">
        <v>55</v>
      </c>
      <c r="B36" s="10">
        <f t="shared" si="1"/>
        <v>100</v>
      </c>
      <c r="C36" s="10">
        <f t="shared" si="0"/>
        <v>100.3213467137459</v>
      </c>
      <c r="D36" s="10">
        <f t="shared" si="0"/>
        <v>99.453323421916622</v>
      </c>
      <c r="E36" s="10">
        <f t="shared" si="0"/>
        <v>98.932199715046778</v>
      </c>
      <c r="F36" s="10">
        <f t="shared" si="0"/>
        <v>103.70284333766958</v>
      </c>
      <c r="G36" s="10">
        <f t="shared" si="0"/>
        <v>103.7996345165087</v>
      </c>
      <c r="H36" s="10">
        <f t="shared" si="0"/>
        <v>109.81694852257945</v>
      </c>
      <c r="I36" s="10">
        <f t="shared" si="0"/>
        <v>115.63564702967231</v>
      </c>
      <c r="J36" s="10">
        <f t="shared" si="0"/>
        <v>116.41539676640031</v>
      </c>
      <c r="K36" s="10">
        <f t="shared" si="0"/>
        <v>110.33149042928824</v>
      </c>
      <c r="L36" s="10">
        <f t="shared" si="0"/>
        <v>110.80034689958497</v>
      </c>
      <c r="M36" s="10">
        <f t="shared" si="0"/>
        <v>114.59765842780153</v>
      </c>
      <c r="N36" s="10">
        <f t="shared" si="0"/>
        <v>113.86320696277025</v>
      </c>
      <c r="O36" s="10">
        <f t="shared" si="0"/>
        <v>110.6601932726259</v>
      </c>
      <c r="P36" s="10">
        <f t="shared" si="0"/>
        <v>111.76554853496872</v>
      </c>
      <c r="Q36" s="10">
        <f t="shared" si="0"/>
        <v>114.05833797930993</v>
      </c>
      <c r="R36" s="10">
        <f t="shared" si="0"/>
        <v>117.60554110140619</v>
      </c>
      <c r="S36" s="10">
        <f t="shared" si="0"/>
        <v>121.12215821098928</v>
      </c>
      <c r="T36" s="10">
        <f t="shared" si="0"/>
        <v>124.66432819178591</v>
      </c>
      <c r="U36" s="10">
        <f t="shared" si="0"/>
        <v>129.1236913832621</v>
      </c>
      <c r="V36" s="10">
        <f t="shared" si="0"/>
        <v>118.0852381837329</v>
      </c>
      <c r="W36" s="10">
        <f t="shared" si="0"/>
        <v>132.72780771851578</v>
      </c>
      <c r="X36" s="10">
        <f t="shared" si="0"/>
        <v>144.77908381341757</v>
      </c>
      <c r="Y36" s="10">
        <f t="shared" si="0"/>
        <v>138.26890912469798</v>
      </c>
    </row>
    <row r="37" spans="1:25" ht="11.45" customHeight="1" x14ac:dyDescent="0.25">
      <c r="A37" s="7" t="s">
        <v>56</v>
      </c>
      <c r="B37" s="10">
        <f t="shared" si="1"/>
        <v>100</v>
      </c>
      <c r="C37" s="10">
        <f t="shared" si="0"/>
        <v>103.06443328029668</v>
      </c>
      <c r="D37" s="10">
        <f t="shared" si="0"/>
        <v>106.69827985817912</v>
      </c>
      <c r="E37" s="10">
        <f t="shared" si="0"/>
        <v>106.70329119633172</v>
      </c>
      <c r="F37" s="10">
        <f t="shared" si="0"/>
        <v>110.67916160312707</v>
      </c>
      <c r="G37" s="10">
        <f t="shared" si="0"/>
        <v>106.25602926621481</v>
      </c>
      <c r="H37" s="10">
        <f t="shared" si="0"/>
        <v>108.92957817061101</v>
      </c>
      <c r="I37" s="10">
        <f t="shared" si="0"/>
        <v>112.75134992921487</v>
      </c>
      <c r="J37" s="10">
        <f t="shared" si="0"/>
        <v>113.95407108583171</v>
      </c>
      <c r="K37" s="10">
        <f t="shared" si="0"/>
        <v>107.4274295593781</v>
      </c>
      <c r="L37" s="10">
        <f t="shared" si="0"/>
        <v>104.95370776381563</v>
      </c>
      <c r="M37" s="10">
        <f t="shared" si="0"/>
        <v>108.99096706297998</v>
      </c>
      <c r="N37" s="10">
        <f t="shared" si="0"/>
        <v>107.24075721319485</v>
      </c>
      <c r="O37" s="10">
        <f t="shared" si="0"/>
        <v>106.02237562485124</v>
      </c>
      <c r="P37" s="10">
        <f t="shared" si="0"/>
        <v>106.4113807489445</v>
      </c>
      <c r="Q37" s="10">
        <f t="shared" si="0"/>
        <v>106.53541136822059</v>
      </c>
      <c r="R37" s="10">
        <f t="shared" si="0"/>
        <v>109.46015359751438</v>
      </c>
      <c r="S37" s="10">
        <f t="shared" si="0"/>
        <v>112.58409651837282</v>
      </c>
      <c r="T37" s="10">
        <f t="shared" si="0"/>
        <v>114.70639822598631</v>
      </c>
      <c r="U37" s="10">
        <f t="shared" si="0"/>
        <v>113.17230233403073</v>
      </c>
      <c r="V37" s="10">
        <f t="shared" si="0"/>
        <v>104.37865671080822</v>
      </c>
      <c r="W37" s="10">
        <f t="shared" si="0"/>
        <v>102.97485561081949</v>
      </c>
      <c r="X37" s="10">
        <f t="shared" si="0"/>
        <v>118.06963254362998</v>
      </c>
      <c r="Y37" s="10">
        <f t="shared" si="0"/>
        <v>118.85578621631443</v>
      </c>
    </row>
    <row r="38" spans="1:25" ht="11.45" customHeight="1" x14ac:dyDescent="0.25">
      <c r="A38" s="7" t="s">
        <v>57</v>
      </c>
      <c r="B38" s="10" t="e">
        <f t="shared" si="1"/>
        <v>#VALUE!</v>
      </c>
      <c r="C38" s="10" t="e">
        <f t="shared" si="0"/>
        <v>#VALUE!</v>
      </c>
      <c r="D38" s="10" t="e">
        <f t="shared" si="0"/>
        <v>#VALUE!</v>
      </c>
      <c r="E38" s="10" t="e">
        <f t="shared" si="0"/>
        <v>#VALUE!</v>
      </c>
      <c r="F38" s="10" t="e">
        <f t="shared" si="0"/>
        <v>#VALUE!</v>
      </c>
      <c r="G38" s="10" t="e">
        <f t="shared" si="0"/>
        <v>#VALUE!</v>
      </c>
      <c r="H38" s="10" t="e">
        <f t="shared" si="0"/>
        <v>#VALUE!</v>
      </c>
      <c r="I38" s="10" t="e">
        <f t="shared" si="0"/>
        <v>#VALUE!</v>
      </c>
      <c r="J38" s="10" t="e">
        <f t="shared" si="0"/>
        <v>#VALUE!</v>
      </c>
      <c r="K38" s="10" t="e">
        <f t="shared" si="0"/>
        <v>#VALUE!</v>
      </c>
      <c r="L38" s="10" t="e">
        <f t="shared" si="0"/>
        <v>#VALUE!</v>
      </c>
      <c r="M38" s="10" t="e">
        <f t="shared" si="0"/>
        <v>#VALUE!</v>
      </c>
      <c r="N38" s="10" t="e">
        <f t="shared" si="0"/>
        <v>#VALUE!</v>
      </c>
      <c r="O38" s="10" t="e">
        <f t="shared" si="0"/>
        <v>#VALUE!</v>
      </c>
      <c r="P38" s="10" t="e">
        <f t="shared" si="0"/>
        <v>#VALUE!</v>
      </c>
      <c r="Q38" s="10" t="e">
        <f t="shared" si="0"/>
        <v>#VALUE!</v>
      </c>
      <c r="R38" s="10" t="e">
        <f t="shared" si="0"/>
        <v>#VALUE!</v>
      </c>
      <c r="S38" s="10" t="e">
        <f t="shared" si="0"/>
        <v>#VALUE!</v>
      </c>
      <c r="T38" s="10" t="e">
        <f t="shared" ref="C38:Y40" si="2">100*T22/$B22</f>
        <v>#VALUE!</v>
      </c>
      <c r="U38" s="10" t="e">
        <f t="shared" si="2"/>
        <v>#VALUE!</v>
      </c>
      <c r="V38" s="10" t="e">
        <f t="shared" si="2"/>
        <v>#VALUE!</v>
      </c>
      <c r="W38" s="10" t="e">
        <f t="shared" si="2"/>
        <v>#VALUE!</v>
      </c>
      <c r="X38" s="10" t="e">
        <f t="shared" si="2"/>
        <v>#VALUE!</v>
      </c>
      <c r="Y38" s="10" t="e">
        <f t="shared" si="2"/>
        <v>#VALUE!</v>
      </c>
    </row>
    <row r="39" spans="1:25" ht="11.45" customHeight="1" x14ac:dyDescent="0.25">
      <c r="A39" s="7" t="s">
        <v>58</v>
      </c>
      <c r="B39" s="10">
        <f t="shared" si="1"/>
        <v>100</v>
      </c>
      <c r="C39" s="10">
        <f t="shared" si="2"/>
        <v>99.813004498280691</v>
      </c>
      <c r="D39" s="10">
        <f t="shared" si="2"/>
        <v>103.62044068606572</v>
      </c>
      <c r="E39" s="10">
        <f t="shared" si="2"/>
        <v>104.87538827538206</v>
      </c>
      <c r="F39" s="10">
        <f t="shared" si="2"/>
        <v>105.52467821190747</v>
      </c>
      <c r="G39" s="10">
        <f t="shared" si="2"/>
        <v>108.13326546089196</v>
      </c>
      <c r="H39" s="10">
        <f t="shared" si="2"/>
        <v>109.93777205248341</v>
      </c>
      <c r="I39" s="10">
        <f t="shared" si="2"/>
        <v>111.06078392669777</v>
      </c>
      <c r="J39" s="10">
        <f t="shared" si="2"/>
        <v>114.58253254241163</v>
      </c>
      <c r="K39" s="10">
        <f t="shared" si="2"/>
        <v>107.19724908839694</v>
      </c>
      <c r="L39" s="10">
        <f t="shared" si="2"/>
        <v>107.69278716795313</v>
      </c>
      <c r="M39" s="10">
        <f t="shared" si="2"/>
        <v>109.77259269263135</v>
      </c>
      <c r="N39" s="10">
        <f t="shared" si="2"/>
        <v>109.37678554732545</v>
      </c>
      <c r="O39" s="10">
        <f t="shared" si="2"/>
        <v>105.74491735837688</v>
      </c>
      <c r="P39" s="10">
        <f t="shared" si="2"/>
        <v>105.84360942872874</v>
      </c>
      <c r="Q39" s="10">
        <f t="shared" si="2"/>
        <v>105.73348985549403</v>
      </c>
      <c r="R39" s="10">
        <f t="shared" si="2"/>
        <v>108.220530028361</v>
      </c>
      <c r="S39" s="10">
        <f t="shared" si="2"/>
        <v>112.18275693701369</v>
      </c>
      <c r="T39" s="10">
        <f t="shared" si="2"/>
        <v>113.06371352289138</v>
      </c>
      <c r="U39" s="10">
        <f t="shared" si="2"/>
        <v>114.04336217912092</v>
      </c>
      <c r="V39" s="10">
        <f t="shared" si="2"/>
        <v>106.87831787157565</v>
      </c>
      <c r="W39" s="10">
        <f t="shared" si="2"/>
        <v>108.32026096261129</v>
      </c>
      <c r="X39" s="10">
        <f t="shared" si="2"/>
        <v>108.10002181614188</v>
      </c>
      <c r="Y39" s="10">
        <f t="shared" si="2"/>
        <v>106.96662130294311</v>
      </c>
    </row>
    <row r="40" spans="1:25" ht="11.45" customHeight="1" x14ac:dyDescent="0.25">
      <c r="A40" s="7" t="s">
        <v>59</v>
      </c>
      <c r="B40" s="10">
        <f t="shared" si="1"/>
        <v>100</v>
      </c>
      <c r="C40" s="10">
        <f t="shared" si="2"/>
        <v>98.102366290920571</v>
      </c>
      <c r="D40" s="10">
        <f t="shared" si="2"/>
        <v>98.2189955969762</v>
      </c>
      <c r="E40" s="10">
        <f t="shared" si="2"/>
        <v>97.790463146744273</v>
      </c>
      <c r="F40" s="10">
        <f t="shared" si="2"/>
        <v>97.219086546435051</v>
      </c>
      <c r="G40" s="10">
        <f t="shared" si="2"/>
        <v>97.896392516464516</v>
      </c>
      <c r="H40" s="10">
        <f t="shared" si="2"/>
        <v>101.14489318788553</v>
      </c>
      <c r="I40" s="10">
        <f t="shared" si="2"/>
        <v>107.12508760572874</v>
      </c>
      <c r="J40" s="10">
        <f t="shared" si="2"/>
        <v>106.73079495177004</v>
      </c>
      <c r="K40" s="10">
        <f t="shared" si="2"/>
        <v>102.36468593011871</v>
      </c>
      <c r="L40" s="10">
        <f t="shared" si="2"/>
        <v>105.76726568476917</v>
      </c>
      <c r="M40" s="10">
        <f t="shared" si="2"/>
        <v>110.62717676829821</v>
      </c>
      <c r="N40" s="10">
        <f t="shared" si="2"/>
        <v>108.05972704462408</v>
      </c>
      <c r="O40" s="10">
        <f t="shared" si="2"/>
        <v>100.9351744357121</v>
      </c>
      <c r="P40" s="10">
        <f t="shared" si="2"/>
        <v>102.73115874960544</v>
      </c>
      <c r="Q40" s="10">
        <f t="shared" si="2"/>
        <v>103.93490158733555</v>
      </c>
      <c r="R40" s="10">
        <f t="shared" si="2"/>
        <v>106.4558065879508</v>
      </c>
      <c r="S40" s="10">
        <f t="shared" si="2"/>
        <v>109.42824890191903</v>
      </c>
      <c r="T40" s="10">
        <f t="shared" si="2"/>
        <v>110.95352482652727</v>
      </c>
      <c r="U40" s="10">
        <f t="shared" si="2"/>
        <v>113.54451441013926</v>
      </c>
      <c r="V40" s="10">
        <f t="shared" si="2"/>
        <v>104.35112911078178</v>
      </c>
      <c r="W40" s="10">
        <f t="shared" si="2"/>
        <v>108.11322672630098</v>
      </c>
      <c r="X40" s="10">
        <f t="shared" si="2"/>
        <v>113.96769689220349</v>
      </c>
      <c r="Y40" s="10" t="e">
        <f t="shared" si="2"/>
        <v>#VALUE!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82"/>
  <sheetViews>
    <sheetView topLeftCell="A58" workbookViewId="0">
      <selection activeCell="B82" sqref="B82"/>
    </sheetView>
  </sheetViews>
  <sheetFormatPr baseColWidth="10" defaultColWidth="8.85546875" defaultRowHeight="11.45" customHeight="1" x14ac:dyDescent="0.25"/>
  <cols>
    <col min="1" max="1" width="29.85546875" customWidth="1"/>
    <col min="2" max="25" width="10" customWidth="1"/>
  </cols>
  <sheetData>
    <row r="1" spans="1:24" ht="15" x14ac:dyDescent="0.25">
      <c r="A1" s="3" t="s">
        <v>86</v>
      </c>
    </row>
    <row r="2" spans="1:24" ht="15" x14ac:dyDescent="0.25">
      <c r="A2" s="3" t="s">
        <v>87</v>
      </c>
      <c r="B2" s="1" t="s">
        <v>0</v>
      </c>
    </row>
    <row r="3" spans="1:24" ht="15" x14ac:dyDescent="0.25">
      <c r="A3" s="3" t="s">
        <v>88</v>
      </c>
      <c r="B3" s="3" t="s">
        <v>6</v>
      </c>
    </row>
    <row r="5" spans="1:24" ht="15" x14ac:dyDescent="0.25">
      <c r="A5" s="1" t="s">
        <v>12</v>
      </c>
      <c r="C5" s="3" t="s">
        <v>17</v>
      </c>
    </row>
    <row r="6" spans="1:24" ht="15" x14ac:dyDescent="0.25">
      <c r="A6" s="1" t="s">
        <v>13</v>
      </c>
      <c r="C6" s="3" t="s">
        <v>18</v>
      </c>
    </row>
    <row r="7" spans="1:24" ht="15" x14ac:dyDescent="0.25">
      <c r="A7" s="1" t="s">
        <v>14</v>
      </c>
      <c r="C7" s="27" t="s">
        <v>98</v>
      </c>
    </row>
    <row r="8" spans="1:24" ht="15" x14ac:dyDescent="0.25">
      <c r="A8" s="1" t="s">
        <v>15</v>
      </c>
      <c r="C8" s="3" t="s">
        <v>20</v>
      </c>
    </row>
    <row r="10" spans="1:24" ht="15" x14ac:dyDescent="0.25">
      <c r="A10" s="5" t="s">
        <v>89</v>
      </c>
      <c r="B10" s="4" t="s">
        <v>62</v>
      </c>
      <c r="C10" s="4" t="s">
        <v>63</v>
      </c>
      <c r="D10" s="4" t="s">
        <v>64</v>
      </c>
      <c r="E10" s="4" t="s">
        <v>65</v>
      </c>
      <c r="F10" s="4" t="s">
        <v>66</v>
      </c>
      <c r="G10" s="4" t="s">
        <v>67</v>
      </c>
      <c r="H10" s="4" t="s">
        <v>68</v>
      </c>
      <c r="I10" s="4" t="s">
        <v>69</v>
      </c>
      <c r="J10" s="4" t="s">
        <v>70</v>
      </c>
      <c r="K10" s="4" t="s">
        <v>71</v>
      </c>
      <c r="L10" s="4" t="s">
        <v>72</v>
      </c>
      <c r="M10" s="4" t="s">
        <v>73</v>
      </c>
      <c r="N10" s="4" t="s">
        <v>74</v>
      </c>
      <c r="O10" s="4" t="s">
        <v>75</v>
      </c>
      <c r="P10" s="4" t="s">
        <v>76</v>
      </c>
      <c r="Q10" s="4" t="s">
        <v>77</v>
      </c>
      <c r="R10" s="4" t="s">
        <v>78</v>
      </c>
      <c r="S10" s="4" t="s">
        <v>79</v>
      </c>
      <c r="T10" s="4" t="s">
        <v>80</v>
      </c>
      <c r="U10" s="4" t="s">
        <v>81</v>
      </c>
      <c r="V10" s="4" t="s">
        <v>82</v>
      </c>
      <c r="W10" s="4" t="s">
        <v>83</v>
      </c>
      <c r="X10" s="4" t="s">
        <v>84</v>
      </c>
    </row>
    <row r="11" spans="1:24" ht="15" x14ac:dyDescent="0.25">
      <c r="A11" s="7" t="s">
        <v>46</v>
      </c>
      <c r="B11" s="17">
        <v>21780.1</v>
      </c>
      <c r="C11" s="21">
        <v>23121</v>
      </c>
      <c r="D11" s="17">
        <v>24458.1</v>
      </c>
      <c r="E11" s="17">
        <v>24577.7</v>
      </c>
      <c r="F11" s="17">
        <v>29848.6</v>
      </c>
      <c r="G11" s="17">
        <v>32594.5</v>
      </c>
      <c r="H11" s="17">
        <v>30958.9</v>
      </c>
      <c r="I11" s="17">
        <v>36982.699999999997</v>
      </c>
      <c r="J11" s="17">
        <v>43260.9</v>
      </c>
      <c r="K11" s="17">
        <v>36796.300000000003</v>
      </c>
      <c r="L11" s="17">
        <v>36914.1</v>
      </c>
      <c r="M11" s="17">
        <v>35995.199999999997</v>
      </c>
      <c r="N11" s="17">
        <v>37438.1</v>
      </c>
      <c r="O11" s="17">
        <v>39003.4</v>
      </c>
      <c r="P11" s="17">
        <v>36121.1</v>
      </c>
      <c r="Q11" s="17">
        <v>31981.3</v>
      </c>
      <c r="R11" s="17">
        <v>32802.400000000001</v>
      </c>
      <c r="S11" s="17">
        <v>32422.6</v>
      </c>
      <c r="T11" s="17">
        <v>33732.699999999997</v>
      </c>
      <c r="U11" s="17">
        <v>34507.9</v>
      </c>
      <c r="V11" s="17">
        <v>24375.1</v>
      </c>
      <c r="W11" s="17">
        <v>21714.9</v>
      </c>
      <c r="X11" s="17">
        <v>23672.400000000001</v>
      </c>
    </row>
    <row r="12" spans="1:24" ht="15" x14ac:dyDescent="0.25">
      <c r="A12" s="7" t="s">
        <v>47</v>
      </c>
      <c r="B12" s="16">
        <v>17960.8</v>
      </c>
      <c r="C12" s="16">
        <v>19080.599999999999</v>
      </c>
      <c r="D12" s="16">
        <v>20263.599999999999</v>
      </c>
      <c r="E12" s="16">
        <v>19996.599999999999</v>
      </c>
      <c r="F12" s="16">
        <v>24839.5</v>
      </c>
      <c r="G12" s="16">
        <v>27146.9</v>
      </c>
      <c r="H12" s="16">
        <v>25362.7</v>
      </c>
      <c r="I12" s="20">
        <v>30732</v>
      </c>
      <c r="J12" s="16">
        <v>37177.199999999997</v>
      </c>
      <c r="K12" s="16">
        <v>32249.5</v>
      </c>
      <c r="L12" s="16">
        <v>31576.7</v>
      </c>
      <c r="M12" s="20">
        <v>30087</v>
      </c>
      <c r="N12" s="16">
        <v>31101.4</v>
      </c>
      <c r="O12" s="16">
        <v>31515.8</v>
      </c>
      <c r="P12" s="16">
        <v>29264.400000000001</v>
      </c>
      <c r="Q12" s="16">
        <v>24931.200000000001</v>
      </c>
      <c r="R12" s="16">
        <v>24961.9</v>
      </c>
      <c r="S12" s="16">
        <v>24160.400000000001</v>
      </c>
      <c r="T12" s="20">
        <v>24854</v>
      </c>
      <c r="U12" s="16">
        <v>24828.6</v>
      </c>
      <c r="V12" s="16">
        <v>16276.9</v>
      </c>
      <c r="W12" s="16">
        <v>14333.5</v>
      </c>
      <c r="X12" s="16">
        <v>15868.2</v>
      </c>
    </row>
    <row r="13" spans="1:24" ht="15" x14ac:dyDescent="0.25">
      <c r="A13" s="7" t="s">
        <v>48</v>
      </c>
      <c r="B13" s="17">
        <v>289.3</v>
      </c>
      <c r="C13" s="17">
        <v>195.2</v>
      </c>
      <c r="D13" s="17">
        <v>333.9</v>
      </c>
      <c r="E13" s="17">
        <v>666.7</v>
      </c>
      <c r="F13" s="17">
        <v>1044.3</v>
      </c>
      <c r="G13" s="21">
        <v>1184</v>
      </c>
      <c r="H13" s="17">
        <v>1014.2</v>
      </c>
      <c r="I13" s="17">
        <v>858.8</v>
      </c>
      <c r="J13" s="17">
        <v>1172.7</v>
      </c>
      <c r="K13" s="17">
        <v>511.8</v>
      </c>
      <c r="L13" s="17">
        <v>931.4</v>
      </c>
      <c r="M13" s="17">
        <v>542.6</v>
      </c>
      <c r="N13" s="17">
        <v>557.70000000000005</v>
      </c>
      <c r="O13" s="17">
        <v>438.5</v>
      </c>
      <c r="P13" s="17">
        <v>526.70000000000005</v>
      </c>
      <c r="Q13" s="17">
        <v>972.8</v>
      </c>
      <c r="R13" s="17">
        <v>968.2</v>
      </c>
      <c r="S13" s="17">
        <v>882.2</v>
      </c>
      <c r="T13" s="17">
        <v>991.9</v>
      </c>
      <c r="U13" s="21">
        <v>931</v>
      </c>
      <c r="V13" s="17">
        <v>677.7</v>
      </c>
      <c r="W13" s="17">
        <v>395.9</v>
      </c>
      <c r="X13" s="17">
        <v>451.4</v>
      </c>
    </row>
    <row r="14" spans="1:24" ht="15" x14ac:dyDescent="0.25">
      <c r="A14" s="7" t="s">
        <v>49</v>
      </c>
      <c r="B14" s="16">
        <v>203.5</v>
      </c>
      <c r="C14" s="20">
        <v>121</v>
      </c>
      <c r="D14" s="20">
        <v>109</v>
      </c>
      <c r="E14" s="16">
        <v>88.2</v>
      </c>
      <c r="F14" s="16">
        <v>115.1</v>
      </c>
      <c r="G14" s="16">
        <v>120.5</v>
      </c>
      <c r="H14" s="16">
        <v>122.1</v>
      </c>
      <c r="I14" s="16">
        <v>136.4</v>
      </c>
      <c r="J14" s="16">
        <v>115.7</v>
      </c>
      <c r="K14" s="16">
        <v>74.5</v>
      </c>
      <c r="L14" s="16">
        <v>65.7</v>
      </c>
      <c r="M14" s="16">
        <v>16.3</v>
      </c>
      <c r="N14" s="16">
        <v>19.5</v>
      </c>
      <c r="O14" s="16">
        <v>20.6</v>
      </c>
      <c r="P14" s="16">
        <v>18.2</v>
      </c>
      <c r="Q14" s="16">
        <v>16.2</v>
      </c>
      <c r="R14" s="16">
        <v>15.9</v>
      </c>
      <c r="S14" s="16">
        <v>17.8</v>
      </c>
      <c r="T14" s="16">
        <v>21.6</v>
      </c>
      <c r="U14" s="20">
        <v>22</v>
      </c>
      <c r="V14" s="16">
        <v>6.1</v>
      </c>
      <c r="W14" s="20">
        <v>6</v>
      </c>
      <c r="X14" s="16">
        <v>15.9</v>
      </c>
    </row>
    <row r="15" spans="1:24" ht="15" x14ac:dyDescent="0.25">
      <c r="A15" s="7" t="s">
        <v>50</v>
      </c>
      <c r="B15" s="17">
        <v>2263.8000000000002</v>
      </c>
      <c r="C15" s="21">
        <v>2499</v>
      </c>
      <c r="D15" s="17">
        <v>2494.6</v>
      </c>
      <c r="E15" s="17">
        <v>2846.9</v>
      </c>
      <c r="F15" s="17">
        <v>2857.3</v>
      </c>
      <c r="G15" s="17">
        <v>3026.9</v>
      </c>
      <c r="H15" s="17">
        <v>3058.5</v>
      </c>
      <c r="I15" s="17">
        <v>3497.3</v>
      </c>
      <c r="J15" s="17">
        <v>3015.8</v>
      </c>
      <c r="K15" s="17">
        <v>2169.5</v>
      </c>
      <c r="L15" s="17">
        <v>2673.7</v>
      </c>
      <c r="M15" s="17">
        <v>2947.5</v>
      </c>
      <c r="N15" s="17">
        <v>3005.1</v>
      </c>
      <c r="O15" s="21">
        <v>4248</v>
      </c>
      <c r="P15" s="17">
        <v>4001.6</v>
      </c>
      <c r="Q15" s="17">
        <v>4255.5</v>
      </c>
      <c r="R15" s="17">
        <v>4986.8999999999996</v>
      </c>
      <c r="S15" s="17">
        <v>5124.8</v>
      </c>
      <c r="T15" s="17">
        <v>5502.4</v>
      </c>
      <c r="U15" s="17">
        <v>6063.8</v>
      </c>
      <c r="V15" s="17">
        <v>5758.2</v>
      </c>
      <c r="W15" s="17">
        <v>5037.3</v>
      </c>
      <c r="X15" s="17">
        <v>5371.3</v>
      </c>
    </row>
    <row r="16" spans="1:24" ht="15" x14ac:dyDescent="0.25">
      <c r="A16" s="7" t="s">
        <v>51</v>
      </c>
      <c r="B16" s="16">
        <v>5441.8</v>
      </c>
      <c r="C16" s="16">
        <v>6922.9</v>
      </c>
      <c r="D16" s="16">
        <v>8648.6</v>
      </c>
      <c r="E16" s="16">
        <v>6841.2</v>
      </c>
      <c r="F16" s="16">
        <v>9723.7000000000007</v>
      </c>
      <c r="G16" s="16">
        <v>11345.3</v>
      </c>
      <c r="H16" s="16">
        <v>9591.4</v>
      </c>
      <c r="I16" s="16">
        <v>14402.5</v>
      </c>
      <c r="J16" s="16">
        <v>23099.1</v>
      </c>
      <c r="K16" s="16">
        <v>31632.3</v>
      </c>
      <c r="L16" s="20">
        <v>19249</v>
      </c>
      <c r="M16" s="16">
        <v>20514.8</v>
      </c>
      <c r="N16" s="16">
        <v>18883.3</v>
      </c>
      <c r="O16" s="16">
        <v>20837.7</v>
      </c>
      <c r="P16" s="16">
        <v>11956.1</v>
      </c>
      <c r="Q16" s="16">
        <v>11007.7</v>
      </c>
      <c r="R16" s="16">
        <v>11388.9</v>
      </c>
      <c r="S16" s="16">
        <v>6120.5</v>
      </c>
      <c r="T16" s="16">
        <v>6344.4</v>
      </c>
      <c r="U16" s="16">
        <v>6000.8</v>
      </c>
      <c r="V16" s="20">
        <v>4323</v>
      </c>
      <c r="W16" s="16">
        <v>229.1</v>
      </c>
      <c r="X16" s="20">
        <v>214</v>
      </c>
    </row>
    <row r="17" spans="1:24" ht="15" x14ac:dyDescent="0.25">
      <c r="A17" s="7" t="s">
        <v>52</v>
      </c>
      <c r="B17" s="21">
        <v>2327</v>
      </c>
      <c r="C17" s="21">
        <v>2215</v>
      </c>
      <c r="D17" s="21">
        <v>1910</v>
      </c>
      <c r="E17" s="21">
        <v>1910</v>
      </c>
      <c r="F17" s="21">
        <v>2011</v>
      </c>
      <c r="G17" s="21">
        <v>2000</v>
      </c>
      <c r="H17" s="21">
        <v>1674</v>
      </c>
      <c r="I17" s="21">
        <v>1904</v>
      </c>
      <c r="J17" s="21">
        <v>1740</v>
      </c>
      <c r="K17" s="21">
        <v>1458</v>
      </c>
      <c r="L17" s="21">
        <v>1680</v>
      </c>
      <c r="M17" s="21">
        <v>1450</v>
      </c>
      <c r="N17" s="21">
        <v>1169</v>
      </c>
      <c r="O17" s="21">
        <v>1033</v>
      </c>
      <c r="P17" s="21">
        <v>1037</v>
      </c>
      <c r="Q17" s="21">
        <v>1090</v>
      </c>
      <c r="R17" s="21">
        <v>1191</v>
      </c>
      <c r="S17" s="21">
        <v>1311</v>
      </c>
      <c r="T17" s="21">
        <v>1373</v>
      </c>
      <c r="U17" s="21">
        <v>1227</v>
      </c>
      <c r="V17" s="21">
        <v>298</v>
      </c>
      <c r="W17" s="21">
        <v>641</v>
      </c>
      <c r="X17" s="21">
        <v>1037</v>
      </c>
    </row>
    <row r="18" spans="1:24" ht="15" x14ac:dyDescent="0.25">
      <c r="A18" s="7" t="s">
        <v>53</v>
      </c>
      <c r="B18" s="16">
        <v>8416.6</v>
      </c>
      <c r="C18" s="16">
        <v>9141.7000000000007</v>
      </c>
      <c r="D18" s="16">
        <v>9042.5</v>
      </c>
      <c r="E18" s="16">
        <v>9884.7999999999993</v>
      </c>
      <c r="F18" s="16">
        <v>10463.700000000001</v>
      </c>
      <c r="G18" s="20">
        <v>9729</v>
      </c>
      <c r="H18" s="16">
        <v>7437.9</v>
      </c>
      <c r="I18" s="16">
        <v>7967.5</v>
      </c>
      <c r="J18" s="16">
        <v>8528.7999999999993</v>
      </c>
      <c r="K18" s="20">
        <v>3350</v>
      </c>
      <c r="L18" s="16">
        <v>12532.3</v>
      </c>
      <c r="M18" s="16">
        <v>9495.2000000000007</v>
      </c>
      <c r="N18" s="16">
        <v>21928.6</v>
      </c>
      <c r="O18" s="16">
        <v>22535.200000000001</v>
      </c>
      <c r="P18" s="16">
        <v>33181.4</v>
      </c>
      <c r="Q18" s="16">
        <v>30326.6</v>
      </c>
      <c r="R18" s="16">
        <v>34356.199999999997</v>
      </c>
      <c r="S18" s="16">
        <v>36241.1</v>
      </c>
      <c r="T18" s="16">
        <v>34558.800000000003</v>
      </c>
      <c r="U18" s="16">
        <v>40386.699999999997</v>
      </c>
      <c r="V18" s="16">
        <v>1800.4</v>
      </c>
      <c r="W18" s="16">
        <v>2392.8000000000002</v>
      </c>
      <c r="X18" s="16">
        <v>2966.7</v>
      </c>
    </row>
    <row r="19" spans="1:24" ht="15" x14ac:dyDescent="0.25">
      <c r="A19" s="7" t="s">
        <v>54</v>
      </c>
      <c r="B19" s="17">
        <v>3785.7</v>
      </c>
      <c r="C19" s="17">
        <v>3418.5</v>
      </c>
      <c r="D19" s="17">
        <v>3243.9</v>
      </c>
      <c r="E19" s="17">
        <v>3395.1</v>
      </c>
      <c r="F19" s="21">
        <v>3473</v>
      </c>
      <c r="G19" s="21">
        <v>3584</v>
      </c>
      <c r="H19" s="17">
        <v>3638.7</v>
      </c>
      <c r="I19" s="17">
        <v>3956.4</v>
      </c>
      <c r="J19" s="17">
        <v>4134.1000000000004</v>
      </c>
      <c r="K19" s="17">
        <v>2079.8000000000002</v>
      </c>
      <c r="L19" s="17">
        <v>2470.6</v>
      </c>
      <c r="M19" s="17">
        <v>2636.4</v>
      </c>
      <c r="N19" s="17">
        <v>2855.6</v>
      </c>
      <c r="O19" s="17">
        <v>2427.6999999999998</v>
      </c>
      <c r="P19" s="17">
        <v>2200.4</v>
      </c>
      <c r="Q19" s="17">
        <v>2237.6999999999998</v>
      </c>
      <c r="R19" s="17">
        <v>2542.8000000000002</v>
      </c>
      <c r="S19" s="17">
        <v>2957.1</v>
      </c>
      <c r="T19" s="21">
        <v>2752</v>
      </c>
      <c r="U19" s="21">
        <v>2641</v>
      </c>
      <c r="V19" s="17">
        <v>1614.2</v>
      </c>
      <c r="W19" s="17">
        <v>2501.5</v>
      </c>
      <c r="X19" s="17">
        <v>4192.3</v>
      </c>
    </row>
    <row r="20" spans="1:24" ht="15" x14ac:dyDescent="0.25">
      <c r="A20" s="7" t="s">
        <v>55</v>
      </c>
      <c r="B20" s="16">
        <v>1712.7</v>
      </c>
      <c r="C20" s="16">
        <v>1915.3</v>
      </c>
      <c r="D20" s="16">
        <v>1821.4</v>
      </c>
      <c r="E20" s="16">
        <v>1936.8</v>
      </c>
      <c r="F20" s="16">
        <v>1988.6</v>
      </c>
      <c r="G20" s="16">
        <v>2165.8000000000002</v>
      </c>
      <c r="H20" s="16">
        <v>2269.6</v>
      </c>
      <c r="I20" s="16">
        <v>2631.5</v>
      </c>
      <c r="J20" s="16">
        <v>2824.8</v>
      </c>
      <c r="K20" s="16">
        <v>2671.6</v>
      </c>
      <c r="L20" s="16">
        <v>2599.9</v>
      </c>
      <c r="M20" s="16">
        <v>2597.5</v>
      </c>
      <c r="N20" s="16">
        <v>2653.8</v>
      </c>
      <c r="O20" s="16">
        <v>3000.7</v>
      </c>
      <c r="P20" s="16">
        <v>3326.1</v>
      </c>
      <c r="Q20" s="16">
        <v>3374.5</v>
      </c>
      <c r="R20" s="16">
        <v>3101.2</v>
      </c>
      <c r="S20" s="16">
        <v>3165.7</v>
      </c>
      <c r="T20" s="16">
        <v>2877.7</v>
      </c>
      <c r="U20" s="16">
        <v>2926.5</v>
      </c>
      <c r="V20" s="20">
        <v>2901</v>
      </c>
      <c r="W20" s="20">
        <v>2818</v>
      </c>
      <c r="X20" s="16">
        <v>2807.3</v>
      </c>
    </row>
    <row r="21" spans="1:24" ht="15" x14ac:dyDescent="0.25">
      <c r="A21" s="7" t="s">
        <v>56</v>
      </c>
      <c r="B21" s="17">
        <v>160.19999999999999</v>
      </c>
      <c r="C21" s="17">
        <v>265.39999999999998</v>
      </c>
      <c r="D21" s="17">
        <v>267.5</v>
      </c>
      <c r="E21" s="17">
        <v>281.89999999999998</v>
      </c>
      <c r="F21" s="21">
        <v>284</v>
      </c>
      <c r="G21" s="21">
        <v>243</v>
      </c>
      <c r="H21" s="17">
        <v>120.3</v>
      </c>
      <c r="I21" s="17">
        <v>147.5</v>
      </c>
      <c r="J21" s="17">
        <v>127.1</v>
      </c>
      <c r="K21" s="17">
        <v>125.8</v>
      </c>
      <c r="L21" s="17">
        <v>173.9</v>
      </c>
      <c r="M21" s="17">
        <v>167.4</v>
      </c>
      <c r="N21" s="17">
        <v>137.6</v>
      </c>
      <c r="O21" s="17">
        <v>119.1</v>
      </c>
      <c r="P21" s="17">
        <v>165.9</v>
      </c>
      <c r="Q21" s="21">
        <v>113</v>
      </c>
      <c r="R21" s="17">
        <v>73.400000000000006</v>
      </c>
      <c r="S21" s="17">
        <v>65.3</v>
      </c>
      <c r="T21" s="17">
        <v>47.4</v>
      </c>
      <c r="U21" s="17">
        <v>44.9</v>
      </c>
      <c r="V21" s="17">
        <v>11.1</v>
      </c>
      <c r="W21" s="17">
        <v>7.1</v>
      </c>
      <c r="X21" s="17">
        <v>19.600000000000001</v>
      </c>
    </row>
    <row r="22" spans="1:24" ht="15" x14ac:dyDescent="0.25">
      <c r="A22" s="7" t="s">
        <v>58</v>
      </c>
      <c r="B22" s="17">
        <v>936.3</v>
      </c>
      <c r="C22" s="17">
        <v>904.2</v>
      </c>
      <c r="D22" s="17">
        <v>852.5</v>
      </c>
      <c r="E22" s="17">
        <v>863.2</v>
      </c>
      <c r="F22" s="17">
        <v>938.3</v>
      </c>
      <c r="G22" s="17">
        <v>996.7</v>
      </c>
      <c r="H22" s="17">
        <v>971.4</v>
      </c>
      <c r="I22" s="17">
        <v>1072.7</v>
      </c>
      <c r="J22" s="17">
        <v>782.4</v>
      </c>
      <c r="K22" s="17">
        <v>640.1</v>
      </c>
      <c r="L22" s="17">
        <v>705.4</v>
      </c>
      <c r="M22" s="17">
        <v>807.7</v>
      </c>
      <c r="N22" s="17">
        <v>852.5</v>
      </c>
      <c r="O22" s="17">
        <v>956.8</v>
      </c>
      <c r="P22" s="17">
        <v>950.9</v>
      </c>
      <c r="Q22" s="17">
        <v>739.5</v>
      </c>
      <c r="R22" s="21">
        <v>683</v>
      </c>
      <c r="S22" s="17">
        <v>687.9</v>
      </c>
      <c r="T22" s="17">
        <v>672.3</v>
      </c>
      <c r="U22" s="21">
        <v>757</v>
      </c>
      <c r="V22" s="21">
        <v>531</v>
      </c>
      <c r="W22" s="17">
        <v>661.6</v>
      </c>
      <c r="X22" s="17">
        <v>614.79999999999995</v>
      </c>
    </row>
    <row r="23" spans="1:24" ht="15" x14ac:dyDescent="0.25">
      <c r="A23" s="7" t="s">
        <v>59</v>
      </c>
      <c r="B23" s="16">
        <v>365.4</v>
      </c>
      <c r="C23" s="16">
        <v>376.8</v>
      </c>
      <c r="D23" s="16">
        <v>451.6</v>
      </c>
      <c r="E23" s="16">
        <v>455.1</v>
      </c>
      <c r="F23" s="16">
        <v>535.1</v>
      </c>
      <c r="G23" s="16">
        <v>627.1</v>
      </c>
      <c r="H23" s="16">
        <v>654.4</v>
      </c>
      <c r="I23" s="16">
        <v>662.5</v>
      </c>
      <c r="J23" s="16">
        <v>643.5</v>
      </c>
      <c r="K23" s="16">
        <v>547.1</v>
      </c>
      <c r="L23" s="16">
        <v>685.2</v>
      </c>
      <c r="M23" s="16">
        <v>704.7</v>
      </c>
      <c r="N23" s="16">
        <v>743.1</v>
      </c>
      <c r="O23" s="16">
        <v>782.9</v>
      </c>
      <c r="P23" s="16">
        <v>667.4</v>
      </c>
      <c r="Q23" s="16">
        <v>564.4</v>
      </c>
      <c r="R23" s="16">
        <v>524.79999999999995</v>
      </c>
      <c r="S23" s="20">
        <v>610</v>
      </c>
      <c r="T23" s="20">
        <v>674</v>
      </c>
      <c r="U23" s="16">
        <v>918.3</v>
      </c>
      <c r="V23" s="16">
        <v>637.20000000000005</v>
      </c>
      <c r="W23" s="16">
        <v>719.4</v>
      </c>
      <c r="X23" s="16">
        <v>424.3</v>
      </c>
    </row>
    <row r="25" spans="1:24" ht="15" x14ac:dyDescent="0.25">
      <c r="A25" s="5" t="s">
        <v>89</v>
      </c>
      <c r="B25" s="4" t="s">
        <v>62</v>
      </c>
      <c r="C25" s="4" t="s">
        <v>63</v>
      </c>
      <c r="D25" s="4" t="s">
        <v>64</v>
      </c>
      <c r="E25" s="4" t="s">
        <v>65</v>
      </c>
      <c r="F25" s="4" t="s">
        <v>66</v>
      </c>
      <c r="G25" s="4" t="s">
        <v>67</v>
      </c>
      <c r="H25" s="4" t="s">
        <v>68</v>
      </c>
      <c r="I25" s="4" t="s">
        <v>69</v>
      </c>
      <c r="J25" s="4" t="s">
        <v>70</v>
      </c>
      <c r="K25" s="4" t="s">
        <v>71</v>
      </c>
      <c r="L25" s="4" t="s">
        <v>72</v>
      </c>
      <c r="M25" s="4" t="s">
        <v>73</v>
      </c>
      <c r="N25" s="4" t="s">
        <v>74</v>
      </c>
      <c r="O25" s="4" t="s">
        <v>75</v>
      </c>
      <c r="P25" s="4" t="s">
        <v>76</v>
      </c>
      <c r="Q25" s="4" t="s">
        <v>77</v>
      </c>
      <c r="R25" s="4" t="s">
        <v>78</v>
      </c>
      <c r="S25" s="4" t="s">
        <v>79</v>
      </c>
      <c r="T25" s="4" t="s">
        <v>80</v>
      </c>
      <c r="U25" s="4" t="s">
        <v>81</v>
      </c>
      <c r="V25" s="4" t="s">
        <v>82</v>
      </c>
      <c r="W25" s="4" t="s">
        <v>83</v>
      </c>
      <c r="X25" s="4" t="s">
        <v>84</v>
      </c>
    </row>
    <row r="26" spans="1:24" ht="15" x14ac:dyDescent="0.25">
      <c r="A26" s="23" t="s">
        <v>95</v>
      </c>
      <c r="B26" s="10">
        <f t="shared" ref="B26:X26" si="0">100*B11/$B11</f>
        <v>100</v>
      </c>
      <c r="C26" s="10">
        <f t="shared" si="0"/>
        <v>106.1565373896355</v>
      </c>
      <c r="D26" s="10">
        <f t="shared" si="0"/>
        <v>112.29562766011176</v>
      </c>
      <c r="E26" s="10">
        <f t="shared" si="0"/>
        <v>112.84475277891286</v>
      </c>
      <c r="F26" s="10">
        <f t="shared" si="0"/>
        <v>137.0452844569125</v>
      </c>
      <c r="G26" s="10">
        <f t="shared" si="0"/>
        <v>149.65266458831687</v>
      </c>
      <c r="H26" s="10">
        <f t="shared" si="0"/>
        <v>142.14305719441143</v>
      </c>
      <c r="I26" s="10">
        <f t="shared" si="0"/>
        <v>169.80041413951267</v>
      </c>
      <c r="J26" s="10">
        <f t="shared" si="0"/>
        <v>198.62580979885308</v>
      </c>
      <c r="K26" s="10">
        <f t="shared" si="0"/>
        <v>168.94458703128089</v>
      </c>
      <c r="L26" s="10">
        <f t="shared" si="0"/>
        <v>169.48544772521706</v>
      </c>
      <c r="M26" s="10">
        <f t="shared" si="0"/>
        <v>165.26645883168578</v>
      </c>
      <c r="N26" s="10">
        <f t="shared" si="0"/>
        <v>171.89131363033229</v>
      </c>
      <c r="O26" s="10">
        <f t="shared" si="0"/>
        <v>179.07814931979192</v>
      </c>
      <c r="P26" s="10">
        <f t="shared" si="0"/>
        <v>165.84450943751406</v>
      </c>
      <c r="Q26" s="10">
        <f t="shared" si="0"/>
        <v>146.83725051767439</v>
      </c>
      <c r="R26" s="10">
        <f t="shared" si="0"/>
        <v>150.60720566021277</v>
      </c>
      <c r="S26" s="10">
        <f t="shared" si="0"/>
        <v>148.86341201371894</v>
      </c>
      <c r="T26" s="10">
        <f t="shared" si="0"/>
        <v>154.87853591122169</v>
      </c>
      <c r="U26" s="10">
        <f t="shared" si="0"/>
        <v>158.43774821970516</v>
      </c>
      <c r="V26" s="10">
        <f t="shared" si="0"/>
        <v>111.91454584689694</v>
      </c>
      <c r="W26" s="10">
        <f t="shared" si="0"/>
        <v>99.70064416600475</v>
      </c>
      <c r="X26" s="10">
        <f t="shared" si="0"/>
        <v>108.68820620658308</v>
      </c>
    </row>
    <row r="27" spans="1:24" ht="11.45" customHeight="1" x14ac:dyDescent="0.25">
      <c r="A27" s="7" t="s">
        <v>48</v>
      </c>
      <c r="B27" s="10">
        <f t="shared" ref="B27:X27" si="1">100*B13/$B13</f>
        <v>100</v>
      </c>
      <c r="C27" s="10">
        <f t="shared" si="1"/>
        <v>67.473211199446936</v>
      </c>
      <c r="D27" s="10">
        <f t="shared" si="1"/>
        <v>115.41652264085724</v>
      </c>
      <c r="E27" s="10">
        <f t="shared" si="1"/>
        <v>230.45281714483235</v>
      </c>
      <c r="F27" s="10">
        <f t="shared" si="1"/>
        <v>360.9747666781887</v>
      </c>
      <c r="G27" s="10">
        <f t="shared" si="1"/>
        <v>409.26374006221914</v>
      </c>
      <c r="H27" s="10">
        <f t="shared" si="1"/>
        <v>350.57034220532319</v>
      </c>
      <c r="I27" s="10">
        <f t="shared" si="1"/>
        <v>296.85447632215693</v>
      </c>
      <c r="J27" s="10">
        <f t="shared" si="1"/>
        <v>405.35776011061182</v>
      </c>
      <c r="K27" s="10">
        <f t="shared" si="1"/>
        <v>176.90978223297614</v>
      </c>
      <c r="L27" s="10">
        <f t="shared" si="1"/>
        <v>321.94953335637746</v>
      </c>
      <c r="M27" s="10">
        <f t="shared" si="1"/>
        <v>187.55617006567576</v>
      </c>
      <c r="N27" s="10">
        <f t="shared" si="1"/>
        <v>192.77566539923956</v>
      </c>
      <c r="O27" s="10">
        <f t="shared" si="1"/>
        <v>151.57276183892154</v>
      </c>
      <c r="P27" s="10">
        <f t="shared" si="1"/>
        <v>182.06014517801592</v>
      </c>
      <c r="Q27" s="10">
        <f t="shared" si="1"/>
        <v>336.25993778085029</v>
      </c>
      <c r="R27" s="10">
        <f t="shared" si="1"/>
        <v>334.6698928447978</v>
      </c>
      <c r="S27" s="10">
        <f t="shared" si="1"/>
        <v>304.94296577946767</v>
      </c>
      <c r="T27" s="10">
        <f t="shared" si="1"/>
        <v>342.86208088489457</v>
      </c>
      <c r="U27" s="10">
        <f t="shared" si="1"/>
        <v>321.81126857932941</v>
      </c>
      <c r="V27" s="10">
        <f t="shared" si="1"/>
        <v>234.25509851365365</v>
      </c>
      <c r="W27" s="10">
        <f t="shared" si="1"/>
        <v>136.84756308330452</v>
      </c>
      <c r="X27" s="10">
        <f t="shared" si="1"/>
        <v>156.03180089872103</v>
      </c>
    </row>
    <row r="28" spans="1:24" ht="11.45" customHeight="1" x14ac:dyDescent="0.25">
      <c r="A28" s="7" t="s">
        <v>49</v>
      </c>
      <c r="B28" s="10">
        <f t="shared" ref="B28:X28" si="2">100*B14/$B14</f>
        <v>100</v>
      </c>
      <c r="C28" s="10">
        <f t="shared" si="2"/>
        <v>59.45945945945946</v>
      </c>
      <c r="D28" s="10">
        <f t="shared" si="2"/>
        <v>53.562653562653566</v>
      </c>
      <c r="E28" s="10">
        <f t="shared" si="2"/>
        <v>43.341523341523342</v>
      </c>
      <c r="F28" s="10">
        <f t="shared" si="2"/>
        <v>56.560196560196559</v>
      </c>
      <c r="G28" s="10">
        <f t="shared" si="2"/>
        <v>59.213759213759211</v>
      </c>
      <c r="H28" s="10">
        <f t="shared" si="2"/>
        <v>60</v>
      </c>
      <c r="I28" s="10">
        <f t="shared" si="2"/>
        <v>67.027027027027032</v>
      </c>
      <c r="J28" s="10">
        <f t="shared" si="2"/>
        <v>56.855036855036857</v>
      </c>
      <c r="K28" s="10">
        <f t="shared" si="2"/>
        <v>36.609336609336609</v>
      </c>
      <c r="L28" s="10">
        <f t="shared" si="2"/>
        <v>32.285012285012286</v>
      </c>
      <c r="M28" s="10">
        <f t="shared" si="2"/>
        <v>8.0098280098280092</v>
      </c>
      <c r="N28" s="10">
        <f t="shared" si="2"/>
        <v>9.5823095823095823</v>
      </c>
      <c r="O28" s="10">
        <f t="shared" si="2"/>
        <v>10.122850122850123</v>
      </c>
      <c r="P28" s="10">
        <f t="shared" si="2"/>
        <v>8.9434889434889442</v>
      </c>
      <c r="Q28" s="10">
        <f t="shared" si="2"/>
        <v>7.9606879606879604</v>
      </c>
      <c r="R28" s="10">
        <f t="shared" si="2"/>
        <v>7.8132678132678128</v>
      </c>
      <c r="S28" s="10">
        <f t="shared" si="2"/>
        <v>8.7469287469287469</v>
      </c>
      <c r="T28" s="10">
        <f t="shared" si="2"/>
        <v>10.614250614250615</v>
      </c>
      <c r="U28" s="10">
        <f t="shared" si="2"/>
        <v>10.810810810810811</v>
      </c>
      <c r="V28" s="10">
        <f t="shared" si="2"/>
        <v>2.9975429975429977</v>
      </c>
      <c r="W28" s="10">
        <f t="shared" si="2"/>
        <v>2.9484029484029484</v>
      </c>
      <c r="X28" s="10">
        <f t="shared" si="2"/>
        <v>7.8132678132678128</v>
      </c>
    </row>
    <row r="29" spans="1:24" ht="11.45" customHeight="1" x14ac:dyDescent="0.25">
      <c r="A29" s="7" t="s">
        <v>50</v>
      </c>
      <c r="B29" s="10">
        <f t="shared" ref="B29:X29" si="3">100*B15/$B15</f>
        <v>100</v>
      </c>
      <c r="C29" s="10">
        <f t="shared" si="3"/>
        <v>110.38961038961038</v>
      </c>
      <c r="D29" s="10">
        <f t="shared" si="3"/>
        <v>110.19524692994079</v>
      </c>
      <c r="E29" s="10">
        <f t="shared" si="3"/>
        <v>125.75757575757575</v>
      </c>
      <c r="F29" s="10">
        <f t="shared" si="3"/>
        <v>126.21698029861294</v>
      </c>
      <c r="G29" s="10">
        <f t="shared" si="3"/>
        <v>133.70880819860412</v>
      </c>
      <c r="H29" s="10">
        <f t="shared" si="3"/>
        <v>135.10469122714019</v>
      </c>
      <c r="I29" s="10">
        <f t="shared" si="3"/>
        <v>154.48802897782488</v>
      </c>
      <c r="J29" s="10">
        <f t="shared" si="3"/>
        <v>133.21848219807401</v>
      </c>
      <c r="K29" s="10">
        <f t="shared" si="3"/>
        <v>95.834437671172353</v>
      </c>
      <c r="L29" s="10">
        <f t="shared" si="3"/>
        <v>118.10672320876401</v>
      </c>
      <c r="M29" s="10">
        <f t="shared" si="3"/>
        <v>130.20143122183939</v>
      </c>
      <c r="N29" s="10">
        <f t="shared" si="3"/>
        <v>132.74582560296844</v>
      </c>
      <c r="O29" s="10">
        <f t="shared" si="3"/>
        <v>187.64908560826927</v>
      </c>
      <c r="P29" s="10">
        <f t="shared" si="3"/>
        <v>176.76473186677268</v>
      </c>
      <c r="Q29" s="10">
        <f t="shared" si="3"/>
        <v>187.98038695997877</v>
      </c>
      <c r="R29" s="10">
        <f t="shared" si="3"/>
        <v>220.28889477869066</v>
      </c>
      <c r="S29" s="10">
        <f t="shared" si="3"/>
        <v>226.38042229878963</v>
      </c>
      <c r="T29" s="10">
        <f t="shared" si="3"/>
        <v>243.06034101952469</v>
      </c>
      <c r="U29" s="10">
        <f t="shared" si="3"/>
        <v>267.85935153282088</v>
      </c>
      <c r="V29" s="10">
        <f t="shared" si="3"/>
        <v>254.35992578849721</v>
      </c>
      <c r="W29" s="10">
        <f t="shared" si="3"/>
        <v>222.51523986217862</v>
      </c>
      <c r="X29" s="10">
        <f t="shared" si="3"/>
        <v>237.26919339164235</v>
      </c>
    </row>
    <row r="30" spans="1:24" ht="11.45" customHeight="1" x14ac:dyDescent="0.25">
      <c r="A30" s="7" t="s">
        <v>51</v>
      </c>
      <c r="B30" s="10">
        <f t="shared" ref="B30:X30" si="4">100*B16/$B16</f>
        <v>100</v>
      </c>
      <c r="C30" s="10">
        <f t="shared" si="4"/>
        <v>127.21709728398692</v>
      </c>
      <c r="D30" s="10">
        <f t="shared" si="4"/>
        <v>158.92903083538533</v>
      </c>
      <c r="E30" s="10">
        <f t="shared" si="4"/>
        <v>125.71575581609027</v>
      </c>
      <c r="F30" s="10">
        <f t="shared" si="4"/>
        <v>178.68536146128122</v>
      </c>
      <c r="G30" s="10">
        <f t="shared" si="4"/>
        <v>208.48432503950897</v>
      </c>
      <c r="H30" s="10">
        <f t="shared" si="4"/>
        <v>176.25418060200667</v>
      </c>
      <c r="I30" s="10">
        <f t="shared" si="4"/>
        <v>264.66426550038591</v>
      </c>
      <c r="J30" s="10">
        <f t="shared" si="4"/>
        <v>424.47535741850123</v>
      </c>
      <c r="K30" s="10">
        <f t="shared" si="4"/>
        <v>581.2837664008232</v>
      </c>
      <c r="L30" s="10">
        <f t="shared" si="4"/>
        <v>353.72487044727848</v>
      </c>
      <c r="M30" s="10">
        <f t="shared" si="4"/>
        <v>376.9855562497703</v>
      </c>
      <c r="N30" s="10">
        <f t="shared" si="4"/>
        <v>347.00466757322943</v>
      </c>
      <c r="O30" s="10">
        <f t="shared" si="4"/>
        <v>382.91925465838506</v>
      </c>
      <c r="P30" s="10">
        <f t="shared" si="4"/>
        <v>219.70855231724795</v>
      </c>
      <c r="Q30" s="10">
        <f t="shared" si="4"/>
        <v>202.28049542430813</v>
      </c>
      <c r="R30" s="10">
        <f t="shared" si="4"/>
        <v>209.28553052298872</v>
      </c>
      <c r="S30" s="10">
        <f t="shared" si="4"/>
        <v>112.47197618435077</v>
      </c>
      <c r="T30" s="10">
        <f t="shared" si="4"/>
        <v>116.58642360983498</v>
      </c>
      <c r="U30" s="10">
        <f t="shared" si="4"/>
        <v>110.27233635929288</v>
      </c>
      <c r="V30" s="10">
        <f t="shared" si="4"/>
        <v>79.440626263368742</v>
      </c>
      <c r="W30" s="10">
        <f t="shared" si="4"/>
        <v>4.2100040427799623</v>
      </c>
      <c r="X30" s="10">
        <f t="shared" si="4"/>
        <v>3.9325223271711565</v>
      </c>
    </row>
    <row r="31" spans="1:24" ht="11.45" customHeight="1" x14ac:dyDescent="0.25">
      <c r="A31" s="7" t="s">
        <v>52</v>
      </c>
      <c r="B31" s="10">
        <f t="shared" ref="B31:X31" si="5">100*B17/$B17</f>
        <v>100</v>
      </c>
      <c r="C31" s="10">
        <f t="shared" si="5"/>
        <v>95.186935969058879</v>
      </c>
      <c r="D31" s="10">
        <f t="shared" si="5"/>
        <v>82.079931241942418</v>
      </c>
      <c r="E31" s="10">
        <f t="shared" si="5"/>
        <v>82.079931241942418</v>
      </c>
      <c r="F31" s="10">
        <f t="shared" si="5"/>
        <v>86.420283626987541</v>
      </c>
      <c r="G31" s="10">
        <f t="shared" si="5"/>
        <v>85.947571981091528</v>
      </c>
      <c r="H31" s="10">
        <f t="shared" si="5"/>
        <v>71.93811774817361</v>
      </c>
      <c r="I31" s="10">
        <f t="shared" si="5"/>
        <v>81.822088525999135</v>
      </c>
      <c r="J31" s="10">
        <f t="shared" si="5"/>
        <v>74.774387623549629</v>
      </c>
      <c r="K31" s="10">
        <f t="shared" si="5"/>
        <v>62.655779974215726</v>
      </c>
      <c r="L31" s="10">
        <f t="shared" si="5"/>
        <v>72.195960464116894</v>
      </c>
      <c r="M31" s="10">
        <f t="shared" si="5"/>
        <v>62.311989686291362</v>
      </c>
      <c r="N31" s="10">
        <f t="shared" si="5"/>
        <v>50.236355822947999</v>
      </c>
      <c r="O31" s="10">
        <f t="shared" si="5"/>
        <v>44.39192092823378</v>
      </c>
      <c r="P31" s="10">
        <f t="shared" si="5"/>
        <v>44.563816072195962</v>
      </c>
      <c r="Q31" s="10">
        <f t="shared" si="5"/>
        <v>46.841426729694888</v>
      </c>
      <c r="R31" s="10">
        <f t="shared" si="5"/>
        <v>51.18177911474001</v>
      </c>
      <c r="S31" s="10">
        <f t="shared" si="5"/>
        <v>56.338633433605501</v>
      </c>
      <c r="T31" s="10">
        <f t="shared" si="5"/>
        <v>59.003008165019338</v>
      </c>
      <c r="U31" s="10">
        <f t="shared" si="5"/>
        <v>52.728835410399654</v>
      </c>
      <c r="V31" s="10">
        <f t="shared" si="5"/>
        <v>12.806188225182639</v>
      </c>
      <c r="W31" s="10">
        <f t="shared" si="5"/>
        <v>27.546196819939837</v>
      </c>
      <c r="X31" s="10">
        <f t="shared" si="5"/>
        <v>44.563816072195962</v>
      </c>
    </row>
    <row r="32" spans="1:24" s="26" customFormat="1" ht="11.45" customHeight="1" x14ac:dyDescent="0.25">
      <c r="A32" s="24" t="s">
        <v>53</v>
      </c>
      <c r="B32" s="25">
        <f t="shared" ref="B32:X32" si="6">100*B18/$B18</f>
        <v>100</v>
      </c>
      <c r="C32" s="25">
        <f t="shared" si="6"/>
        <v>108.61511774350689</v>
      </c>
      <c r="D32" s="25">
        <f t="shared" si="6"/>
        <v>107.43649454649146</v>
      </c>
      <c r="E32" s="25">
        <f t="shared" si="6"/>
        <v>117.44409856711735</v>
      </c>
      <c r="F32" s="25">
        <f t="shared" si="6"/>
        <v>124.32217284889386</v>
      </c>
      <c r="G32" s="25">
        <f t="shared" si="6"/>
        <v>115.59299479599838</v>
      </c>
      <c r="H32" s="25">
        <f t="shared" si="6"/>
        <v>88.371789083477879</v>
      </c>
      <c r="I32" s="25">
        <f t="shared" si="6"/>
        <v>94.664116151415058</v>
      </c>
      <c r="J32" s="25">
        <f t="shared" si="6"/>
        <v>101.33307986597912</v>
      </c>
      <c r="K32" s="25">
        <f t="shared" si="6"/>
        <v>39.802295463726445</v>
      </c>
      <c r="L32" s="25">
        <f t="shared" si="6"/>
        <v>148.89979326568923</v>
      </c>
      <c r="M32" s="25">
        <f t="shared" si="6"/>
        <v>112.81515101109713</v>
      </c>
      <c r="N32" s="25">
        <f t="shared" si="6"/>
        <v>260.53988546443929</v>
      </c>
      <c r="O32" s="25">
        <f t="shared" si="6"/>
        <v>267.74707126393076</v>
      </c>
      <c r="P32" s="25">
        <f t="shared" si="6"/>
        <v>394.23757811943062</v>
      </c>
      <c r="Q32" s="25">
        <f t="shared" si="6"/>
        <v>360.3188936149989</v>
      </c>
      <c r="R32" s="25">
        <f t="shared" si="6"/>
        <v>408.1957084808592</v>
      </c>
      <c r="S32" s="25">
        <f t="shared" si="6"/>
        <v>430.59073735237507</v>
      </c>
      <c r="T32" s="25">
        <f t="shared" si="6"/>
        <v>410.60285626024762</v>
      </c>
      <c r="U32" s="25">
        <f t="shared" si="6"/>
        <v>479.84578095668076</v>
      </c>
      <c r="V32" s="25">
        <f t="shared" si="6"/>
        <v>21.391060523251667</v>
      </c>
      <c r="W32" s="25">
        <f t="shared" si="6"/>
        <v>28.429532115105864</v>
      </c>
      <c r="X32" s="25">
        <f t="shared" si="6"/>
        <v>35.24819998574246</v>
      </c>
    </row>
    <row r="33" spans="1:24" ht="11.45" customHeight="1" x14ac:dyDescent="0.25">
      <c r="A33" s="7" t="s">
        <v>54</v>
      </c>
      <c r="B33" s="10">
        <f t="shared" ref="B33:X33" si="7">100*B19/$B19</f>
        <v>100</v>
      </c>
      <c r="C33" s="10">
        <f t="shared" si="7"/>
        <v>90.300340756002853</v>
      </c>
      <c r="D33" s="10">
        <f t="shared" si="7"/>
        <v>85.688247880180683</v>
      </c>
      <c r="E33" s="10">
        <f t="shared" si="7"/>
        <v>89.682225215944214</v>
      </c>
      <c r="F33" s="10">
        <f t="shared" si="7"/>
        <v>91.739968830071064</v>
      </c>
      <c r="G33" s="10">
        <f t="shared" si="7"/>
        <v>94.672055366246667</v>
      </c>
      <c r="H33" s="10">
        <f t="shared" si="7"/>
        <v>96.116966479118787</v>
      </c>
      <c r="I33" s="10">
        <f t="shared" si="7"/>
        <v>104.50907361914574</v>
      </c>
      <c r="J33" s="10">
        <f t="shared" si="7"/>
        <v>109.20305359642869</v>
      </c>
      <c r="K33" s="10">
        <f t="shared" si="7"/>
        <v>54.938320521964243</v>
      </c>
      <c r="L33" s="10">
        <f t="shared" si="7"/>
        <v>65.261378344823939</v>
      </c>
      <c r="M33" s="10">
        <f t="shared" si="7"/>
        <v>69.641017513273638</v>
      </c>
      <c r="N33" s="10">
        <f t="shared" si="7"/>
        <v>75.43122804236998</v>
      </c>
      <c r="O33" s="10">
        <f t="shared" si="7"/>
        <v>64.128166521383093</v>
      </c>
      <c r="P33" s="10">
        <f t="shared" si="7"/>
        <v>58.123992920728007</v>
      </c>
      <c r="Q33" s="10">
        <f t="shared" si="7"/>
        <v>59.10927965765908</v>
      </c>
      <c r="R33" s="10">
        <f t="shared" si="7"/>
        <v>67.168555353039082</v>
      </c>
      <c r="S33" s="10">
        <f t="shared" si="7"/>
        <v>78.112370235359379</v>
      </c>
      <c r="T33" s="10">
        <f t="shared" si="7"/>
        <v>72.694613941939409</v>
      </c>
      <c r="U33" s="10">
        <f t="shared" si="7"/>
        <v>69.762527405763805</v>
      </c>
      <c r="V33" s="10">
        <f t="shared" si="7"/>
        <v>42.639406186438443</v>
      </c>
      <c r="W33" s="10">
        <f t="shared" si="7"/>
        <v>66.077607840029586</v>
      </c>
      <c r="X33" s="10">
        <f t="shared" si="7"/>
        <v>110.74041788836939</v>
      </c>
    </row>
    <row r="34" spans="1:24" ht="11.45" customHeight="1" x14ac:dyDescent="0.25">
      <c r="A34" s="7" t="s">
        <v>55</v>
      </c>
      <c r="B34" s="10">
        <f t="shared" ref="B34:X34" si="8">100*B20/$B20</f>
        <v>100</v>
      </c>
      <c r="C34" s="10">
        <f t="shared" si="8"/>
        <v>111.82927541309044</v>
      </c>
      <c r="D34" s="10">
        <f t="shared" si="8"/>
        <v>106.34670403456531</v>
      </c>
      <c r="E34" s="10">
        <f t="shared" si="8"/>
        <v>113.08460325801366</v>
      </c>
      <c r="F34" s="10">
        <f t="shared" si="8"/>
        <v>116.10906755415425</v>
      </c>
      <c r="G34" s="10">
        <f t="shared" si="8"/>
        <v>126.45530448998659</v>
      </c>
      <c r="H34" s="10">
        <f t="shared" si="8"/>
        <v>132.51591055059262</v>
      </c>
      <c r="I34" s="10">
        <f t="shared" si="8"/>
        <v>153.64628948443976</v>
      </c>
      <c r="J34" s="10">
        <f t="shared" si="8"/>
        <v>164.93256262042388</v>
      </c>
      <c r="K34" s="10">
        <f t="shared" si="8"/>
        <v>155.98762188357563</v>
      </c>
      <c r="L34" s="10">
        <f t="shared" si="8"/>
        <v>151.80124948911075</v>
      </c>
      <c r="M34" s="10">
        <f t="shared" si="8"/>
        <v>151.66111986921234</v>
      </c>
      <c r="N34" s="10">
        <f t="shared" si="8"/>
        <v>154.94832720266245</v>
      </c>
      <c r="O34" s="10">
        <f t="shared" si="8"/>
        <v>175.20289601214455</v>
      </c>
      <c r="P34" s="10">
        <f t="shared" si="8"/>
        <v>194.20213697670346</v>
      </c>
      <c r="Q34" s="10">
        <f t="shared" si="8"/>
        <v>197.02808431132129</v>
      </c>
      <c r="R34" s="10">
        <f t="shared" si="8"/>
        <v>181.07082384539032</v>
      </c>
      <c r="S34" s="10">
        <f t="shared" si="8"/>
        <v>184.83680738015997</v>
      </c>
      <c r="T34" s="10">
        <f t="shared" si="8"/>
        <v>168.02125299235126</v>
      </c>
      <c r="U34" s="10">
        <f t="shared" si="8"/>
        <v>170.87055526361885</v>
      </c>
      <c r="V34" s="10">
        <f t="shared" si="8"/>
        <v>169.38167805219828</v>
      </c>
      <c r="W34" s="10">
        <f t="shared" si="8"/>
        <v>164.5355286973784</v>
      </c>
      <c r="X34" s="10">
        <f t="shared" si="8"/>
        <v>163.91078414199802</v>
      </c>
    </row>
    <row r="35" spans="1:24" ht="11.45" customHeight="1" x14ac:dyDescent="0.25">
      <c r="A35" s="7" t="s">
        <v>59</v>
      </c>
      <c r="B35" s="10">
        <f t="shared" ref="B35:X35" si="9">100*B23/$B23</f>
        <v>100</v>
      </c>
      <c r="C35" s="10">
        <f t="shared" si="9"/>
        <v>103.11986863711002</v>
      </c>
      <c r="D35" s="10">
        <f t="shared" si="9"/>
        <v>123.59058565955118</v>
      </c>
      <c r="E35" s="10">
        <f t="shared" si="9"/>
        <v>124.54844006568145</v>
      </c>
      <c r="F35" s="10">
        <f t="shared" si="9"/>
        <v>146.44225506294472</v>
      </c>
      <c r="G35" s="10">
        <f t="shared" si="9"/>
        <v>171.6201423097975</v>
      </c>
      <c r="H35" s="10">
        <f t="shared" si="9"/>
        <v>179.09140667761358</v>
      </c>
      <c r="I35" s="10">
        <f t="shared" si="9"/>
        <v>181.30815544608649</v>
      </c>
      <c r="J35" s="10">
        <f t="shared" si="9"/>
        <v>176.10837438423647</v>
      </c>
      <c r="K35" s="10">
        <f t="shared" si="9"/>
        <v>149.72632731253421</v>
      </c>
      <c r="L35" s="10">
        <f t="shared" si="9"/>
        <v>187.52052545155993</v>
      </c>
      <c r="M35" s="10">
        <f t="shared" si="9"/>
        <v>192.85714285714286</v>
      </c>
      <c r="N35" s="10">
        <f t="shared" si="9"/>
        <v>203.36617405582925</v>
      </c>
      <c r="O35" s="10">
        <f t="shared" si="9"/>
        <v>214.25834701696772</v>
      </c>
      <c r="P35" s="10">
        <f t="shared" si="9"/>
        <v>182.64915161466888</v>
      </c>
      <c r="Q35" s="10">
        <f t="shared" si="9"/>
        <v>154.46086480569241</v>
      </c>
      <c r="R35" s="10">
        <f t="shared" si="9"/>
        <v>143.62342638204706</v>
      </c>
      <c r="S35" s="10">
        <f t="shared" si="9"/>
        <v>166.94033935413248</v>
      </c>
      <c r="T35" s="10">
        <f t="shared" si="9"/>
        <v>184.45539135194309</v>
      </c>
      <c r="U35" s="10">
        <f t="shared" si="9"/>
        <v>251.31362889983581</v>
      </c>
      <c r="V35" s="10">
        <f t="shared" si="9"/>
        <v>174.38423645320199</v>
      </c>
      <c r="W35" s="10">
        <f t="shared" si="9"/>
        <v>196.88013136288998</v>
      </c>
      <c r="X35" s="10">
        <f t="shared" si="9"/>
        <v>116.11932129173509</v>
      </c>
    </row>
    <row r="37" spans="1:24" ht="11.45" customHeight="1" x14ac:dyDescent="0.25">
      <c r="A37" t="s">
        <v>89</v>
      </c>
      <c r="B37" t="s">
        <v>62</v>
      </c>
      <c r="C37" t="s">
        <v>63</v>
      </c>
      <c r="D37" t="s">
        <v>64</v>
      </c>
      <c r="E37" t="s">
        <v>65</v>
      </c>
      <c r="F37" t="s">
        <v>66</v>
      </c>
      <c r="G37" t="s">
        <v>67</v>
      </c>
      <c r="H37" t="s">
        <v>68</v>
      </c>
      <c r="I37" t="s">
        <v>69</v>
      </c>
      <c r="J37" t="s">
        <v>70</v>
      </c>
      <c r="K37" t="s">
        <v>71</v>
      </c>
      <c r="L37" t="s">
        <v>72</v>
      </c>
      <c r="M37" t="s">
        <v>73</v>
      </c>
      <c r="N37" t="s">
        <v>74</v>
      </c>
      <c r="O37" t="s">
        <v>75</v>
      </c>
      <c r="P37" t="s">
        <v>76</v>
      </c>
      <c r="Q37" t="s">
        <v>77</v>
      </c>
      <c r="R37" t="s">
        <v>78</v>
      </c>
      <c r="S37" t="s">
        <v>79</v>
      </c>
      <c r="T37" t="s">
        <v>80</v>
      </c>
      <c r="U37" t="s">
        <v>81</v>
      </c>
      <c r="V37" t="s">
        <v>82</v>
      </c>
      <c r="W37" t="s">
        <v>83</v>
      </c>
      <c r="X37" t="s">
        <v>84</v>
      </c>
    </row>
    <row r="38" spans="1:24" ht="11.45" customHeight="1" x14ac:dyDescent="0.25">
      <c r="A38" t="s">
        <v>50</v>
      </c>
      <c r="B38" s="10">
        <v>100</v>
      </c>
      <c r="C38" s="10">
        <v>110.38961038961038</v>
      </c>
      <c r="D38" s="10">
        <v>110.19524692994079</v>
      </c>
      <c r="E38" s="10">
        <v>125.75757575757575</v>
      </c>
      <c r="F38" s="10">
        <v>126.21698029861294</v>
      </c>
      <c r="G38" s="10">
        <v>133.70880819860412</v>
      </c>
      <c r="H38" s="10">
        <v>135.10469122714019</v>
      </c>
      <c r="I38" s="10">
        <v>154.48802897782488</v>
      </c>
      <c r="J38" s="10">
        <v>133.21848219807401</v>
      </c>
      <c r="K38" s="10">
        <v>95.834437671172353</v>
      </c>
      <c r="L38" s="10">
        <v>118.10672320876401</v>
      </c>
      <c r="M38" s="10">
        <v>130.20143122183939</v>
      </c>
      <c r="N38" s="10">
        <v>132.74582560296844</v>
      </c>
      <c r="O38" s="10">
        <v>187.64908560826927</v>
      </c>
      <c r="P38" s="10">
        <v>176.76473186677268</v>
      </c>
      <c r="Q38" s="10">
        <v>187.98038695997877</v>
      </c>
      <c r="R38" s="10">
        <v>220.28889477869066</v>
      </c>
      <c r="S38" s="10">
        <v>226.38042229878963</v>
      </c>
      <c r="T38" s="10">
        <v>243.06034101952469</v>
      </c>
      <c r="U38" s="10">
        <v>267.85935153282088</v>
      </c>
      <c r="V38" s="10">
        <v>254.35992578849721</v>
      </c>
      <c r="W38" s="10">
        <v>222.51523986217862</v>
      </c>
      <c r="X38" s="10">
        <v>237.26919339164235</v>
      </c>
    </row>
    <row r="39" spans="1:24" ht="11.45" customHeight="1" x14ac:dyDescent="0.25">
      <c r="A39" t="s">
        <v>55</v>
      </c>
      <c r="B39" s="10">
        <v>100</v>
      </c>
      <c r="C39" s="10">
        <v>111.82927541309044</v>
      </c>
      <c r="D39" s="10">
        <v>106.34670403456531</v>
      </c>
      <c r="E39" s="10">
        <v>113.08460325801366</v>
      </c>
      <c r="F39" s="10">
        <v>116.10906755415425</v>
      </c>
      <c r="G39" s="10">
        <v>126.45530448998659</v>
      </c>
      <c r="H39" s="10">
        <v>132.51591055059262</v>
      </c>
      <c r="I39" s="10">
        <v>153.64628948443976</v>
      </c>
      <c r="J39" s="10">
        <v>164.93256262042388</v>
      </c>
      <c r="K39" s="10">
        <v>155.98762188357563</v>
      </c>
      <c r="L39" s="10">
        <v>151.80124948911075</v>
      </c>
      <c r="M39" s="10">
        <v>151.66111986921234</v>
      </c>
      <c r="N39" s="10">
        <v>154.94832720266245</v>
      </c>
      <c r="O39" s="10">
        <v>175.20289601214455</v>
      </c>
      <c r="P39" s="10">
        <v>194.20213697670346</v>
      </c>
      <c r="Q39" s="10">
        <v>197.02808431132129</v>
      </c>
      <c r="R39" s="10">
        <v>181.07082384539032</v>
      </c>
      <c r="S39" s="10">
        <v>184.83680738015997</v>
      </c>
      <c r="T39" s="10">
        <v>168.02125299235126</v>
      </c>
      <c r="U39" s="10">
        <v>170.87055526361885</v>
      </c>
      <c r="V39" s="10">
        <v>169.38167805219828</v>
      </c>
      <c r="W39" s="10">
        <v>164.5355286973784</v>
      </c>
      <c r="X39" s="10">
        <v>163.91078414199802</v>
      </c>
    </row>
    <row r="40" spans="1:24" ht="11.45" customHeight="1" x14ac:dyDescent="0.25">
      <c r="A40" t="s">
        <v>48</v>
      </c>
      <c r="B40" s="10">
        <v>100</v>
      </c>
      <c r="C40" s="10">
        <v>67.473211199446936</v>
      </c>
      <c r="D40" s="10">
        <v>115.41652264085724</v>
      </c>
      <c r="E40" s="10">
        <v>230.45281714483235</v>
      </c>
      <c r="F40" s="10">
        <v>360.9747666781887</v>
      </c>
      <c r="G40" s="10">
        <v>409.26374006221914</v>
      </c>
      <c r="H40" s="10">
        <v>350.57034220532319</v>
      </c>
      <c r="I40" s="10">
        <v>296.85447632215693</v>
      </c>
      <c r="J40" s="10">
        <v>405.35776011061182</v>
      </c>
      <c r="K40" s="10">
        <v>176.90978223297614</v>
      </c>
      <c r="L40" s="10">
        <v>321.94953335637746</v>
      </c>
      <c r="M40" s="10">
        <v>187.55617006567576</v>
      </c>
      <c r="N40" s="10">
        <v>192.77566539923956</v>
      </c>
      <c r="O40" s="10">
        <v>151.57276183892154</v>
      </c>
      <c r="P40" s="10">
        <v>182.06014517801592</v>
      </c>
      <c r="Q40" s="10">
        <v>336.25993778085029</v>
      </c>
      <c r="R40" s="10">
        <v>334.6698928447978</v>
      </c>
      <c r="S40" s="10">
        <v>304.94296577946767</v>
      </c>
      <c r="T40" s="10">
        <v>342.86208088489457</v>
      </c>
      <c r="U40" s="10">
        <v>321.81126857932941</v>
      </c>
      <c r="V40" s="10">
        <v>234.25509851365365</v>
      </c>
      <c r="W40" s="10">
        <v>136.84756308330452</v>
      </c>
      <c r="X40" s="10">
        <v>156.03180089872103</v>
      </c>
    </row>
    <row r="41" spans="1:24" ht="11.45" customHeight="1" x14ac:dyDescent="0.25">
      <c r="A41" t="s">
        <v>59</v>
      </c>
      <c r="B41" s="10">
        <v>100</v>
      </c>
      <c r="C41" s="10">
        <v>103.11986863711002</v>
      </c>
      <c r="D41" s="10">
        <v>123.59058565955118</v>
      </c>
      <c r="E41" s="10">
        <v>124.54844006568145</v>
      </c>
      <c r="F41" s="10">
        <v>146.44225506294472</v>
      </c>
      <c r="G41" s="10">
        <v>171.6201423097975</v>
      </c>
      <c r="H41" s="10">
        <v>179.09140667761358</v>
      </c>
      <c r="I41" s="10">
        <v>181.30815544608649</v>
      </c>
      <c r="J41" s="10">
        <v>176.10837438423647</v>
      </c>
      <c r="K41" s="10">
        <v>149.72632731253421</v>
      </c>
      <c r="L41" s="10">
        <v>187.52052545155993</v>
      </c>
      <c r="M41" s="10">
        <v>192.85714285714286</v>
      </c>
      <c r="N41" s="10">
        <v>203.36617405582925</v>
      </c>
      <c r="O41" s="10">
        <v>214.25834701696772</v>
      </c>
      <c r="P41" s="10">
        <v>182.64915161466888</v>
      </c>
      <c r="Q41" s="10">
        <v>154.46086480569241</v>
      </c>
      <c r="R41" s="10">
        <v>143.62342638204706</v>
      </c>
      <c r="S41" s="10">
        <v>166.94033935413248</v>
      </c>
      <c r="T41" s="10">
        <v>184.45539135194309</v>
      </c>
      <c r="U41" s="10">
        <v>251.31362889983581</v>
      </c>
      <c r="V41" s="10">
        <v>174.38423645320199</v>
      </c>
      <c r="W41" s="10">
        <v>196.88013136288998</v>
      </c>
      <c r="X41" s="10">
        <v>116.11932129173509</v>
      </c>
    </row>
    <row r="42" spans="1:24" ht="11.45" customHeight="1" x14ac:dyDescent="0.25">
      <c r="A42" t="s">
        <v>54</v>
      </c>
      <c r="B42" s="10">
        <v>100</v>
      </c>
      <c r="C42" s="10">
        <v>90.300340756002853</v>
      </c>
      <c r="D42" s="10">
        <v>85.688247880180683</v>
      </c>
      <c r="E42" s="10">
        <v>89.682225215944214</v>
      </c>
      <c r="F42" s="10">
        <v>91.739968830071064</v>
      </c>
      <c r="G42" s="10">
        <v>94.672055366246667</v>
      </c>
      <c r="H42" s="10">
        <v>96.116966479118787</v>
      </c>
      <c r="I42" s="10">
        <v>104.50907361914574</v>
      </c>
      <c r="J42" s="10">
        <v>109.20305359642869</v>
      </c>
      <c r="K42" s="10">
        <v>54.938320521964243</v>
      </c>
      <c r="L42" s="10">
        <v>65.261378344823939</v>
      </c>
      <c r="M42" s="10">
        <v>69.641017513273638</v>
      </c>
      <c r="N42" s="10">
        <v>75.43122804236998</v>
      </c>
      <c r="O42" s="10">
        <v>64.128166521383093</v>
      </c>
      <c r="P42" s="10">
        <v>58.123992920728007</v>
      </c>
      <c r="Q42" s="10">
        <v>59.10927965765908</v>
      </c>
      <c r="R42" s="10">
        <v>67.168555353039082</v>
      </c>
      <c r="S42" s="10">
        <v>78.112370235359379</v>
      </c>
      <c r="T42" s="10">
        <v>72.694613941939409</v>
      </c>
      <c r="U42" s="10">
        <v>69.762527405763805</v>
      </c>
      <c r="V42" s="10">
        <v>42.639406186438443</v>
      </c>
      <c r="W42" s="10">
        <v>66.077607840029586</v>
      </c>
      <c r="X42" s="10">
        <v>110.74041788836939</v>
      </c>
    </row>
    <row r="43" spans="1:24" ht="11.45" customHeight="1" x14ac:dyDescent="0.25">
      <c r="A43" t="s">
        <v>95</v>
      </c>
      <c r="B43" s="10">
        <v>100</v>
      </c>
      <c r="C43" s="10">
        <v>106.1565373896355</v>
      </c>
      <c r="D43" s="10">
        <v>112.29562766011176</v>
      </c>
      <c r="E43" s="10">
        <v>112.84475277891286</v>
      </c>
      <c r="F43" s="10">
        <v>137.0452844569125</v>
      </c>
      <c r="G43" s="10">
        <v>149.65266458831687</v>
      </c>
      <c r="H43" s="10">
        <v>142.14305719441143</v>
      </c>
      <c r="I43" s="10">
        <v>169.80041413951267</v>
      </c>
      <c r="J43" s="10">
        <v>198.62580979885308</v>
      </c>
      <c r="K43" s="10">
        <v>168.94458703128089</v>
      </c>
      <c r="L43" s="10">
        <v>169.48544772521706</v>
      </c>
      <c r="M43" s="10">
        <v>165.26645883168578</v>
      </c>
      <c r="N43" s="10">
        <v>171.89131363033229</v>
      </c>
      <c r="O43" s="10">
        <v>179.07814931979192</v>
      </c>
      <c r="P43" s="10">
        <v>165.84450943751406</v>
      </c>
      <c r="Q43" s="10">
        <v>146.83725051767439</v>
      </c>
      <c r="R43" s="10">
        <v>150.60720566021277</v>
      </c>
      <c r="S43" s="10">
        <v>148.86341201371894</v>
      </c>
      <c r="T43" s="10">
        <v>154.87853591122169</v>
      </c>
      <c r="U43" s="10">
        <v>158.43774821970516</v>
      </c>
      <c r="V43" s="10">
        <v>111.91454584689694</v>
      </c>
      <c r="W43" s="10">
        <v>99.70064416600475</v>
      </c>
      <c r="X43" s="10">
        <v>108.68820620658308</v>
      </c>
    </row>
    <row r="44" spans="1:24" ht="11.45" customHeight="1" x14ac:dyDescent="0.25">
      <c r="A44" t="s">
        <v>52</v>
      </c>
      <c r="B44" s="10">
        <v>100</v>
      </c>
      <c r="C44" s="10">
        <v>95.186935969058879</v>
      </c>
      <c r="D44" s="10">
        <v>82.079931241942418</v>
      </c>
      <c r="E44" s="10">
        <v>82.079931241942418</v>
      </c>
      <c r="F44" s="10">
        <v>86.420283626987541</v>
      </c>
      <c r="G44" s="10">
        <v>85.947571981091528</v>
      </c>
      <c r="H44" s="10">
        <v>71.93811774817361</v>
      </c>
      <c r="I44" s="10">
        <v>81.822088525999135</v>
      </c>
      <c r="J44" s="10">
        <v>74.774387623549629</v>
      </c>
      <c r="K44" s="10">
        <v>62.655779974215726</v>
      </c>
      <c r="L44" s="10">
        <v>72.195960464116894</v>
      </c>
      <c r="M44" s="10">
        <v>62.311989686291362</v>
      </c>
      <c r="N44" s="10">
        <v>50.236355822947999</v>
      </c>
      <c r="O44" s="10">
        <v>44.39192092823378</v>
      </c>
      <c r="P44" s="10">
        <v>44.563816072195962</v>
      </c>
      <c r="Q44" s="10">
        <v>46.841426729694888</v>
      </c>
      <c r="R44" s="10">
        <v>51.18177911474001</v>
      </c>
      <c r="S44" s="10">
        <v>56.338633433605501</v>
      </c>
      <c r="T44" s="10">
        <v>59.003008165019338</v>
      </c>
      <c r="U44" s="10">
        <v>52.728835410399654</v>
      </c>
      <c r="V44" s="10">
        <v>12.806188225182639</v>
      </c>
      <c r="W44" s="10">
        <v>27.546196819939837</v>
      </c>
      <c r="X44" s="10">
        <v>44.563816072195962</v>
      </c>
    </row>
    <row r="45" spans="1:24" ht="11.45" customHeight="1" x14ac:dyDescent="0.25">
      <c r="A45" t="s">
        <v>53</v>
      </c>
      <c r="B45" s="10">
        <v>100</v>
      </c>
      <c r="C45" s="10">
        <v>108.61511774350689</v>
      </c>
      <c r="D45" s="10">
        <v>107.43649454649146</v>
      </c>
      <c r="E45" s="10">
        <v>117.44409856711735</v>
      </c>
      <c r="F45" s="10">
        <v>124.32217284889386</v>
      </c>
      <c r="G45" s="10">
        <v>115.59299479599838</v>
      </c>
      <c r="H45" s="10">
        <v>88.371789083477879</v>
      </c>
      <c r="I45" s="10">
        <v>94.664116151415058</v>
      </c>
      <c r="J45" s="10">
        <v>101.33307986597912</v>
      </c>
      <c r="K45" s="10">
        <v>39.802295463726445</v>
      </c>
      <c r="L45" s="10">
        <v>148.89979326568923</v>
      </c>
      <c r="M45" s="10">
        <v>112.81515101109713</v>
      </c>
      <c r="N45" s="10">
        <v>260.53988546443929</v>
      </c>
      <c r="O45" s="10">
        <v>267.74707126393076</v>
      </c>
      <c r="P45" s="10">
        <v>394.23757811943062</v>
      </c>
      <c r="Q45" s="10">
        <v>360.3188936149989</v>
      </c>
      <c r="R45" s="10">
        <v>408.1957084808592</v>
      </c>
      <c r="S45" s="10">
        <v>430.59073735237507</v>
      </c>
      <c r="T45" s="10">
        <v>410.60285626024762</v>
      </c>
      <c r="U45" s="10">
        <v>479.84578095668076</v>
      </c>
      <c r="V45" s="10">
        <v>21.391060523251667</v>
      </c>
      <c r="W45" s="10">
        <v>28.429532115105864</v>
      </c>
      <c r="X45" s="10">
        <v>35.24819998574246</v>
      </c>
    </row>
    <row r="46" spans="1:24" ht="11.45" customHeight="1" x14ac:dyDescent="0.25">
      <c r="A46" t="s">
        <v>51</v>
      </c>
      <c r="B46" s="10">
        <v>100</v>
      </c>
      <c r="C46" s="10">
        <v>127.21709728398692</v>
      </c>
      <c r="D46" s="10">
        <v>158.92903083538533</v>
      </c>
      <c r="E46" s="10">
        <v>125.71575581609027</v>
      </c>
      <c r="F46" s="10">
        <v>178.68536146128122</v>
      </c>
      <c r="G46" s="10">
        <v>208.48432503950897</v>
      </c>
      <c r="H46" s="10">
        <v>176.25418060200667</v>
      </c>
      <c r="I46" s="10">
        <v>264.66426550038591</v>
      </c>
      <c r="J46" s="10">
        <v>424.47535741850123</v>
      </c>
      <c r="K46" s="10">
        <v>581.2837664008232</v>
      </c>
      <c r="L46" s="10">
        <v>353.72487044727848</v>
      </c>
      <c r="M46" s="10">
        <v>376.9855562497703</v>
      </c>
      <c r="N46" s="10">
        <v>347.00466757322943</v>
      </c>
      <c r="O46" s="10">
        <v>382.91925465838506</v>
      </c>
      <c r="P46" s="10">
        <v>219.70855231724795</v>
      </c>
      <c r="Q46" s="10">
        <v>202.28049542430813</v>
      </c>
      <c r="R46" s="10">
        <v>209.28553052298872</v>
      </c>
      <c r="S46" s="10">
        <v>112.47197618435077</v>
      </c>
      <c r="T46" s="10">
        <v>116.58642360983498</v>
      </c>
      <c r="U46" s="10">
        <v>110.27233635929288</v>
      </c>
      <c r="V46" s="10">
        <v>79.440626263368742</v>
      </c>
      <c r="W46" s="10">
        <v>4.2100040427799623</v>
      </c>
      <c r="X46" s="10">
        <v>3.9325223271711565</v>
      </c>
    </row>
    <row r="82" spans="2:2" ht="11.45" customHeight="1" x14ac:dyDescent="0.25">
      <c r="B82" s="31" t="s">
        <v>100</v>
      </c>
    </row>
  </sheetData>
  <sortState ref="A38:X48">
    <sortCondition descending="1" ref="X38:X48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28"/>
  <sheetViews>
    <sheetView workbookViewId="0">
      <pane xSplit="1" ySplit="10" topLeftCell="B11" activePane="bottomRight" state="frozen"/>
      <selection pane="topRight"/>
      <selection pane="bottomLeft"/>
      <selection pane="bottomRight" activeCell="A11" sqref="A11:XFD11"/>
    </sheetView>
  </sheetViews>
  <sheetFormatPr baseColWidth="10" defaultColWidth="8.85546875" defaultRowHeight="11.45" customHeight="1" x14ac:dyDescent="0.25"/>
  <cols>
    <col min="1" max="1" width="29.85546875" customWidth="1"/>
    <col min="2" max="25" width="10" customWidth="1"/>
  </cols>
  <sheetData>
    <row r="1" spans="1:25" x14ac:dyDescent="0.25">
      <c r="A1" s="3" t="s">
        <v>86</v>
      </c>
    </row>
    <row r="2" spans="1:25" x14ac:dyDescent="0.25">
      <c r="A2" s="2" t="s">
        <v>87</v>
      </c>
      <c r="B2" s="1" t="s">
        <v>0</v>
      </c>
    </row>
    <row r="3" spans="1:25" x14ac:dyDescent="0.25">
      <c r="A3" s="2" t="s">
        <v>88</v>
      </c>
      <c r="B3" s="2" t="s">
        <v>6</v>
      </c>
    </row>
    <row r="5" spans="1:25" x14ac:dyDescent="0.25">
      <c r="A5" s="1" t="s">
        <v>12</v>
      </c>
      <c r="C5" s="2" t="s">
        <v>17</v>
      </c>
    </row>
    <row r="6" spans="1:25" x14ac:dyDescent="0.25">
      <c r="A6" s="1" t="s">
        <v>13</v>
      </c>
      <c r="C6" s="2" t="s">
        <v>18</v>
      </c>
    </row>
    <row r="7" spans="1:25" x14ac:dyDescent="0.25">
      <c r="A7" s="1" t="s">
        <v>14</v>
      </c>
      <c r="C7" s="2" t="s">
        <v>30</v>
      </c>
    </row>
    <row r="8" spans="1:25" x14ac:dyDescent="0.25">
      <c r="A8" s="1" t="s">
        <v>15</v>
      </c>
      <c r="C8" s="2" t="s">
        <v>22</v>
      </c>
    </row>
    <row r="10" spans="1:25" x14ac:dyDescent="0.25">
      <c r="A10" s="5" t="s">
        <v>89</v>
      </c>
      <c r="B10" s="4" t="s">
        <v>62</v>
      </c>
      <c r="C10" s="4" t="s">
        <v>63</v>
      </c>
      <c r="D10" s="4" t="s">
        <v>64</v>
      </c>
      <c r="E10" s="4" t="s">
        <v>65</v>
      </c>
      <c r="F10" s="4" t="s">
        <v>66</v>
      </c>
      <c r="G10" s="4" t="s">
        <v>67</v>
      </c>
      <c r="H10" s="4" t="s">
        <v>68</v>
      </c>
      <c r="I10" s="4" t="s">
        <v>69</v>
      </c>
      <c r="J10" s="4" t="s">
        <v>70</v>
      </c>
      <c r="K10" s="4" t="s">
        <v>71</v>
      </c>
      <c r="L10" s="4" t="s">
        <v>72</v>
      </c>
      <c r="M10" s="4" t="s">
        <v>73</v>
      </c>
      <c r="N10" s="4" t="s">
        <v>74</v>
      </c>
      <c r="O10" s="4" t="s">
        <v>75</v>
      </c>
      <c r="P10" s="4" t="s">
        <v>76</v>
      </c>
      <c r="Q10" s="4" t="s">
        <v>77</v>
      </c>
      <c r="R10" s="4" t="s">
        <v>78</v>
      </c>
      <c r="S10" s="4" t="s">
        <v>79</v>
      </c>
      <c r="T10" s="4" t="s">
        <v>80</v>
      </c>
      <c r="U10" s="4" t="s">
        <v>81</v>
      </c>
      <c r="V10" s="4" t="s">
        <v>82</v>
      </c>
      <c r="W10" s="4" t="s">
        <v>83</v>
      </c>
      <c r="X10" s="4" t="s">
        <v>84</v>
      </c>
      <c r="Y10" s="4" t="s">
        <v>85</v>
      </c>
    </row>
    <row r="11" spans="1:25" x14ac:dyDescent="0.25">
      <c r="A11" s="7" t="s">
        <v>46</v>
      </c>
      <c r="B11" s="10" t="s">
        <v>92</v>
      </c>
      <c r="C11" s="10" t="s">
        <v>92</v>
      </c>
      <c r="D11" s="10" t="s">
        <v>92</v>
      </c>
      <c r="E11" s="10" t="s">
        <v>92</v>
      </c>
      <c r="F11" s="10" t="s">
        <v>92</v>
      </c>
      <c r="G11" s="10" t="s">
        <v>92</v>
      </c>
      <c r="H11" s="10" t="s">
        <v>92</v>
      </c>
      <c r="I11" s="10" t="s">
        <v>92</v>
      </c>
      <c r="J11" s="10" t="s">
        <v>92</v>
      </c>
      <c r="K11" s="10" t="s">
        <v>92</v>
      </c>
      <c r="L11" s="10" t="s">
        <v>92</v>
      </c>
      <c r="M11" s="10" t="s">
        <v>92</v>
      </c>
      <c r="N11" s="10" t="s">
        <v>92</v>
      </c>
      <c r="O11" s="10" t="s">
        <v>92</v>
      </c>
      <c r="P11" s="10" t="s">
        <v>92</v>
      </c>
      <c r="Q11" s="10" t="s">
        <v>92</v>
      </c>
      <c r="R11" s="10" t="s">
        <v>92</v>
      </c>
      <c r="S11" s="10" t="s">
        <v>92</v>
      </c>
      <c r="T11" s="10" t="s">
        <v>92</v>
      </c>
      <c r="U11" s="10" t="s">
        <v>92</v>
      </c>
      <c r="V11" s="10" t="s">
        <v>92</v>
      </c>
      <c r="W11" s="10" t="s">
        <v>92</v>
      </c>
      <c r="X11" s="10" t="s">
        <v>92</v>
      </c>
      <c r="Y11" s="10" t="s">
        <v>92</v>
      </c>
    </row>
    <row r="12" spans="1:25" x14ac:dyDescent="0.25">
      <c r="A12" s="7" t="s">
        <v>47</v>
      </c>
      <c r="B12" s="9" t="s">
        <v>92</v>
      </c>
      <c r="C12" s="9" t="s">
        <v>92</v>
      </c>
      <c r="D12" s="9" t="s">
        <v>92</v>
      </c>
      <c r="E12" s="9" t="s">
        <v>92</v>
      </c>
      <c r="F12" s="9" t="s">
        <v>92</v>
      </c>
      <c r="G12" s="9" t="s">
        <v>92</v>
      </c>
      <c r="H12" s="9" t="s">
        <v>92</v>
      </c>
      <c r="I12" s="9" t="s">
        <v>92</v>
      </c>
      <c r="J12" s="9" t="s">
        <v>92</v>
      </c>
      <c r="K12" s="9" t="s">
        <v>92</v>
      </c>
      <c r="L12" s="9" t="s">
        <v>92</v>
      </c>
      <c r="M12" s="9" t="s">
        <v>92</v>
      </c>
      <c r="N12" s="9" t="s">
        <v>92</v>
      </c>
      <c r="O12" s="9" t="s">
        <v>92</v>
      </c>
      <c r="P12" s="9" t="s">
        <v>92</v>
      </c>
      <c r="Q12" s="9" t="s">
        <v>92</v>
      </c>
      <c r="R12" s="9" t="s">
        <v>92</v>
      </c>
      <c r="S12" s="9" t="s">
        <v>92</v>
      </c>
      <c r="T12" s="9" t="s">
        <v>92</v>
      </c>
      <c r="U12" s="9" t="s">
        <v>92</v>
      </c>
      <c r="V12" s="9" t="s">
        <v>92</v>
      </c>
      <c r="W12" s="9" t="s">
        <v>92</v>
      </c>
      <c r="X12" s="9" t="s">
        <v>92</v>
      </c>
      <c r="Y12" s="9" t="s">
        <v>92</v>
      </c>
    </row>
    <row r="13" spans="1:25" x14ac:dyDescent="0.25">
      <c r="A13" s="7" t="s">
        <v>48</v>
      </c>
      <c r="B13" s="17">
        <v>2871.9</v>
      </c>
      <c r="C13" s="17">
        <v>3052.6</v>
      </c>
      <c r="D13" s="17">
        <v>3039.8</v>
      </c>
      <c r="E13" s="21">
        <v>3289</v>
      </c>
      <c r="F13" s="17">
        <v>4174.2</v>
      </c>
      <c r="G13" s="17">
        <v>4570.5</v>
      </c>
      <c r="H13" s="17">
        <v>4788.8</v>
      </c>
      <c r="I13" s="17">
        <v>4688.8</v>
      </c>
      <c r="J13" s="17">
        <v>5433.7</v>
      </c>
      <c r="K13" s="17">
        <v>4831.2</v>
      </c>
      <c r="L13" s="17">
        <v>5564.5</v>
      </c>
      <c r="M13" s="17">
        <v>6022.3</v>
      </c>
      <c r="N13" s="21">
        <v>5264</v>
      </c>
      <c r="O13" s="17">
        <v>2569.1</v>
      </c>
      <c r="P13" s="17">
        <v>2448.1</v>
      </c>
      <c r="Q13" s="21">
        <v>3537</v>
      </c>
      <c r="R13" s="21">
        <v>3247</v>
      </c>
      <c r="S13" s="17">
        <v>3247.6</v>
      </c>
      <c r="T13" s="17">
        <v>3964.7</v>
      </c>
      <c r="U13" s="17">
        <v>3104.2</v>
      </c>
      <c r="V13" s="17">
        <v>2429.5</v>
      </c>
      <c r="W13" s="17">
        <v>2072.9</v>
      </c>
      <c r="X13" s="17">
        <v>2119.1999999999998</v>
      </c>
      <c r="Y13" s="10" t="s">
        <v>92</v>
      </c>
    </row>
    <row r="14" spans="1:25" x14ac:dyDescent="0.25">
      <c r="A14" s="7" t="s">
        <v>49</v>
      </c>
      <c r="B14" s="16">
        <v>105.6</v>
      </c>
      <c r="C14" s="16">
        <v>71.599999999999994</v>
      </c>
      <c r="D14" s="16">
        <v>39.299999999999997</v>
      </c>
      <c r="E14" s="16">
        <v>49.2</v>
      </c>
      <c r="F14" s="16">
        <v>65.3</v>
      </c>
      <c r="G14" s="16">
        <v>63.7</v>
      </c>
      <c r="H14" s="16">
        <v>62.1</v>
      </c>
      <c r="I14" s="16">
        <v>70.5</v>
      </c>
      <c r="J14" s="20">
        <v>66</v>
      </c>
      <c r="K14" s="16">
        <v>53.3</v>
      </c>
      <c r="L14" s="20">
        <v>45</v>
      </c>
      <c r="M14" s="16">
        <v>33.9</v>
      </c>
      <c r="N14" s="16">
        <v>35.299999999999997</v>
      </c>
      <c r="O14" s="16">
        <v>36.5</v>
      </c>
      <c r="P14" s="16">
        <v>37.799999999999997</v>
      </c>
      <c r="Q14" s="16">
        <v>43.5</v>
      </c>
      <c r="R14" s="16">
        <v>42.4</v>
      </c>
      <c r="S14" s="16">
        <v>45.8</v>
      </c>
      <c r="T14" s="16">
        <v>49.9</v>
      </c>
      <c r="U14" s="16">
        <v>55.3</v>
      </c>
      <c r="V14" s="16">
        <v>31.7</v>
      </c>
      <c r="W14" s="16">
        <v>31.2</v>
      </c>
      <c r="X14" s="20">
        <v>49</v>
      </c>
      <c r="Y14" s="16">
        <v>49.6</v>
      </c>
    </row>
    <row r="15" spans="1:25" x14ac:dyDescent="0.25">
      <c r="A15" s="7" t="s">
        <v>50</v>
      </c>
      <c r="B15" s="17">
        <v>15852.1</v>
      </c>
      <c r="C15" s="17">
        <v>16306.2</v>
      </c>
      <c r="D15" s="17">
        <v>16363.8</v>
      </c>
      <c r="E15" s="17">
        <v>18036.7</v>
      </c>
      <c r="F15" s="17">
        <v>18355.3</v>
      </c>
      <c r="G15" s="17">
        <v>20300.7</v>
      </c>
      <c r="H15" s="17">
        <v>23062.2</v>
      </c>
      <c r="I15" s="17">
        <v>27518.6</v>
      </c>
      <c r="J15" s="17">
        <v>28318.9</v>
      </c>
      <c r="K15" s="17">
        <v>26026.9</v>
      </c>
      <c r="L15" s="17">
        <v>25691.9</v>
      </c>
      <c r="M15" s="17">
        <v>30039.8</v>
      </c>
      <c r="N15" s="17">
        <v>29937.599999999999</v>
      </c>
      <c r="O15" s="17">
        <v>28838.3</v>
      </c>
      <c r="P15" s="17">
        <v>30426.400000000001</v>
      </c>
      <c r="Q15" s="21">
        <v>29311</v>
      </c>
      <c r="R15" s="17">
        <v>32262.9</v>
      </c>
      <c r="S15" s="17">
        <v>33965.1</v>
      </c>
      <c r="T15" s="17">
        <v>34630.800000000003</v>
      </c>
      <c r="U15" s="21">
        <v>34416</v>
      </c>
      <c r="V15" s="17">
        <v>31933.3</v>
      </c>
      <c r="W15" s="21">
        <v>33025</v>
      </c>
      <c r="X15" s="17">
        <v>31918.2</v>
      </c>
      <c r="Y15" s="10" t="s">
        <v>92</v>
      </c>
    </row>
    <row r="16" spans="1:25" x14ac:dyDescent="0.25">
      <c r="A16" s="7" t="s">
        <v>51</v>
      </c>
      <c r="B16" s="16">
        <v>11508.7</v>
      </c>
      <c r="C16" s="20">
        <v>13288</v>
      </c>
      <c r="D16" s="16">
        <v>14661.3</v>
      </c>
      <c r="E16" s="16">
        <v>13646.3</v>
      </c>
      <c r="F16" s="16">
        <v>17369.099999999999</v>
      </c>
      <c r="G16" s="16">
        <v>17703.400000000001</v>
      </c>
      <c r="H16" s="20">
        <v>17596</v>
      </c>
      <c r="I16" s="16">
        <v>24775.8</v>
      </c>
      <c r="J16" s="20">
        <v>32105</v>
      </c>
      <c r="K16" s="16">
        <v>32075.1</v>
      </c>
      <c r="L16" s="16">
        <v>33233.5</v>
      </c>
      <c r="M16" s="16">
        <v>35478.5</v>
      </c>
      <c r="N16" s="20">
        <v>35380</v>
      </c>
      <c r="O16" s="16">
        <v>34881.4</v>
      </c>
      <c r="P16" s="16">
        <v>31161.599999999999</v>
      </c>
      <c r="Q16" s="16">
        <v>38696.800000000003</v>
      </c>
      <c r="R16" s="16">
        <v>32027.4</v>
      </c>
      <c r="S16" s="16">
        <v>29919.7</v>
      </c>
      <c r="T16" s="16">
        <v>32657.3</v>
      </c>
      <c r="U16" s="20">
        <v>33544</v>
      </c>
      <c r="V16" s="20">
        <v>29854</v>
      </c>
      <c r="W16" s="16">
        <v>22748.799999999999</v>
      </c>
      <c r="X16" s="16">
        <v>22763.7</v>
      </c>
      <c r="Y16" s="9" t="s">
        <v>92</v>
      </c>
    </row>
    <row r="17" spans="1:25" x14ac:dyDescent="0.25">
      <c r="A17" s="7" t="s">
        <v>52</v>
      </c>
      <c r="B17" s="10" t="s">
        <v>92</v>
      </c>
      <c r="C17" s="10" t="s">
        <v>92</v>
      </c>
      <c r="D17" s="10" t="s">
        <v>92</v>
      </c>
      <c r="E17" s="10" t="s">
        <v>92</v>
      </c>
      <c r="F17" s="10" t="s">
        <v>92</v>
      </c>
      <c r="G17" s="10" t="s">
        <v>92</v>
      </c>
      <c r="H17" s="10" t="s">
        <v>92</v>
      </c>
      <c r="I17" s="10" t="s">
        <v>92</v>
      </c>
      <c r="J17" s="10" t="s">
        <v>92</v>
      </c>
      <c r="K17" s="10" t="s">
        <v>92</v>
      </c>
      <c r="L17" s="10" t="s">
        <v>92</v>
      </c>
      <c r="M17" s="10" t="s">
        <v>92</v>
      </c>
      <c r="N17" s="10" t="s">
        <v>92</v>
      </c>
      <c r="O17" s="10" t="s">
        <v>92</v>
      </c>
      <c r="P17" s="10" t="s">
        <v>92</v>
      </c>
      <c r="Q17" s="10" t="s">
        <v>92</v>
      </c>
      <c r="R17" s="10" t="s">
        <v>92</v>
      </c>
      <c r="S17" s="10" t="s">
        <v>92</v>
      </c>
      <c r="T17" s="10" t="s">
        <v>92</v>
      </c>
      <c r="U17" s="10" t="s">
        <v>92</v>
      </c>
      <c r="V17" s="10" t="s">
        <v>92</v>
      </c>
      <c r="W17" s="10" t="s">
        <v>92</v>
      </c>
      <c r="X17" s="10" t="s">
        <v>92</v>
      </c>
      <c r="Y17" s="10" t="s">
        <v>92</v>
      </c>
    </row>
    <row r="18" spans="1:25" x14ac:dyDescent="0.25">
      <c r="A18" s="7" t="s">
        <v>53</v>
      </c>
      <c r="B18" s="16">
        <v>10612.7</v>
      </c>
      <c r="C18" s="16">
        <v>11240.4</v>
      </c>
      <c r="D18" s="16">
        <v>11156.2</v>
      </c>
      <c r="E18" s="16">
        <v>11199.7</v>
      </c>
      <c r="F18" s="20">
        <v>11953</v>
      </c>
      <c r="G18" s="16">
        <v>11884.4</v>
      </c>
      <c r="H18" s="16">
        <v>12607.9</v>
      </c>
      <c r="I18" s="16">
        <v>14055.1</v>
      </c>
      <c r="J18" s="16">
        <v>14122.3</v>
      </c>
      <c r="K18" s="16">
        <v>11316.4</v>
      </c>
      <c r="L18" s="16">
        <v>12619.1</v>
      </c>
      <c r="M18" s="16">
        <v>12957.2</v>
      </c>
      <c r="N18" s="16">
        <v>13960.2</v>
      </c>
      <c r="O18" s="16">
        <v>14034.1</v>
      </c>
      <c r="P18" s="16">
        <v>15945.6</v>
      </c>
      <c r="Q18" s="16">
        <v>16454.099999999999</v>
      </c>
      <c r="R18" s="16">
        <v>15367.2</v>
      </c>
      <c r="S18" s="16">
        <v>16866.2</v>
      </c>
      <c r="T18" s="16">
        <v>17479.2</v>
      </c>
      <c r="U18" s="16">
        <v>18106.900000000001</v>
      </c>
      <c r="V18" s="16">
        <v>16259.3</v>
      </c>
      <c r="W18" s="16">
        <v>21344.5</v>
      </c>
      <c r="X18" s="16">
        <v>28108.3</v>
      </c>
      <c r="Y18" s="9" t="s">
        <v>92</v>
      </c>
    </row>
    <row r="19" spans="1:25" x14ac:dyDescent="0.25">
      <c r="A19" s="7" t="s">
        <v>54</v>
      </c>
      <c r="B19" s="10" t="s">
        <v>92</v>
      </c>
      <c r="C19" s="10" t="s">
        <v>92</v>
      </c>
      <c r="D19" s="10" t="s">
        <v>92</v>
      </c>
      <c r="E19" s="10" t="s">
        <v>92</v>
      </c>
      <c r="F19" s="10" t="s">
        <v>92</v>
      </c>
      <c r="G19" s="10" t="s">
        <v>92</v>
      </c>
      <c r="H19" s="10" t="s">
        <v>92</v>
      </c>
      <c r="I19" s="10" t="s">
        <v>92</v>
      </c>
      <c r="J19" s="10" t="s">
        <v>92</v>
      </c>
      <c r="K19" s="10" t="s">
        <v>92</v>
      </c>
      <c r="L19" s="10" t="s">
        <v>92</v>
      </c>
      <c r="M19" s="10" t="s">
        <v>92</v>
      </c>
      <c r="N19" s="10" t="s">
        <v>92</v>
      </c>
      <c r="O19" s="10" t="s">
        <v>92</v>
      </c>
      <c r="P19" s="10" t="s">
        <v>92</v>
      </c>
      <c r="Q19" s="10" t="s">
        <v>92</v>
      </c>
      <c r="R19" s="10" t="s">
        <v>92</v>
      </c>
      <c r="S19" s="10" t="s">
        <v>92</v>
      </c>
      <c r="T19" s="10" t="s">
        <v>92</v>
      </c>
      <c r="U19" s="10" t="s">
        <v>92</v>
      </c>
      <c r="V19" s="10" t="s">
        <v>92</v>
      </c>
      <c r="W19" s="10" t="s">
        <v>92</v>
      </c>
      <c r="X19" s="10" t="s">
        <v>92</v>
      </c>
      <c r="Y19" s="10" t="s">
        <v>92</v>
      </c>
    </row>
    <row r="20" spans="1:25" x14ac:dyDescent="0.25">
      <c r="A20" s="7" t="s">
        <v>55</v>
      </c>
      <c r="B20" s="16">
        <v>6407.6</v>
      </c>
      <c r="C20" s="16">
        <v>6993.7</v>
      </c>
      <c r="D20" s="16">
        <v>6815.1</v>
      </c>
      <c r="E20" s="16">
        <v>7265.9</v>
      </c>
      <c r="F20" s="16">
        <v>7522.2</v>
      </c>
      <c r="G20" s="16">
        <v>7973.4</v>
      </c>
      <c r="H20" s="16">
        <v>7319.8</v>
      </c>
      <c r="I20" s="16">
        <v>8190.3</v>
      </c>
      <c r="J20" s="20">
        <v>8416</v>
      </c>
      <c r="K20" s="16">
        <v>8015.1</v>
      </c>
      <c r="L20" s="20">
        <v>7830</v>
      </c>
      <c r="M20" s="16">
        <v>7948.1</v>
      </c>
      <c r="N20" s="16">
        <v>8445.6</v>
      </c>
      <c r="O20" s="16">
        <v>8787.9</v>
      </c>
      <c r="P20" s="20">
        <v>9469</v>
      </c>
      <c r="Q20" s="20">
        <v>9739</v>
      </c>
      <c r="R20" s="16">
        <v>9043.1</v>
      </c>
      <c r="S20" s="16">
        <v>9278.2999999999993</v>
      </c>
      <c r="T20" s="16">
        <v>9354.1</v>
      </c>
      <c r="U20" s="16">
        <v>9307.9</v>
      </c>
      <c r="V20" s="20">
        <v>9292</v>
      </c>
      <c r="W20" s="20">
        <v>9173</v>
      </c>
      <c r="X20" s="16">
        <v>9993.1</v>
      </c>
      <c r="Y20" s="16">
        <v>9831.6</v>
      </c>
    </row>
    <row r="21" spans="1:25" x14ac:dyDescent="0.25">
      <c r="A21" s="7" t="s">
        <v>56</v>
      </c>
      <c r="B21" s="17">
        <v>110.5</v>
      </c>
      <c r="C21" s="17">
        <v>120.9</v>
      </c>
      <c r="D21" s="17">
        <v>133.30000000000001</v>
      </c>
      <c r="E21" s="21">
        <v>126</v>
      </c>
      <c r="F21" s="17">
        <v>114.2</v>
      </c>
      <c r="G21" s="17">
        <v>130.9</v>
      </c>
      <c r="H21" s="21">
        <v>138</v>
      </c>
      <c r="I21" s="21">
        <v>148</v>
      </c>
      <c r="J21" s="21">
        <v>148</v>
      </c>
      <c r="K21" s="21">
        <v>126</v>
      </c>
      <c r="L21" s="17">
        <v>141.19999999999999</v>
      </c>
      <c r="M21" s="17">
        <v>152.19999999999999</v>
      </c>
      <c r="N21" s="17">
        <v>98.3</v>
      </c>
      <c r="O21" s="21">
        <v>121</v>
      </c>
      <c r="P21" s="17">
        <v>137.4</v>
      </c>
      <c r="Q21" s="17">
        <v>128.5</v>
      </c>
      <c r="R21" s="17">
        <v>127.3</v>
      </c>
      <c r="S21" s="17">
        <v>123.1</v>
      </c>
      <c r="T21" s="17">
        <v>114.6</v>
      </c>
      <c r="U21" s="17">
        <v>119.4</v>
      </c>
      <c r="V21" s="17">
        <v>62.2</v>
      </c>
      <c r="W21" s="17">
        <v>66.400000000000006</v>
      </c>
      <c r="X21" s="17">
        <v>93.2</v>
      </c>
      <c r="Y21" s="17">
        <v>90.3</v>
      </c>
    </row>
    <row r="22" spans="1:25" x14ac:dyDescent="0.25">
      <c r="A22" s="7" t="s">
        <v>57</v>
      </c>
      <c r="B22" s="9" t="s">
        <v>92</v>
      </c>
      <c r="C22" s="9" t="s">
        <v>92</v>
      </c>
      <c r="D22" s="9" t="s">
        <v>92</v>
      </c>
      <c r="E22" s="9" t="s">
        <v>92</v>
      </c>
      <c r="F22" s="9" t="s">
        <v>92</v>
      </c>
      <c r="G22" s="9" t="s">
        <v>92</v>
      </c>
      <c r="H22" s="9" t="s">
        <v>92</v>
      </c>
      <c r="I22" s="9" t="s">
        <v>92</v>
      </c>
      <c r="J22" s="9" t="s">
        <v>92</v>
      </c>
      <c r="K22" s="9" t="s">
        <v>92</v>
      </c>
      <c r="L22" s="9" t="s">
        <v>92</v>
      </c>
      <c r="M22" s="9" t="s">
        <v>92</v>
      </c>
      <c r="N22" s="9" t="s">
        <v>92</v>
      </c>
      <c r="O22" s="9" t="s">
        <v>92</v>
      </c>
      <c r="P22" s="9" t="s">
        <v>92</v>
      </c>
      <c r="Q22" s="9" t="s">
        <v>92</v>
      </c>
      <c r="R22" s="9" t="s">
        <v>92</v>
      </c>
      <c r="S22" s="9" t="s">
        <v>92</v>
      </c>
      <c r="T22" s="9" t="s">
        <v>92</v>
      </c>
      <c r="U22" s="9" t="s">
        <v>92</v>
      </c>
      <c r="V22" s="9" t="s">
        <v>92</v>
      </c>
      <c r="W22" s="9" t="s">
        <v>92</v>
      </c>
      <c r="X22" s="9" t="s">
        <v>92</v>
      </c>
      <c r="Y22" s="9" t="s">
        <v>92</v>
      </c>
    </row>
    <row r="23" spans="1:25" x14ac:dyDescent="0.25">
      <c r="A23" s="7" t="s">
        <v>58</v>
      </c>
      <c r="B23" s="17">
        <v>2396.6</v>
      </c>
      <c r="C23" s="17">
        <v>2404.4</v>
      </c>
      <c r="D23" s="21">
        <v>2335</v>
      </c>
      <c r="E23" s="21">
        <v>2376</v>
      </c>
      <c r="F23" s="17">
        <v>2456.1999999999998</v>
      </c>
      <c r="G23" s="17">
        <v>2519.6999999999998</v>
      </c>
      <c r="H23" s="17">
        <v>2471.8000000000002</v>
      </c>
      <c r="I23" s="17">
        <v>2829.4</v>
      </c>
      <c r="J23" s="17">
        <v>2706.3</v>
      </c>
      <c r="K23" s="17">
        <v>2494.3000000000002</v>
      </c>
      <c r="L23" s="17">
        <v>2466.9</v>
      </c>
      <c r="M23" s="17">
        <v>2503.1</v>
      </c>
      <c r="N23" s="17">
        <v>2494.3000000000002</v>
      </c>
      <c r="O23" s="17">
        <v>2552.9</v>
      </c>
      <c r="P23" s="21">
        <v>2461</v>
      </c>
      <c r="Q23" s="17">
        <v>2422.9</v>
      </c>
      <c r="R23" s="21">
        <v>2420</v>
      </c>
      <c r="S23" s="17">
        <v>2456.1999999999998</v>
      </c>
      <c r="T23" s="17">
        <v>2347.6999999999998</v>
      </c>
      <c r="U23" s="17">
        <v>2381.9</v>
      </c>
      <c r="V23" s="21">
        <v>1741</v>
      </c>
      <c r="W23" s="17">
        <v>1897.3</v>
      </c>
      <c r="X23" s="17">
        <v>2437.6</v>
      </c>
      <c r="Y23" s="17">
        <v>2368.1999999999998</v>
      </c>
    </row>
    <row r="24" spans="1:25" x14ac:dyDescent="0.25">
      <c r="A24" s="7" t="s">
        <v>59</v>
      </c>
      <c r="B24" s="16">
        <v>3312.3</v>
      </c>
      <c r="C24" s="16">
        <v>3251.9</v>
      </c>
      <c r="D24" s="16">
        <v>3344.6</v>
      </c>
      <c r="E24" s="16">
        <v>3466.1</v>
      </c>
      <c r="F24" s="20">
        <v>3556</v>
      </c>
      <c r="G24" s="20">
        <v>3922</v>
      </c>
      <c r="H24" s="16">
        <v>3953.8</v>
      </c>
      <c r="I24" s="16">
        <v>3884.5</v>
      </c>
      <c r="J24" s="16">
        <v>4032.5</v>
      </c>
      <c r="K24" s="16">
        <v>3793.8</v>
      </c>
      <c r="L24" s="16">
        <v>3667.6</v>
      </c>
      <c r="M24" s="16">
        <v>3658.3</v>
      </c>
      <c r="N24" s="16">
        <v>3400.8</v>
      </c>
      <c r="O24" s="20">
        <v>3370</v>
      </c>
      <c r="P24" s="16">
        <v>3237.3</v>
      </c>
      <c r="Q24" s="16">
        <v>3278.8</v>
      </c>
      <c r="R24" s="16">
        <v>3127.8</v>
      </c>
      <c r="S24" s="16">
        <v>3216.8</v>
      </c>
      <c r="T24" s="16">
        <v>3309.8</v>
      </c>
      <c r="U24" s="16">
        <v>3686.2</v>
      </c>
      <c r="V24" s="16">
        <v>2606.6999999999998</v>
      </c>
      <c r="W24" s="16">
        <v>2518.8000000000002</v>
      </c>
      <c r="X24" s="16">
        <v>2573.1</v>
      </c>
      <c r="Y24" s="9" t="s">
        <v>92</v>
      </c>
    </row>
    <row r="25" spans="1:25" x14ac:dyDescent="0.25">
      <c r="A25" s="7" t="s">
        <v>60</v>
      </c>
      <c r="B25" s="10" t="s">
        <v>92</v>
      </c>
      <c r="C25" s="10" t="s">
        <v>92</v>
      </c>
      <c r="D25" s="10" t="s">
        <v>92</v>
      </c>
      <c r="E25" s="10" t="s">
        <v>92</v>
      </c>
      <c r="F25" s="10" t="s">
        <v>92</v>
      </c>
      <c r="G25" s="10" t="s">
        <v>92</v>
      </c>
      <c r="H25" s="10" t="s">
        <v>92</v>
      </c>
      <c r="I25" s="10" t="s">
        <v>92</v>
      </c>
      <c r="J25" s="10" t="s">
        <v>92</v>
      </c>
      <c r="K25" s="10" t="s">
        <v>92</v>
      </c>
      <c r="L25" s="10" t="s">
        <v>92</v>
      </c>
      <c r="M25" s="10" t="s">
        <v>92</v>
      </c>
      <c r="N25" s="10" t="s">
        <v>92</v>
      </c>
      <c r="O25" s="10" t="s">
        <v>92</v>
      </c>
      <c r="P25" s="10" t="s">
        <v>92</v>
      </c>
      <c r="Q25" s="10" t="s">
        <v>92</v>
      </c>
      <c r="R25" s="10" t="s">
        <v>92</v>
      </c>
      <c r="S25" s="10" t="s">
        <v>92</v>
      </c>
      <c r="T25" s="10" t="s">
        <v>92</v>
      </c>
      <c r="U25" s="10" t="s">
        <v>92</v>
      </c>
      <c r="V25" s="10" t="s">
        <v>92</v>
      </c>
      <c r="W25" s="10" t="s">
        <v>92</v>
      </c>
      <c r="X25" s="10" t="s">
        <v>92</v>
      </c>
      <c r="Y25" s="10" t="s">
        <v>92</v>
      </c>
    </row>
    <row r="27" spans="1:25" x14ac:dyDescent="0.25">
      <c r="A27" s="1" t="s">
        <v>93</v>
      </c>
    </row>
    <row r="28" spans="1:25" x14ac:dyDescent="0.25">
      <c r="A28" s="1" t="s">
        <v>92</v>
      </c>
      <c r="B28" s="2" t="s">
        <v>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74"/>
  <sheetViews>
    <sheetView topLeftCell="C39" workbookViewId="0">
      <selection activeCell="T58" sqref="T58"/>
    </sheetView>
  </sheetViews>
  <sheetFormatPr baseColWidth="10" defaultColWidth="8.85546875" defaultRowHeight="11.45" customHeight="1" x14ac:dyDescent="0.25"/>
  <cols>
    <col min="1" max="1" width="29.85546875" customWidth="1"/>
    <col min="2" max="25" width="10" customWidth="1"/>
  </cols>
  <sheetData>
    <row r="1" spans="1:25" ht="15" x14ac:dyDescent="0.25">
      <c r="A1" s="3" t="s">
        <v>86</v>
      </c>
    </row>
    <row r="2" spans="1:25" ht="15" x14ac:dyDescent="0.25">
      <c r="A2" s="3" t="s">
        <v>87</v>
      </c>
      <c r="B2" s="1" t="s">
        <v>0</v>
      </c>
    </row>
    <row r="3" spans="1:25" ht="15" x14ac:dyDescent="0.25">
      <c r="A3" s="3" t="s">
        <v>88</v>
      </c>
      <c r="B3" s="3" t="s">
        <v>6</v>
      </c>
    </row>
    <row r="5" spans="1:25" ht="15" x14ac:dyDescent="0.25">
      <c r="A5" s="1" t="s">
        <v>12</v>
      </c>
      <c r="C5" s="3" t="s">
        <v>17</v>
      </c>
    </row>
    <row r="6" spans="1:25" ht="15" x14ac:dyDescent="0.25">
      <c r="A6" s="1" t="s">
        <v>13</v>
      </c>
      <c r="C6" s="3" t="s">
        <v>18</v>
      </c>
    </row>
    <row r="7" spans="1:25" ht="15" x14ac:dyDescent="0.25">
      <c r="A7" s="1" t="s">
        <v>14</v>
      </c>
      <c r="C7" s="27" t="s">
        <v>97</v>
      </c>
    </row>
    <row r="8" spans="1:25" ht="15" x14ac:dyDescent="0.25">
      <c r="A8" s="1" t="s">
        <v>15</v>
      </c>
      <c r="C8" s="3" t="s">
        <v>20</v>
      </c>
    </row>
    <row r="10" spans="1:25" ht="15" x14ac:dyDescent="0.25">
      <c r="A10" s="5" t="s">
        <v>89</v>
      </c>
      <c r="B10" s="4" t="s">
        <v>62</v>
      </c>
      <c r="C10" s="4" t="s">
        <v>63</v>
      </c>
      <c r="D10" s="4" t="s">
        <v>64</v>
      </c>
      <c r="E10" s="4" t="s">
        <v>65</v>
      </c>
      <c r="F10" s="4" t="s">
        <v>66</v>
      </c>
      <c r="G10" s="4" t="s">
        <v>67</v>
      </c>
      <c r="H10" s="4" t="s">
        <v>68</v>
      </c>
      <c r="I10" s="4" t="s">
        <v>69</v>
      </c>
      <c r="J10" s="4" t="s">
        <v>70</v>
      </c>
      <c r="K10" s="4" t="s">
        <v>71</v>
      </c>
      <c r="L10" s="4" t="s">
        <v>72</v>
      </c>
      <c r="M10" s="4" t="s">
        <v>73</v>
      </c>
      <c r="N10" s="4" t="s">
        <v>74</v>
      </c>
      <c r="O10" s="4" t="s">
        <v>75</v>
      </c>
      <c r="P10" s="4" t="s">
        <v>76</v>
      </c>
      <c r="Q10" s="4" t="s">
        <v>77</v>
      </c>
      <c r="R10" s="4" t="s">
        <v>78</v>
      </c>
      <c r="S10" s="4" t="s">
        <v>79</v>
      </c>
      <c r="T10" s="4" t="s">
        <v>80</v>
      </c>
      <c r="U10" s="4" t="s">
        <v>81</v>
      </c>
      <c r="V10" s="4" t="s">
        <v>82</v>
      </c>
      <c r="W10" s="4" t="s">
        <v>83</v>
      </c>
      <c r="X10" s="4" t="s">
        <v>84</v>
      </c>
      <c r="Y10" s="4"/>
    </row>
    <row r="11" spans="1:25" ht="15" x14ac:dyDescent="0.25">
      <c r="A11" s="7" t="s">
        <v>46</v>
      </c>
      <c r="B11" s="17">
        <v>61674.5</v>
      </c>
      <c r="C11" s="17">
        <v>54621.4</v>
      </c>
      <c r="D11" s="17">
        <v>51736.2</v>
      </c>
      <c r="E11" s="21">
        <v>56543</v>
      </c>
      <c r="F11" s="21">
        <v>61008</v>
      </c>
      <c r="G11" s="21">
        <v>60846</v>
      </c>
      <c r="H11" s="17">
        <v>67099.7</v>
      </c>
      <c r="I11" s="17">
        <v>72957.600000000006</v>
      </c>
      <c r="J11" s="17">
        <v>67435.399999999994</v>
      </c>
      <c r="K11" s="17">
        <v>54427.9</v>
      </c>
      <c r="L11" s="17">
        <v>67572.600000000006</v>
      </c>
      <c r="M11" s="17">
        <v>68821.8</v>
      </c>
      <c r="N11" s="17">
        <v>68769.399999999994</v>
      </c>
      <c r="O11" s="21">
        <v>67151</v>
      </c>
      <c r="P11" s="17">
        <v>56217.2</v>
      </c>
      <c r="Q11" s="10" t="s">
        <v>92</v>
      </c>
      <c r="R11" s="10" t="s">
        <v>92</v>
      </c>
      <c r="S11" s="10" t="s">
        <v>92</v>
      </c>
      <c r="T11" s="10" t="s">
        <v>92</v>
      </c>
      <c r="U11" s="10" t="s">
        <v>92</v>
      </c>
      <c r="V11" s="10" t="s">
        <v>92</v>
      </c>
      <c r="W11" s="10" t="s">
        <v>92</v>
      </c>
      <c r="X11" s="10" t="s">
        <v>92</v>
      </c>
      <c r="Y11" s="21"/>
    </row>
    <row r="12" spans="1:25" ht="15" x14ac:dyDescent="0.25">
      <c r="A12" s="7" t="s">
        <v>47</v>
      </c>
      <c r="B12" s="16">
        <v>58629.3</v>
      </c>
      <c r="C12" s="16">
        <v>51533.5</v>
      </c>
      <c r="D12" s="16">
        <v>48817.2</v>
      </c>
      <c r="E12" s="16">
        <v>53285.4</v>
      </c>
      <c r="F12" s="16">
        <v>57796.4</v>
      </c>
      <c r="G12" s="16">
        <v>58505.9</v>
      </c>
      <c r="H12" s="16">
        <v>63663.8</v>
      </c>
      <c r="I12" s="16">
        <v>69193.399999999994</v>
      </c>
      <c r="J12" s="16">
        <v>63737.8</v>
      </c>
      <c r="K12" s="16">
        <v>51344.6</v>
      </c>
      <c r="L12" s="16">
        <v>64449.4</v>
      </c>
      <c r="M12" s="16">
        <v>64294.3</v>
      </c>
      <c r="N12" s="16">
        <v>62830.9</v>
      </c>
      <c r="O12" s="16">
        <v>61868.6</v>
      </c>
      <c r="P12" s="16">
        <v>51670.8</v>
      </c>
      <c r="Q12" s="9" t="s">
        <v>92</v>
      </c>
      <c r="R12" s="9" t="s">
        <v>92</v>
      </c>
      <c r="S12" s="9" t="s">
        <v>92</v>
      </c>
      <c r="T12" s="9" t="s">
        <v>92</v>
      </c>
      <c r="U12" s="9" t="s">
        <v>92</v>
      </c>
      <c r="V12" s="9" t="s">
        <v>92</v>
      </c>
      <c r="W12" s="9" t="s">
        <v>92</v>
      </c>
      <c r="X12" s="9" t="s">
        <v>92</v>
      </c>
      <c r="Y12" s="16"/>
    </row>
    <row r="13" spans="1:25" ht="15" x14ac:dyDescent="0.25">
      <c r="A13" s="7" t="s">
        <v>48</v>
      </c>
      <c r="B13" s="17">
        <v>1154.0999999999999</v>
      </c>
      <c r="C13" s="17">
        <v>1051.4000000000001</v>
      </c>
      <c r="D13" s="17">
        <v>822.8</v>
      </c>
      <c r="E13" s="17">
        <v>904.6</v>
      </c>
      <c r="F13" s="21">
        <v>912</v>
      </c>
      <c r="G13" s="17">
        <v>920.7</v>
      </c>
      <c r="H13" s="21">
        <v>967</v>
      </c>
      <c r="I13" s="17">
        <v>1023.5</v>
      </c>
      <c r="J13" s="17">
        <v>1141.9000000000001</v>
      </c>
      <c r="K13" s="17">
        <v>1081.5999999999999</v>
      </c>
      <c r="L13" s="17">
        <v>1080.7</v>
      </c>
      <c r="M13" s="17">
        <v>1004.6</v>
      </c>
      <c r="N13" s="17">
        <v>1192.8</v>
      </c>
      <c r="O13" s="21">
        <v>1193</v>
      </c>
      <c r="P13" s="17">
        <v>1153.0999999999999</v>
      </c>
      <c r="Q13" s="17">
        <v>1143.9000000000001</v>
      </c>
      <c r="R13" s="17">
        <v>918.8</v>
      </c>
      <c r="S13" s="17">
        <v>873.8</v>
      </c>
      <c r="T13" s="17">
        <v>795.6</v>
      </c>
      <c r="U13" s="17">
        <v>712.3</v>
      </c>
      <c r="V13" s="17">
        <v>104.2</v>
      </c>
      <c r="W13" s="17">
        <v>388.9</v>
      </c>
      <c r="X13" s="17">
        <v>580.79999999999995</v>
      </c>
      <c r="Y13" s="17"/>
    </row>
    <row r="14" spans="1:25" ht="15" x14ac:dyDescent="0.25">
      <c r="A14" s="7" t="s">
        <v>51</v>
      </c>
      <c r="B14" s="16">
        <v>110721.5</v>
      </c>
      <c r="C14" s="16">
        <v>86564.4</v>
      </c>
      <c r="D14" s="16">
        <v>80946.600000000006</v>
      </c>
      <c r="E14" s="16">
        <v>85176.1</v>
      </c>
      <c r="F14" s="20">
        <v>102373</v>
      </c>
      <c r="G14" s="16">
        <v>101172.2</v>
      </c>
      <c r="H14" s="16">
        <v>117890.5</v>
      </c>
      <c r="I14" s="16">
        <v>131848.6</v>
      </c>
      <c r="J14" s="16">
        <v>112176.7</v>
      </c>
      <c r="K14" s="16">
        <v>86148.1</v>
      </c>
      <c r="L14" s="16">
        <v>118313.1</v>
      </c>
      <c r="M14" s="16">
        <v>101550.1</v>
      </c>
      <c r="N14" s="20">
        <v>85418</v>
      </c>
      <c r="O14" s="16">
        <v>91122.3</v>
      </c>
      <c r="P14" s="16">
        <v>48013.8</v>
      </c>
      <c r="Q14" s="16">
        <v>62507.5</v>
      </c>
      <c r="R14" s="16">
        <v>38165.199999999997</v>
      </c>
      <c r="S14" s="16">
        <v>50496.7</v>
      </c>
      <c r="T14" s="16">
        <v>61052.800000000003</v>
      </c>
      <c r="U14" s="16">
        <v>35238.199999999997</v>
      </c>
      <c r="V14" s="20">
        <v>1673</v>
      </c>
      <c r="W14" s="16">
        <v>6222.1</v>
      </c>
      <c r="X14" s="16">
        <v>13386.7</v>
      </c>
      <c r="Y14" s="9" t="s">
        <v>92</v>
      </c>
    </row>
    <row r="15" spans="1:25" ht="15" x14ac:dyDescent="0.25">
      <c r="A15" s="7" t="s">
        <v>49</v>
      </c>
      <c r="B15" s="16">
        <v>16520.099999999999</v>
      </c>
      <c r="C15" s="16">
        <v>15188.4</v>
      </c>
      <c r="D15" s="16">
        <v>17105.099999999999</v>
      </c>
      <c r="E15" s="16">
        <v>16018.1</v>
      </c>
      <c r="F15" s="16">
        <v>16369.8</v>
      </c>
      <c r="G15" s="16">
        <v>19230.7</v>
      </c>
      <c r="H15" s="16">
        <v>21710.3</v>
      </c>
      <c r="I15" s="16">
        <v>30561.7</v>
      </c>
      <c r="J15" s="16">
        <v>37315.1</v>
      </c>
      <c r="K15" s="16">
        <v>19765.2</v>
      </c>
      <c r="L15" s="16">
        <v>14067.4</v>
      </c>
      <c r="M15" s="16">
        <v>12041.2</v>
      </c>
      <c r="N15" s="16">
        <v>9629.1</v>
      </c>
      <c r="O15" s="16">
        <v>5144.7</v>
      </c>
      <c r="P15" s="16">
        <v>1590.8</v>
      </c>
      <c r="Q15" s="16">
        <v>400.2</v>
      </c>
      <c r="R15" s="16">
        <v>295.39999999999998</v>
      </c>
      <c r="S15" s="16">
        <v>368.2</v>
      </c>
      <c r="T15" s="20">
        <v>307</v>
      </c>
      <c r="U15" s="16">
        <v>151.69999999999999</v>
      </c>
      <c r="V15" s="16">
        <v>73.900000000000006</v>
      </c>
      <c r="W15" s="16">
        <v>107.1</v>
      </c>
      <c r="X15" s="16">
        <v>239.8</v>
      </c>
      <c r="Y15" s="16"/>
    </row>
    <row r="16" spans="1:25" ht="15" x14ac:dyDescent="0.25">
      <c r="A16" s="7" t="s">
        <v>50</v>
      </c>
      <c r="B16" s="17">
        <v>95.3</v>
      </c>
      <c r="C16" s="17">
        <v>109.8</v>
      </c>
      <c r="D16" s="17">
        <v>86.6</v>
      </c>
      <c r="E16" s="17">
        <v>87.6</v>
      </c>
      <c r="F16" s="17">
        <v>74.5</v>
      </c>
      <c r="G16" s="17">
        <v>51.6</v>
      </c>
      <c r="H16" s="17">
        <v>135.80000000000001</v>
      </c>
      <c r="I16" s="17">
        <v>162.19999999999999</v>
      </c>
      <c r="J16" s="17">
        <v>84.2</v>
      </c>
      <c r="K16" s="21">
        <v>109</v>
      </c>
      <c r="L16" s="17">
        <v>144.9</v>
      </c>
      <c r="M16" s="17">
        <v>372.8</v>
      </c>
      <c r="N16" s="17">
        <v>467.9</v>
      </c>
      <c r="O16" s="17">
        <v>464.7</v>
      </c>
      <c r="P16" s="17">
        <v>485.9</v>
      </c>
      <c r="Q16" s="17">
        <v>307.2</v>
      </c>
      <c r="R16" s="17">
        <v>376.3</v>
      </c>
      <c r="S16" s="17">
        <v>468.8</v>
      </c>
      <c r="T16" s="17">
        <v>519.79999999999995</v>
      </c>
      <c r="U16" s="17">
        <v>538.20000000000005</v>
      </c>
      <c r="V16" s="17">
        <v>258.7</v>
      </c>
      <c r="W16" s="17">
        <v>114.7</v>
      </c>
      <c r="X16" s="17">
        <v>811.6</v>
      </c>
      <c r="Y16" s="21"/>
    </row>
    <row r="17" spans="1:25" ht="15" x14ac:dyDescent="0.25">
      <c r="A17" s="7" t="s">
        <v>52</v>
      </c>
      <c r="B17" s="21">
        <v>3797</v>
      </c>
      <c r="C17" s="21">
        <v>3344</v>
      </c>
      <c r="D17" s="21">
        <v>3000</v>
      </c>
      <c r="E17" s="21">
        <v>3011</v>
      </c>
      <c r="F17" s="21">
        <v>2603</v>
      </c>
      <c r="G17" s="21">
        <v>2374</v>
      </c>
      <c r="H17" s="21">
        <v>2004</v>
      </c>
      <c r="I17" s="21">
        <v>1858</v>
      </c>
      <c r="J17" s="21">
        <v>1527</v>
      </c>
      <c r="K17" s="21">
        <v>1453</v>
      </c>
      <c r="L17" s="21">
        <v>1591</v>
      </c>
      <c r="M17" s="21">
        <v>1543</v>
      </c>
      <c r="N17" s="21">
        <v>1506</v>
      </c>
      <c r="O17" s="21">
        <v>1399</v>
      </c>
      <c r="P17" s="21">
        <v>1429</v>
      </c>
      <c r="Q17" s="21">
        <v>1096</v>
      </c>
      <c r="R17" s="21">
        <v>1068</v>
      </c>
      <c r="S17" s="21">
        <v>1309</v>
      </c>
      <c r="T17" s="21">
        <v>1880</v>
      </c>
      <c r="U17" s="21">
        <v>1843</v>
      </c>
      <c r="V17" s="21">
        <v>-229</v>
      </c>
      <c r="W17" s="21">
        <v>1227</v>
      </c>
      <c r="X17" s="21">
        <v>5190</v>
      </c>
      <c r="Y17" s="21"/>
    </row>
    <row r="18" spans="1:25" ht="15" x14ac:dyDescent="0.25">
      <c r="A18" s="7" t="s">
        <v>53</v>
      </c>
      <c r="B18" s="20">
        <v>4260</v>
      </c>
      <c r="C18" s="16">
        <v>3711.6</v>
      </c>
      <c r="D18" s="16">
        <v>4093.3</v>
      </c>
      <c r="E18" s="16">
        <v>4264.5</v>
      </c>
      <c r="F18" s="20">
        <v>5040</v>
      </c>
      <c r="G18" s="20">
        <v>5388</v>
      </c>
      <c r="H18" s="16">
        <v>6123.6</v>
      </c>
      <c r="I18" s="16">
        <v>6481.8</v>
      </c>
      <c r="J18" s="16">
        <v>6567.3</v>
      </c>
      <c r="K18" s="16">
        <v>5311.2</v>
      </c>
      <c r="L18" s="16">
        <v>7522.2</v>
      </c>
      <c r="M18" s="16">
        <v>8135.2</v>
      </c>
      <c r="N18" s="16">
        <v>8733.7000000000007</v>
      </c>
      <c r="O18" s="16">
        <v>8840.7999999999993</v>
      </c>
      <c r="P18" s="16">
        <v>8122.7</v>
      </c>
      <c r="Q18" s="16">
        <v>7483.9</v>
      </c>
      <c r="R18" s="16">
        <v>7811.4</v>
      </c>
      <c r="S18" s="16">
        <v>8392.6</v>
      </c>
      <c r="T18" s="16">
        <v>8318.5</v>
      </c>
      <c r="U18" s="16">
        <v>9481.1</v>
      </c>
      <c r="V18" s="16">
        <v>2299.1</v>
      </c>
      <c r="W18" s="16">
        <v>5194.3999999999996</v>
      </c>
      <c r="X18" s="20">
        <v>6983</v>
      </c>
      <c r="Y18" s="16"/>
    </row>
    <row r="19" spans="1:25" ht="15" x14ac:dyDescent="0.25">
      <c r="A19" s="7" t="s">
        <v>54</v>
      </c>
      <c r="B19" s="17">
        <v>132629.29999999999</v>
      </c>
      <c r="C19" s="17">
        <v>133613.29999999999</v>
      </c>
      <c r="D19" s="17">
        <v>109433.2</v>
      </c>
      <c r="E19" s="21">
        <v>114926</v>
      </c>
      <c r="F19" s="17">
        <v>96533.4</v>
      </c>
      <c r="G19" s="17">
        <v>101538.9</v>
      </c>
      <c r="H19" s="17">
        <v>106045.1</v>
      </c>
      <c r="I19" s="17">
        <v>111008.5</v>
      </c>
      <c r="J19" s="17">
        <v>73178.8</v>
      </c>
      <c r="K19" s="17">
        <v>50216.4</v>
      </c>
      <c r="L19" s="17">
        <v>67167.3</v>
      </c>
      <c r="M19" s="17">
        <v>103128.3</v>
      </c>
      <c r="N19" s="17">
        <v>90783.7</v>
      </c>
      <c r="O19" s="17">
        <v>15409.7</v>
      </c>
      <c r="P19" s="17">
        <v>27433.7</v>
      </c>
      <c r="Q19" s="17">
        <v>860.8</v>
      </c>
      <c r="R19" s="17">
        <v>2210.6999999999998</v>
      </c>
      <c r="S19" s="17">
        <v>2966.2</v>
      </c>
      <c r="T19" s="17">
        <v>3429.3</v>
      </c>
      <c r="U19" s="17">
        <v>4074.1</v>
      </c>
      <c r="V19" s="21">
        <v>965</v>
      </c>
      <c r="W19" s="17">
        <v>356.1</v>
      </c>
      <c r="X19" s="17">
        <v>662.3</v>
      </c>
      <c r="Y19" s="17"/>
    </row>
    <row r="20" spans="1:25" ht="15" x14ac:dyDescent="0.25">
      <c r="A20" s="7" t="s">
        <v>55</v>
      </c>
      <c r="B20" s="16">
        <v>2400.6</v>
      </c>
      <c r="C20" s="16">
        <v>2223.8000000000002</v>
      </c>
      <c r="D20" s="16">
        <v>2159.3000000000002</v>
      </c>
      <c r="E20" s="16">
        <v>2772.1</v>
      </c>
      <c r="F20" s="16">
        <v>3255.9</v>
      </c>
      <c r="G20" s="16">
        <v>3600.5</v>
      </c>
      <c r="H20" s="16">
        <v>3957.9</v>
      </c>
      <c r="I20" s="16">
        <v>4368.6000000000004</v>
      </c>
      <c r="J20" s="20">
        <v>4434</v>
      </c>
      <c r="K20" s="16">
        <v>3642.3</v>
      </c>
      <c r="L20" s="16">
        <v>4490.8999999999996</v>
      </c>
      <c r="M20" s="16">
        <v>4948.3</v>
      </c>
      <c r="N20" s="16">
        <v>5089.5</v>
      </c>
      <c r="O20" s="16">
        <v>5201.2</v>
      </c>
      <c r="P20" s="16">
        <v>5413.1</v>
      </c>
      <c r="Q20" s="16">
        <v>5398.6</v>
      </c>
      <c r="R20" s="16">
        <v>6075.9</v>
      </c>
      <c r="S20" s="16">
        <v>6181.7</v>
      </c>
      <c r="T20" s="16">
        <v>6481.9</v>
      </c>
      <c r="U20" s="16">
        <v>6338.6</v>
      </c>
      <c r="V20" s="20">
        <v>1678</v>
      </c>
      <c r="W20" s="20">
        <v>1904</v>
      </c>
      <c r="X20" s="16">
        <v>3886.7</v>
      </c>
      <c r="Y20" s="20"/>
    </row>
    <row r="21" spans="1:25" ht="15" x14ac:dyDescent="0.25">
      <c r="A21" s="7" t="s">
        <v>56</v>
      </c>
      <c r="B21" s="17">
        <v>4097.8</v>
      </c>
      <c r="C21" s="17">
        <v>2236.3000000000002</v>
      </c>
      <c r="D21" s="17">
        <v>2708.9</v>
      </c>
      <c r="E21" s="17">
        <v>3028.5</v>
      </c>
      <c r="F21" s="17">
        <v>3354.1</v>
      </c>
      <c r="G21" s="17">
        <v>2538.3000000000002</v>
      </c>
      <c r="H21" s="17">
        <v>2561.3000000000002</v>
      </c>
      <c r="I21" s="17">
        <v>2955.5</v>
      </c>
      <c r="J21" s="17">
        <v>2645.1</v>
      </c>
      <c r="K21" s="17">
        <v>2223.8000000000002</v>
      </c>
      <c r="L21" s="17">
        <v>2493.9</v>
      </c>
      <c r="M21" s="17">
        <v>1719.2</v>
      </c>
      <c r="N21" s="17">
        <v>1602.9</v>
      </c>
      <c r="O21" s="17">
        <v>1076.8</v>
      </c>
      <c r="P21" s="17">
        <v>1218.5999999999999</v>
      </c>
      <c r="Q21" s="17">
        <v>1151.8</v>
      </c>
      <c r="R21" s="17">
        <v>923.9</v>
      </c>
      <c r="S21" s="17">
        <v>1120.5999999999999</v>
      </c>
      <c r="T21" s="17">
        <v>1353.9</v>
      </c>
      <c r="U21" s="17">
        <v>1179.0999999999999</v>
      </c>
      <c r="V21" s="17">
        <v>55.1</v>
      </c>
      <c r="W21" s="17">
        <v>396.7</v>
      </c>
      <c r="X21" s="17">
        <v>795.2</v>
      </c>
      <c r="Y21" s="17"/>
    </row>
    <row r="22" spans="1:25" ht="15" x14ac:dyDescent="0.25">
      <c r="A22" s="7" t="s">
        <v>58</v>
      </c>
      <c r="B22" s="17">
        <v>329.9</v>
      </c>
      <c r="C22" s="17">
        <v>328.4</v>
      </c>
      <c r="D22" s="17">
        <v>343.6</v>
      </c>
      <c r="E22" s="17">
        <v>347.6</v>
      </c>
      <c r="F22" s="17">
        <v>482.4</v>
      </c>
      <c r="G22" s="17">
        <v>529.1</v>
      </c>
      <c r="H22" s="17">
        <v>467.2</v>
      </c>
      <c r="I22" s="17">
        <v>513.9</v>
      </c>
      <c r="J22" s="17">
        <v>535.1</v>
      </c>
      <c r="K22" s="17">
        <v>112.5</v>
      </c>
      <c r="L22" s="17">
        <v>181.4</v>
      </c>
      <c r="M22" s="17">
        <v>253.4</v>
      </c>
      <c r="N22" s="17">
        <v>396.3</v>
      </c>
      <c r="O22" s="17">
        <v>502.2</v>
      </c>
      <c r="P22" s="17">
        <v>399.3</v>
      </c>
      <c r="Q22" s="21">
        <v>299</v>
      </c>
      <c r="R22" s="17">
        <v>286.3</v>
      </c>
      <c r="S22" s="17">
        <v>403.9</v>
      </c>
      <c r="T22" s="17">
        <v>428.2</v>
      </c>
      <c r="U22" s="17">
        <v>488.5</v>
      </c>
      <c r="V22" s="21">
        <v>-150</v>
      </c>
      <c r="W22" s="17">
        <v>-124.2</v>
      </c>
      <c r="X22" s="17">
        <v>237.2</v>
      </c>
      <c r="Y22" s="16"/>
    </row>
    <row r="23" spans="1:25" ht="15" x14ac:dyDescent="0.25">
      <c r="A23" s="7" t="s">
        <v>59</v>
      </c>
      <c r="B23" s="16">
        <v>-103.1</v>
      </c>
      <c r="C23" s="16">
        <v>-85.8</v>
      </c>
      <c r="D23" s="16">
        <v>-89.4</v>
      </c>
      <c r="E23" s="16">
        <v>-106.6</v>
      </c>
      <c r="F23" s="20">
        <v>-122</v>
      </c>
      <c r="G23" s="16">
        <v>-91.8</v>
      </c>
      <c r="H23" s="16">
        <v>-92.3</v>
      </c>
      <c r="I23" s="20">
        <v>-79</v>
      </c>
      <c r="J23" s="16">
        <v>-93.6</v>
      </c>
      <c r="K23" s="16">
        <v>-55.3</v>
      </c>
      <c r="L23" s="20">
        <v>-65</v>
      </c>
      <c r="M23" s="16">
        <v>-84.5</v>
      </c>
      <c r="N23" s="16">
        <v>-96.4</v>
      </c>
      <c r="O23" s="16">
        <v>-103.3</v>
      </c>
      <c r="P23" s="16">
        <v>-80.400000000000006</v>
      </c>
      <c r="Q23" s="16">
        <v>-55.5</v>
      </c>
      <c r="R23" s="16">
        <v>-51.5</v>
      </c>
      <c r="S23" s="20">
        <v>-67</v>
      </c>
      <c r="T23" s="16">
        <v>-73.2</v>
      </c>
      <c r="U23" s="16">
        <v>-57.3</v>
      </c>
      <c r="V23" s="16">
        <v>26.6</v>
      </c>
      <c r="W23" s="16">
        <v>59.5</v>
      </c>
      <c r="X23" s="16">
        <v>911.8</v>
      </c>
      <c r="Y23" s="17"/>
    </row>
    <row r="25" spans="1:25" ht="15" x14ac:dyDescent="0.25">
      <c r="A25" s="5" t="s">
        <v>89</v>
      </c>
      <c r="B25" s="4" t="s">
        <v>62</v>
      </c>
      <c r="C25" s="4" t="s">
        <v>63</v>
      </c>
      <c r="D25" s="4" t="s">
        <v>64</v>
      </c>
      <c r="E25" s="4" t="s">
        <v>65</v>
      </c>
      <c r="F25" s="4" t="s">
        <v>66</v>
      </c>
      <c r="G25" s="4" t="s">
        <v>67</v>
      </c>
      <c r="H25" s="4" t="s">
        <v>68</v>
      </c>
      <c r="I25" s="4" t="s">
        <v>69</v>
      </c>
      <c r="J25" s="4" t="s">
        <v>70</v>
      </c>
      <c r="K25" s="4" t="s">
        <v>71</v>
      </c>
      <c r="L25" s="4" t="s">
        <v>72</v>
      </c>
      <c r="M25" s="4" t="s">
        <v>73</v>
      </c>
      <c r="N25" s="4" t="s">
        <v>74</v>
      </c>
      <c r="O25" s="4" t="s">
        <v>75</v>
      </c>
      <c r="P25" s="4" t="s">
        <v>76</v>
      </c>
      <c r="Q25" s="4" t="s">
        <v>77</v>
      </c>
      <c r="R25" s="4" t="s">
        <v>78</v>
      </c>
      <c r="S25" s="4" t="s">
        <v>79</v>
      </c>
      <c r="T25" s="4" t="s">
        <v>80</v>
      </c>
      <c r="U25" s="4" t="s">
        <v>81</v>
      </c>
      <c r="V25" s="4" t="s">
        <v>82</v>
      </c>
      <c r="W25" s="4" t="s">
        <v>83</v>
      </c>
      <c r="X25" s="4" t="s">
        <v>84</v>
      </c>
      <c r="Y25" s="4"/>
    </row>
    <row r="26" spans="1:25" ht="11.45" customHeight="1" x14ac:dyDescent="0.25">
      <c r="A26" s="7" t="s">
        <v>48</v>
      </c>
      <c r="B26" s="10">
        <f>100*B13/$B13</f>
        <v>100</v>
      </c>
      <c r="C26" s="10">
        <f t="shared" ref="C26:X26" si="0">100*C13/$B13</f>
        <v>91.101291049302503</v>
      </c>
      <c r="D26" s="10">
        <f t="shared" si="0"/>
        <v>71.293648730612603</v>
      </c>
      <c r="E26" s="10">
        <f t="shared" si="0"/>
        <v>78.381422753660871</v>
      </c>
      <c r="F26" s="10">
        <f t="shared" si="0"/>
        <v>79.022615024694574</v>
      </c>
      <c r="G26" s="10">
        <f t="shared" si="0"/>
        <v>79.776449181180141</v>
      </c>
      <c r="H26" s="10">
        <f t="shared" si="0"/>
        <v>83.788233255350491</v>
      </c>
      <c r="I26" s="10">
        <f t="shared" si="0"/>
        <v>88.68382289229703</v>
      </c>
      <c r="J26" s="10">
        <f t="shared" si="0"/>
        <v>98.942899228836339</v>
      </c>
      <c r="K26" s="10">
        <f t="shared" si="0"/>
        <v>93.718048695953556</v>
      </c>
      <c r="L26" s="10">
        <f t="shared" si="0"/>
        <v>93.640065852179191</v>
      </c>
      <c r="M26" s="10">
        <f t="shared" si="0"/>
        <v>87.046183173035274</v>
      </c>
      <c r="N26" s="10">
        <f t="shared" si="0"/>
        <v>103.35326228229791</v>
      </c>
      <c r="O26" s="10">
        <f t="shared" si="0"/>
        <v>103.37059180313665</v>
      </c>
      <c r="P26" s="10">
        <f t="shared" si="0"/>
        <v>99.913352395806257</v>
      </c>
      <c r="Q26" s="10">
        <f t="shared" si="0"/>
        <v>99.116194437223825</v>
      </c>
      <c r="R26" s="10">
        <f t="shared" si="0"/>
        <v>79.611818733212033</v>
      </c>
      <c r="S26" s="10">
        <f t="shared" si="0"/>
        <v>75.712676544493547</v>
      </c>
      <c r="T26" s="10">
        <f t="shared" si="0"/>
        <v>68.936833896542765</v>
      </c>
      <c r="U26" s="10">
        <f t="shared" si="0"/>
        <v>61.719088467203889</v>
      </c>
      <c r="V26" s="10">
        <f t="shared" si="0"/>
        <v>9.0286803569881293</v>
      </c>
      <c r="W26" s="10">
        <f t="shared" si="0"/>
        <v>33.697253270947058</v>
      </c>
      <c r="X26" s="10">
        <f t="shared" si="0"/>
        <v>50.32492851572654</v>
      </c>
      <c r="Y26" s="10"/>
    </row>
    <row r="27" spans="1:25" ht="11.45" customHeight="1" x14ac:dyDescent="0.25">
      <c r="A27" s="7" t="s">
        <v>50</v>
      </c>
      <c r="B27" s="10">
        <f>100*B16/$B16</f>
        <v>100</v>
      </c>
      <c r="C27" s="10">
        <f t="shared" ref="C27:X27" si="1">100*C16/$B16</f>
        <v>115.21511017838405</v>
      </c>
      <c r="D27" s="10">
        <f t="shared" si="1"/>
        <v>90.870933892969575</v>
      </c>
      <c r="E27" s="10">
        <f t="shared" si="1"/>
        <v>91.920251836306406</v>
      </c>
      <c r="F27" s="10">
        <f t="shared" si="1"/>
        <v>78.174186778593921</v>
      </c>
      <c r="G27" s="10">
        <f t="shared" si="1"/>
        <v>54.144805876180484</v>
      </c>
      <c r="H27" s="10">
        <f t="shared" si="1"/>
        <v>142.49737670514168</v>
      </c>
      <c r="I27" s="10">
        <f t="shared" si="1"/>
        <v>170.19937040923398</v>
      </c>
      <c r="J27" s="10">
        <f t="shared" si="1"/>
        <v>88.352570828961177</v>
      </c>
      <c r="K27" s="10">
        <f t="shared" si="1"/>
        <v>114.3756558237146</v>
      </c>
      <c r="L27" s="10">
        <f t="shared" si="1"/>
        <v>152.04616998950684</v>
      </c>
      <c r="M27" s="10">
        <f t="shared" si="1"/>
        <v>391.18572927597063</v>
      </c>
      <c r="N27" s="10">
        <f t="shared" si="1"/>
        <v>490.97586568730327</v>
      </c>
      <c r="O27" s="10">
        <f t="shared" si="1"/>
        <v>487.61804826862539</v>
      </c>
      <c r="P27" s="10">
        <f t="shared" si="1"/>
        <v>509.86358866736623</v>
      </c>
      <c r="Q27" s="10">
        <f t="shared" si="1"/>
        <v>322.35047219307449</v>
      </c>
      <c r="R27" s="10">
        <f t="shared" si="1"/>
        <v>394.85834207764952</v>
      </c>
      <c r="S27" s="10">
        <f t="shared" si="1"/>
        <v>491.92025183630642</v>
      </c>
      <c r="T27" s="10">
        <f t="shared" si="1"/>
        <v>545.43546694648478</v>
      </c>
      <c r="U27" s="10">
        <f t="shared" si="1"/>
        <v>564.74291710388252</v>
      </c>
      <c r="V27" s="10">
        <f t="shared" si="1"/>
        <v>271.45855194123823</v>
      </c>
      <c r="W27" s="10">
        <f t="shared" si="1"/>
        <v>120.35676810073453</v>
      </c>
      <c r="X27" s="10">
        <f t="shared" si="1"/>
        <v>851.62644281217206</v>
      </c>
      <c r="Y27" s="10"/>
    </row>
    <row r="28" spans="1:25" ht="11.45" customHeight="1" x14ac:dyDescent="0.25">
      <c r="A28" s="7" t="s">
        <v>52</v>
      </c>
      <c r="B28" s="10">
        <f>100*B17/$B17</f>
        <v>100</v>
      </c>
      <c r="C28" s="10">
        <f t="shared" ref="C28:X28" si="2">100*C17/$B17</f>
        <v>88.069528575190944</v>
      </c>
      <c r="D28" s="10">
        <f t="shared" si="2"/>
        <v>79.009744535159342</v>
      </c>
      <c r="E28" s="10">
        <f t="shared" si="2"/>
        <v>79.299446931788253</v>
      </c>
      <c r="F28" s="10">
        <f t="shared" si="2"/>
        <v>68.554121675006584</v>
      </c>
      <c r="G28" s="10">
        <f t="shared" si="2"/>
        <v>62.523044508822757</v>
      </c>
      <c r="H28" s="10">
        <f t="shared" si="2"/>
        <v>52.778509349486434</v>
      </c>
      <c r="I28" s="10">
        <f t="shared" si="2"/>
        <v>48.933368448775347</v>
      </c>
      <c r="J28" s="10">
        <f t="shared" si="2"/>
        <v>40.215959968396099</v>
      </c>
      <c r="K28" s="10">
        <f t="shared" si="2"/>
        <v>38.267052936528842</v>
      </c>
      <c r="L28" s="10">
        <f t="shared" si="2"/>
        <v>41.901501185146167</v>
      </c>
      <c r="M28" s="10">
        <f t="shared" si="2"/>
        <v>40.637345272583616</v>
      </c>
      <c r="N28" s="10">
        <f t="shared" si="2"/>
        <v>39.662891756649984</v>
      </c>
      <c r="O28" s="10">
        <f t="shared" si="2"/>
        <v>36.844877534895971</v>
      </c>
      <c r="P28" s="10">
        <f t="shared" si="2"/>
        <v>37.634974980247563</v>
      </c>
      <c r="Q28" s="10">
        <f t="shared" si="2"/>
        <v>28.864893336844876</v>
      </c>
      <c r="R28" s="10">
        <f t="shared" si="2"/>
        <v>28.127469054516723</v>
      </c>
      <c r="S28" s="10">
        <f t="shared" si="2"/>
        <v>34.47458519884119</v>
      </c>
      <c r="T28" s="10">
        <f t="shared" si="2"/>
        <v>49.512773242033184</v>
      </c>
      <c r="U28" s="10">
        <f t="shared" si="2"/>
        <v>48.538319726099552</v>
      </c>
      <c r="V28" s="10">
        <f t="shared" si="2"/>
        <v>-6.0310771661838292</v>
      </c>
      <c r="W28" s="10">
        <f t="shared" si="2"/>
        <v>32.314985514880171</v>
      </c>
      <c r="X28" s="10">
        <f t="shared" si="2"/>
        <v>136.68685804582566</v>
      </c>
      <c r="Y28" s="10"/>
    </row>
    <row r="29" spans="1:25" ht="11.45" customHeight="1" x14ac:dyDescent="0.25">
      <c r="A29" s="7" t="s">
        <v>53</v>
      </c>
      <c r="B29" s="10">
        <f>100*B18/$B18</f>
        <v>100</v>
      </c>
      <c r="C29" s="10">
        <f t="shared" ref="C29:X29" si="3">100*C18/$B18</f>
        <v>87.126760563380287</v>
      </c>
      <c r="D29" s="10">
        <f t="shared" si="3"/>
        <v>96.086854460093903</v>
      </c>
      <c r="E29" s="10">
        <f t="shared" si="3"/>
        <v>100.1056338028169</v>
      </c>
      <c r="F29" s="10">
        <f t="shared" si="3"/>
        <v>118.30985915492958</v>
      </c>
      <c r="G29" s="10">
        <f t="shared" si="3"/>
        <v>126.47887323943662</v>
      </c>
      <c r="H29" s="10">
        <f t="shared" si="3"/>
        <v>143.74647887323943</v>
      </c>
      <c r="I29" s="10">
        <f t="shared" si="3"/>
        <v>152.1549295774648</v>
      </c>
      <c r="J29" s="10">
        <f t="shared" si="3"/>
        <v>154.16197183098592</v>
      </c>
      <c r="K29" s="10">
        <f t="shared" si="3"/>
        <v>124.67605633802818</v>
      </c>
      <c r="L29" s="10">
        <f t="shared" si="3"/>
        <v>176.57746478873239</v>
      </c>
      <c r="M29" s="10">
        <f t="shared" si="3"/>
        <v>190.96713615023475</v>
      </c>
      <c r="N29" s="10">
        <f t="shared" si="3"/>
        <v>205.01643192488265</v>
      </c>
      <c r="O29" s="10">
        <f t="shared" si="3"/>
        <v>207.53051643192487</v>
      </c>
      <c r="P29" s="10">
        <f t="shared" si="3"/>
        <v>190.67370892018781</v>
      </c>
      <c r="Q29" s="10">
        <f t="shared" si="3"/>
        <v>175.67840375586854</v>
      </c>
      <c r="R29" s="10">
        <f t="shared" si="3"/>
        <v>183.36619718309859</v>
      </c>
      <c r="S29" s="10">
        <f t="shared" si="3"/>
        <v>197.0093896713615</v>
      </c>
      <c r="T29" s="10">
        <f t="shared" si="3"/>
        <v>195.2699530516432</v>
      </c>
      <c r="U29" s="10">
        <f t="shared" si="3"/>
        <v>222.56103286384976</v>
      </c>
      <c r="V29" s="10">
        <f t="shared" si="3"/>
        <v>53.96948356807512</v>
      </c>
      <c r="W29" s="10">
        <f t="shared" si="3"/>
        <v>121.93427230046947</v>
      </c>
      <c r="X29" s="10">
        <f t="shared" si="3"/>
        <v>163.92018779342723</v>
      </c>
      <c r="Y29" s="10"/>
    </row>
    <row r="30" spans="1:25" ht="11.45" customHeight="1" x14ac:dyDescent="0.25">
      <c r="A30" s="7" t="s">
        <v>55</v>
      </c>
      <c r="B30" s="10">
        <f>100*B20/$B20</f>
        <v>100</v>
      </c>
      <c r="C30" s="10">
        <f t="shared" ref="C30:X30" si="4">100*C20/$B20</f>
        <v>92.635174539698426</v>
      </c>
      <c r="D30" s="10">
        <f t="shared" si="4"/>
        <v>89.948346246771649</v>
      </c>
      <c r="E30" s="10">
        <f t="shared" si="4"/>
        <v>115.47529784220612</v>
      </c>
      <c r="F30" s="10">
        <f t="shared" si="4"/>
        <v>135.62859285178706</v>
      </c>
      <c r="G30" s="10">
        <f t="shared" si="4"/>
        <v>149.9833374989586</v>
      </c>
      <c r="H30" s="10">
        <f t="shared" si="4"/>
        <v>164.87128217945514</v>
      </c>
      <c r="I30" s="10">
        <f t="shared" si="4"/>
        <v>181.97950512371909</v>
      </c>
      <c r="J30" s="10">
        <f t="shared" si="4"/>
        <v>184.70382404398902</v>
      </c>
      <c r="K30" s="10">
        <f t="shared" si="4"/>
        <v>151.72456885778556</v>
      </c>
      <c r="L30" s="10">
        <f t="shared" si="4"/>
        <v>187.07406481712903</v>
      </c>
      <c r="M30" s="10">
        <f t="shared" si="4"/>
        <v>206.12763475797718</v>
      </c>
      <c r="N30" s="10">
        <f t="shared" si="4"/>
        <v>212.00949762559361</v>
      </c>
      <c r="O30" s="10">
        <f t="shared" si="4"/>
        <v>216.66250104140633</v>
      </c>
      <c r="P30" s="10">
        <f t="shared" si="4"/>
        <v>225.48946096809132</v>
      </c>
      <c r="Q30" s="10">
        <f t="shared" si="4"/>
        <v>224.88544530534034</v>
      </c>
      <c r="R30" s="10">
        <f t="shared" si="4"/>
        <v>253.09922519370159</v>
      </c>
      <c r="S30" s="10">
        <f t="shared" si="4"/>
        <v>257.50645671915356</v>
      </c>
      <c r="T30" s="10">
        <f t="shared" si="4"/>
        <v>270.01166375072899</v>
      </c>
      <c r="U30" s="10">
        <f t="shared" si="4"/>
        <v>264.04232275264519</v>
      </c>
      <c r="V30" s="10">
        <f t="shared" si="4"/>
        <v>69.899191868699489</v>
      </c>
      <c r="W30" s="10">
        <f t="shared" si="4"/>
        <v>79.313504957094068</v>
      </c>
      <c r="X30" s="10">
        <f t="shared" si="4"/>
        <v>161.90535699408483</v>
      </c>
      <c r="Y30" s="10"/>
    </row>
    <row r="31" spans="1:25" ht="11.45" customHeight="1" x14ac:dyDescent="0.25">
      <c r="A31" s="7" t="s">
        <v>59</v>
      </c>
      <c r="B31" s="10">
        <f>100*B23/$B23</f>
        <v>100</v>
      </c>
      <c r="C31" s="10">
        <f t="shared" ref="C31:X31" si="5">100*C23/$B23</f>
        <v>83.220174587778857</v>
      </c>
      <c r="D31" s="10">
        <f t="shared" si="5"/>
        <v>86.711930164888457</v>
      </c>
      <c r="E31" s="10">
        <f t="shared" si="5"/>
        <v>103.39476236663434</v>
      </c>
      <c r="F31" s="10">
        <f t="shared" si="5"/>
        <v>118.33171677982541</v>
      </c>
      <c r="G31" s="10">
        <f t="shared" si="5"/>
        <v>89.039767216294862</v>
      </c>
      <c r="H31" s="10">
        <f t="shared" si="5"/>
        <v>89.524733268671199</v>
      </c>
      <c r="I31" s="10">
        <f t="shared" si="5"/>
        <v>76.624636275460716</v>
      </c>
      <c r="J31" s="10">
        <f t="shared" si="5"/>
        <v>90.78564500484967</v>
      </c>
      <c r="K31" s="10">
        <f t="shared" si="5"/>
        <v>53.637245392822507</v>
      </c>
      <c r="L31" s="10">
        <f t="shared" si="5"/>
        <v>63.045586808923382</v>
      </c>
      <c r="M31" s="10">
        <f t="shared" si="5"/>
        <v>81.959262851600386</v>
      </c>
      <c r="N31" s="10">
        <f t="shared" si="5"/>
        <v>93.501454898157135</v>
      </c>
      <c r="O31" s="10">
        <f t="shared" si="5"/>
        <v>100.19398642095054</v>
      </c>
      <c r="P31" s="10">
        <f t="shared" si="5"/>
        <v>77.982541222114463</v>
      </c>
      <c r="Q31" s="10">
        <f t="shared" si="5"/>
        <v>53.831231813773037</v>
      </c>
      <c r="R31" s="10">
        <f t="shared" si="5"/>
        <v>49.951503394762369</v>
      </c>
      <c r="S31" s="10">
        <f t="shared" si="5"/>
        <v>64.985451018428719</v>
      </c>
      <c r="T31" s="10">
        <f t="shared" si="5"/>
        <v>70.999030067895248</v>
      </c>
      <c r="U31" s="10">
        <f t="shared" si="5"/>
        <v>55.577109602327837</v>
      </c>
      <c r="V31" s="10">
        <f t="shared" si="5"/>
        <v>-25.80019398642095</v>
      </c>
      <c r="W31" s="10">
        <f t="shared" si="5"/>
        <v>-57.710960232783705</v>
      </c>
      <c r="X31" s="10">
        <f t="shared" si="5"/>
        <v>-884.38409311348209</v>
      </c>
      <c r="Y31" s="10"/>
    </row>
    <row r="33" spans="1:25" ht="11.45" customHeight="1" x14ac:dyDescent="0.25">
      <c r="A33" t="s">
        <v>89</v>
      </c>
      <c r="B33" t="s">
        <v>62</v>
      </c>
      <c r="C33" t="s">
        <v>63</v>
      </c>
      <c r="D33" t="s">
        <v>64</v>
      </c>
      <c r="E33" t="s">
        <v>65</v>
      </c>
      <c r="F33" t="s">
        <v>66</v>
      </c>
      <c r="G33" t="s">
        <v>67</v>
      </c>
      <c r="H33" t="s">
        <v>68</v>
      </c>
      <c r="I33" t="s">
        <v>69</v>
      </c>
      <c r="J33" t="s">
        <v>70</v>
      </c>
      <c r="K33" t="s">
        <v>71</v>
      </c>
      <c r="L33" t="s">
        <v>72</v>
      </c>
      <c r="M33" t="s">
        <v>73</v>
      </c>
      <c r="N33" t="s">
        <v>74</v>
      </c>
      <c r="O33" t="s">
        <v>75</v>
      </c>
      <c r="P33" t="s">
        <v>76</v>
      </c>
      <c r="Q33" t="s">
        <v>77</v>
      </c>
      <c r="R33" t="s">
        <v>78</v>
      </c>
      <c r="S33" t="s">
        <v>79</v>
      </c>
      <c r="T33" t="s">
        <v>80</v>
      </c>
      <c r="U33" t="s">
        <v>81</v>
      </c>
      <c r="V33" t="s">
        <v>82</v>
      </c>
      <c r="W33" t="s">
        <v>83</v>
      </c>
      <c r="X33" t="s">
        <v>84</v>
      </c>
    </row>
    <row r="34" spans="1:25" ht="11.45" customHeight="1" x14ac:dyDescent="0.25">
      <c r="A34" t="s">
        <v>53</v>
      </c>
      <c r="B34" s="10">
        <v>100</v>
      </c>
      <c r="C34" s="10">
        <v>87.126760563380287</v>
      </c>
      <c r="D34" s="10">
        <v>96.086854460093903</v>
      </c>
      <c r="E34" s="10">
        <v>100.1056338028169</v>
      </c>
      <c r="F34" s="10">
        <v>118.30985915492958</v>
      </c>
      <c r="G34" s="10">
        <v>126.47887323943662</v>
      </c>
      <c r="H34" s="10">
        <v>143.74647887323943</v>
      </c>
      <c r="I34" s="10">
        <v>152.1549295774648</v>
      </c>
      <c r="J34" s="10">
        <v>154.16197183098592</v>
      </c>
      <c r="K34" s="10">
        <v>124.67605633802818</v>
      </c>
      <c r="L34" s="10">
        <v>176.57746478873239</v>
      </c>
      <c r="M34" s="10">
        <v>190.96713615023475</v>
      </c>
      <c r="N34" s="10">
        <v>205.01643192488265</v>
      </c>
      <c r="O34" s="10">
        <v>207.53051643192487</v>
      </c>
      <c r="P34" s="10">
        <v>190.67370892018781</v>
      </c>
      <c r="Q34" s="10">
        <v>175.67840375586854</v>
      </c>
      <c r="R34" s="10">
        <v>183.36619718309859</v>
      </c>
      <c r="S34" s="10">
        <v>197.0093896713615</v>
      </c>
      <c r="T34" s="10">
        <v>195.2699530516432</v>
      </c>
      <c r="U34" s="10">
        <v>222.56103286384976</v>
      </c>
      <c r="V34" s="10">
        <v>53.96948356807512</v>
      </c>
      <c r="W34" s="10">
        <v>121.93427230046947</v>
      </c>
      <c r="X34" s="10">
        <v>163.92018779342723</v>
      </c>
      <c r="Y34" s="10"/>
    </row>
    <row r="35" spans="1:25" ht="11.45" customHeight="1" x14ac:dyDescent="0.25">
      <c r="A35" t="s">
        <v>55</v>
      </c>
      <c r="B35" s="10">
        <v>100</v>
      </c>
      <c r="C35" s="10">
        <v>92.635174539698426</v>
      </c>
      <c r="D35" s="10">
        <v>89.948346246771649</v>
      </c>
      <c r="E35" s="10">
        <v>115.47529784220612</v>
      </c>
      <c r="F35" s="10">
        <v>135.62859285178706</v>
      </c>
      <c r="G35" s="10">
        <v>149.9833374989586</v>
      </c>
      <c r="H35" s="10">
        <v>164.87128217945514</v>
      </c>
      <c r="I35" s="10">
        <v>181.97950512371909</v>
      </c>
      <c r="J35" s="10">
        <v>184.70382404398902</v>
      </c>
      <c r="K35" s="10">
        <v>151.72456885778556</v>
      </c>
      <c r="L35" s="10">
        <v>187.07406481712903</v>
      </c>
      <c r="M35" s="10">
        <v>206.12763475797718</v>
      </c>
      <c r="N35" s="10">
        <v>212.00949762559361</v>
      </c>
      <c r="O35" s="10">
        <v>216.66250104140633</v>
      </c>
      <c r="P35" s="10">
        <v>225.48946096809132</v>
      </c>
      <c r="Q35" s="10">
        <v>224.88544530534034</v>
      </c>
      <c r="R35" s="10">
        <v>253.09922519370159</v>
      </c>
      <c r="S35" s="10">
        <v>257.50645671915356</v>
      </c>
      <c r="T35" s="10">
        <v>270.01166375072899</v>
      </c>
      <c r="U35" s="10">
        <v>264.04232275264519</v>
      </c>
      <c r="V35" s="10">
        <v>69.899191868699489</v>
      </c>
      <c r="W35" s="10">
        <v>79.313504957094068</v>
      </c>
      <c r="X35" s="10">
        <v>161.90535699408483</v>
      </c>
      <c r="Y35" s="10"/>
    </row>
    <row r="36" spans="1:25" ht="11.45" customHeight="1" x14ac:dyDescent="0.25">
      <c r="A36" t="s">
        <v>52</v>
      </c>
      <c r="B36" s="10">
        <v>100</v>
      </c>
      <c r="C36" s="10">
        <v>88.069528575190944</v>
      </c>
      <c r="D36" s="10">
        <v>79.009744535159342</v>
      </c>
      <c r="E36" s="10">
        <v>79.299446931788253</v>
      </c>
      <c r="F36" s="10">
        <v>68.554121675006584</v>
      </c>
      <c r="G36" s="10">
        <v>62.523044508822757</v>
      </c>
      <c r="H36" s="10">
        <v>52.778509349486434</v>
      </c>
      <c r="I36" s="10">
        <v>48.933368448775347</v>
      </c>
      <c r="J36" s="10">
        <v>40.215959968396099</v>
      </c>
      <c r="K36" s="10">
        <v>38.267052936528842</v>
      </c>
      <c r="L36" s="10">
        <v>41.901501185146167</v>
      </c>
      <c r="M36" s="10">
        <v>40.637345272583616</v>
      </c>
      <c r="N36" s="10">
        <v>39.662891756649984</v>
      </c>
      <c r="O36" s="10">
        <v>36.844877534895971</v>
      </c>
      <c r="P36" s="10">
        <v>37.634974980247563</v>
      </c>
      <c r="Q36" s="10">
        <v>28.864893336844876</v>
      </c>
      <c r="R36" s="10">
        <v>28.127469054516723</v>
      </c>
      <c r="S36" s="10">
        <v>34.47458519884119</v>
      </c>
      <c r="T36" s="10">
        <v>49.512773242033184</v>
      </c>
      <c r="U36" s="10">
        <v>48.538319726099552</v>
      </c>
      <c r="V36" s="10">
        <v>-6.0310771661838292</v>
      </c>
      <c r="W36" s="10">
        <v>32.314985514880171</v>
      </c>
      <c r="X36" s="10">
        <v>136.68685804582566</v>
      </c>
      <c r="Y36" s="10"/>
    </row>
    <row r="37" spans="1:25" ht="11.45" customHeight="1" x14ac:dyDescent="0.25">
      <c r="A37" t="s">
        <v>48</v>
      </c>
      <c r="B37" s="10">
        <v>100</v>
      </c>
      <c r="C37" s="10">
        <v>91.101291049302503</v>
      </c>
      <c r="D37" s="10">
        <v>71.293648730612603</v>
      </c>
      <c r="E37" s="10">
        <v>78.381422753660871</v>
      </c>
      <c r="F37" s="10">
        <v>79.022615024694574</v>
      </c>
      <c r="G37" s="10">
        <v>79.776449181180141</v>
      </c>
      <c r="H37" s="10">
        <v>83.788233255350491</v>
      </c>
      <c r="I37" s="10">
        <v>88.68382289229703</v>
      </c>
      <c r="J37" s="10">
        <v>98.942899228836339</v>
      </c>
      <c r="K37" s="10">
        <v>93.718048695953556</v>
      </c>
      <c r="L37" s="10">
        <v>93.640065852179191</v>
      </c>
      <c r="M37" s="10">
        <v>87.046183173035274</v>
      </c>
      <c r="N37" s="10">
        <v>103.35326228229791</v>
      </c>
      <c r="O37" s="10">
        <v>103.37059180313665</v>
      </c>
      <c r="P37" s="10">
        <v>99.913352395806257</v>
      </c>
      <c r="Q37" s="10">
        <v>99.116194437223825</v>
      </c>
      <c r="R37" s="10">
        <v>79.611818733212033</v>
      </c>
      <c r="S37" s="10">
        <v>75.712676544493547</v>
      </c>
      <c r="T37" s="10">
        <v>68.936833896542765</v>
      </c>
      <c r="U37" s="10">
        <v>61.719088467203889</v>
      </c>
      <c r="V37" s="10">
        <v>9.0286803569881293</v>
      </c>
      <c r="W37" s="10">
        <v>33.697253270947058</v>
      </c>
      <c r="X37" s="10">
        <v>50.32492851572654</v>
      </c>
      <c r="Y37" s="10"/>
    </row>
    <row r="74" spans="5:5" ht="11.45" customHeight="1" x14ac:dyDescent="0.25">
      <c r="E74" s="31" t="s">
        <v>100</v>
      </c>
    </row>
  </sheetData>
  <sortState ref="A33:X36">
    <sortCondition descending="1" ref="X33:X36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28"/>
  <sheetViews>
    <sheetView workbookViewId="0">
      <pane xSplit="1" ySplit="10" topLeftCell="B11" activePane="bottomRight" state="frozen"/>
      <selection pane="topRight"/>
      <selection pane="bottomLeft"/>
      <selection pane="bottomRight" activeCell="A11" sqref="A11:XFD11"/>
    </sheetView>
  </sheetViews>
  <sheetFormatPr baseColWidth="10" defaultColWidth="8.85546875" defaultRowHeight="11.45" customHeight="1" x14ac:dyDescent="0.25"/>
  <cols>
    <col min="1" max="1" width="29.85546875" customWidth="1"/>
    <col min="2" max="25" width="10" customWidth="1"/>
  </cols>
  <sheetData>
    <row r="1" spans="1:25" x14ac:dyDescent="0.25">
      <c r="A1" s="3" t="s">
        <v>86</v>
      </c>
    </row>
    <row r="2" spans="1:25" x14ac:dyDescent="0.25">
      <c r="A2" s="2" t="s">
        <v>87</v>
      </c>
      <c r="B2" s="1" t="s">
        <v>0</v>
      </c>
    </row>
    <row r="3" spans="1:25" x14ac:dyDescent="0.25">
      <c r="A3" s="2" t="s">
        <v>88</v>
      </c>
      <c r="B3" s="2" t="s">
        <v>6</v>
      </c>
    </row>
    <row r="5" spans="1:25" x14ac:dyDescent="0.25">
      <c r="A5" s="1" t="s">
        <v>12</v>
      </c>
      <c r="C5" s="2" t="s">
        <v>17</v>
      </c>
    </row>
    <row r="6" spans="1:25" x14ac:dyDescent="0.25">
      <c r="A6" s="1" t="s">
        <v>13</v>
      </c>
      <c r="C6" s="2" t="s">
        <v>18</v>
      </c>
    </row>
    <row r="7" spans="1:25" x14ac:dyDescent="0.25">
      <c r="A7" s="1" t="s">
        <v>14</v>
      </c>
      <c r="C7" s="2" t="s">
        <v>33</v>
      </c>
    </row>
    <row r="8" spans="1:25" x14ac:dyDescent="0.25">
      <c r="A8" s="1" t="s">
        <v>15</v>
      </c>
      <c r="C8" s="2" t="s">
        <v>22</v>
      </c>
    </row>
    <row r="10" spans="1:25" x14ac:dyDescent="0.25">
      <c r="A10" s="5" t="s">
        <v>89</v>
      </c>
      <c r="B10" s="4" t="s">
        <v>62</v>
      </c>
      <c r="C10" s="4" t="s">
        <v>63</v>
      </c>
      <c r="D10" s="4" t="s">
        <v>64</v>
      </c>
      <c r="E10" s="4" t="s">
        <v>65</v>
      </c>
      <c r="F10" s="4" t="s">
        <v>66</v>
      </c>
      <c r="G10" s="4" t="s">
        <v>67</v>
      </c>
      <c r="H10" s="4" t="s">
        <v>68</v>
      </c>
      <c r="I10" s="4" t="s">
        <v>69</v>
      </c>
      <c r="J10" s="4" t="s">
        <v>70</v>
      </c>
      <c r="K10" s="4" t="s">
        <v>71</v>
      </c>
      <c r="L10" s="4" t="s">
        <v>72</v>
      </c>
      <c r="M10" s="4" t="s">
        <v>73</v>
      </c>
      <c r="N10" s="4" t="s">
        <v>74</v>
      </c>
      <c r="O10" s="4" t="s">
        <v>75</v>
      </c>
      <c r="P10" s="4" t="s">
        <v>76</v>
      </c>
      <c r="Q10" s="4" t="s">
        <v>77</v>
      </c>
      <c r="R10" s="4" t="s">
        <v>78</v>
      </c>
      <c r="S10" s="4" t="s">
        <v>79</v>
      </c>
      <c r="T10" s="4" t="s">
        <v>80</v>
      </c>
      <c r="U10" s="4" t="s">
        <v>81</v>
      </c>
      <c r="V10" s="4" t="s">
        <v>82</v>
      </c>
      <c r="W10" s="4" t="s">
        <v>83</v>
      </c>
      <c r="X10" s="4" t="s">
        <v>84</v>
      </c>
      <c r="Y10" s="4" t="s">
        <v>85</v>
      </c>
    </row>
    <row r="11" spans="1:25" x14ac:dyDescent="0.25">
      <c r="A11" s="7" t="s">
        <v>46</v>
      </c>
      <c r="B11" s="10" t="s">
        <v>92</v>
      </c>
      <c r="C11" s="10" t="s">
        <v>92</v>
      </c>
      <c r="D11" s="10" t="s">
        <v>92</v>
      </c>
      <c r="E11" s="10" t="s">
        <v>92</v>
      </c>
      <c r="F11" s="10" t="s">
        <v>92</v>
      </c>
      <c r="G11" s="10" t="s">
        <v>92</v>
      </c>
      <c r="H11" s="10" t="s">
        <v>92</v>
      </c>
      <c r="I11" s="10" t="s">
        <v>92</v>
      </c>
      <c r="J11" s="10" t="s">
        <v>92</v>
      </c>
      <c r="K11" s="10" t="s">
        <v>92</v>
      </c>
      <c r="L11" s="10" t="s">
        <v>92</v>
      </c>
      <c r="M11" s="10" t="s">
        <v>92</v>
      </c>
      <c r="N11" s="10" t="s">
        <v>92</v>
      </c>
      <c r="O11" s="10" t="s">
        <v>92</v>
      </c>
      <c r="P11" s="10" t="s">
        <v>92</v>
      </c>
      <c r="Q11" s="10" t="s">
        <v>92</v>
      </c>
      <c r="R11" s="10" t="s">
        <v>92</v>
      </c>
      <c r="S11" s="10" t="s">
        <v>92</v>
      </c>
      <c r="T11" s="10" t="s">
        <v>92</v>
      </c>
      <c r="U11" s="10" t="s">
        <v>92</v>
      </c>
      <c r="V11" s="10" t="s">
        <v>92</v>
      </c>
      <c r="W11" s="10" t="s">
        <v>92</v>
      </c>
      <c r="X11" s="10" t="s">
        <v>92</v>
      </c>
      <c r="Y11" s="10" t="s">
        <v>92</v>
      </c>
    </row>
    <row r="12" spans="1:25" x14ac:dyDescent="0.25">
      <c r="A12" s="7" t="s">
        <v>47</v>
      </c>
      <c r="B12" s="9" t="s">
        <v>92</v>
      </c>
      <c r="C12" s="9" t="s">
        <v>92</v>
      </c>
      <c r="D12" s="9" t="s">
        <v>92</v>
      </c>
      <c r="E12" s="9" t="s">
        <v>92</v>
      </c>
      <c r="F12" s="9" t="s">
        <v>92</v>
      </c>
      <c r="G12" s="9" t="s">
        <v>92</v>
      </c>
      <c r="H12" s="9" t="s">
        <v>92</v>
      </c>
      <c r="I12" s="9" t="s">
        <v>92</v>
      </c>
      <c r="J12" s="9" t="s">
        <v>92</v>
      </c>
      <c r="K12" s="9" t="s">
        <v>92</v>
      </c>
      <c r="L12" s="9" t="s">
        <v>92</v>
      </c>
      <c r="M12" s="9" t="s">
        <v>92</v>
      </c>
      <c r="N12" s="9" t="s">
        <v>92</v>
      </c>
      <c r="O12" s="9" t="s">
        <v>92</v>
      </c>
      <c r="P12" s="9" t="s">
        <v>92</v>
      </c>
      <c r="Q12" s="9" t="s">
        <v>92</v>
      </c>
      <c r="R12" s="9" t="s">
        <v>92</v>
      </c>
      <c r="S12" s="9" t="s">
        <v>92</v>
      </c>
      <c r="T12" s="9" t="s">
        <v>92</v>
      </c>
      <c r="U12" s="9" t="s">
        <v>92</v>
      </c>
      <c r="V12" s="9" t="s">
        <v>92</v>
      </c>
      <c r="W12" s="9" t="s">
        <v>92</v>
      </c>
      <c r="X12" s="9" t="s">
        <v>92</v>
      </c>
      <c r="Y12" s="9" t="s">
        <v>92</v>
      </c>
    </row>
    <row r="13" spans="1:25" x14ac:dyDescent="0.25">
      <c r="A13" s="7" t="s">
        <v>48</v>
      </c>
      <c r="B13" s="17">
        <v>7008.4</v>
      </c>
      <c r="C13" s="17">
        <v>6295.5</v>
      </c>
      <c r="D13" s="17">
        <v>3515.3</v>
      </c>
      <c r="E13" s="21">
        <v>3739</v>
      </c>
      <c r="F13" s="17">
        <v>3570.4</v>
      </c>
      <c r="G13" s="21">
        <v>3621</v>
      </c>
      <c r="H13" s="21">
        <v>3824</v>
      </c>
      <c r="I13" s="17">
        <v>3923.6</v>
      </c>
      <c r="J13" s="17">
        <v>4176.8</v>
      </c>
      <c r="K13" s="17">
        <v>3598.4</v>
      </c>
      <c r="L13" s="17">
        <v>3697.5</v>
      </c>
      <c r="M13" s="17">
        <v>3561.7</v>
      </c>
      <c r="N13" s="17">
        <v>3747.6</v>
      </c>
      <c r="O13" s="17">
        <v>3638.1</v>
      </c>
      <c r="P13" s="21">
        <v>4018</v>
      </c>
      <c r="Q13" s="17">
        <v>4559.8999999999996</v>
      </c>
      <c r="R13" s="17">
        <v>4154.3999999999996</v>
      </c>
      <c r="S13" s="21">
        <v>4102</v>
      </c>
      <c r="T13" s="21">
        <v>4017</v>
      </c>
      <c r="U13" s="17">
        <v>4767.2</v>
      </c>
      <c r="V13" s="17">
        <v>2908.4</v>
      </c>
      <c r="W13" s="21">
        <v>4079</v>
      </c>
      <c r="X13" s="17">
        <v>5391.3</v>
      </c>
      <c r="Y13" s="10" t="s">
        <v>92</v>
      </c>
    </row>
    <row r="14" spans="1:25" x14ac:dyDescent="0.25">
      <c r="A14" s="7" t="s">
        <v>49</v>
      </c>
      <c r="B14" s="16">
        <v>1399.8</v>
      </c>
      <c r="C14" s="16">
        <v>1416.2</v>
      </c>
      <c r="D14" s="16">
        <v>1419.4</v>
      </c>
      <c r="E14" s="16">
        <v>1562.5</v>
      </c>
      <c r="F14" s="16">
        <v>1738.5</v>
      </c>
      <c r="G14" s="16">
        <v>1808.4</v>
      </c>
      <c r="H14" s="16">
        <v>1931.7</v>
      </c>
      <c r="I14" s="16">
        <v>2254.8000000000002</v>
      </c>
      <c r="J14" s="16">
        <v>2400.4</v>
      </c>
      <c r="K14" s="16">
        <v>1988.2</v>
      </c>
      <c r="L14" s="16">
        <v>1843.1</v>
      </c>
      <c r="M14" s="16">
        <v>1760.8</v>
      </c>
      <c r="N14" s="16">
        <v>1586.2</v>
      </c>
      <c r="O14" s="16">
        <v>1354.1</v>
      </c>
      <c r="P14" s="20">
        <v>1237</v>
      </c>
      <c r="Q14" s="16">
        <v>1154.3</v>
      </c>
      <c r="R14" s="16">
        <v>1182.7</v>
      </c>
      <c r="S14" s="16">
        <v>1297.0999999999999</v>
      </c>
      <c r="T14" s="16">
        <v>1383.8</v>
      </c>
      <c r="U14" s="16">
        <v>1257.5999999999999</v>
      </c>
      <c r="V14" s="16">
        <v>437.6</v>
      </c>
      <c r="W14" s="16">
        <v>552.9</v>
      </c>
      <c r="X14" s="16">
        <v>967.3</v>
      </c>
      <c r="Y14" s="16">
        <v>872.4</v>
      </c>
    </row>
    <row r="15" spans="1:25" x14ac:dyDescent="0.25">
      <c r="A15" s="7" t="s">
        <v>50</v>
      </c>
      <c r="B15" s="17">
        <v>2295.6999999999998</v>
      </c>
      <c r="C15" s="17">
        <v>2341.5</v>
      </c>
      <c r="D15" s="17">
        <v>2221.6999999999998</v>
      </c>
      <c r="E15" s="17">
        <v>1948.7</v>
      </c>
      <c r="F15" s="17">
        <v>1736.8</v>
      </c>
      <c r="G15" s="17">
        <v>1922.9</v>
      </c>
      <c r="H15" s="17">
        <v>2188.4</v>
      </c>
      <c r="I15" s="17">
        <v>2307.9</v>
      </c>
      <c r="J15" s="17">
        <v>1991.1</v>
      </c>
      <c r="K15" s="21">
        <v>1743</v>
      </c>
      <c r="L15" s="17">
        <v>2031.8</v>
      </c>
      <c r="M15" s="17">
        <v>2448.6999999999998</v>
      </c>
      <c r="N15" s="17">
        <v>2663.5</v>
      </c>
      <c r="O15" s="17">
        <v>2656.8</v>
      </c>
      <c r="P15" s="17">
        <v>2739.3</v>
      </c>
      <c r="Q15" s="17">
        <v>2566.6</v>
      </c>
      <c r="R15" s="17">
        <v>2777.5</v>
      </c>
      <c r="S15" s="21">
        <v>2823</v>
      </c>
      <c r="T15" s="17">
        <v>2848.9</v>
      </c>
      <c r="U15" s="17">
        <v>2852.7</v>
      </c>
      <c r="V15" s="17">
        <v>1447.5</v>
      </c>
      <c r="W15" s="17">
        <v>1103.5999999999999</v>
      </c>
      <c r="X15" s="17">
        <v>2195.6</v>
      </c>
      <c r="Y15" s="10" t="s">
        <v>92</v>
      </c>
    </row>
    <row r="16" spans="1:25" x14ac:dyDescent="0.25">
      <c r="A16" s="7" t="s">
        <v>51</v>
      </c>
      <c r="B16" s="16">
        <v>34874.400000000001</v>
      </c>
      <c r="C16" s="16">
        <v>32513.200000000001</v>
      </c>
      <c r="D16" s="16">
        <v>33997.5</v>
      </c>
      <c r="E16" s="20">
        <v>35364</v>
      </c>
      <c r="F16" s="16">
        <v>39120.9</v>
      </c>
      <c r="G16" s="16">
        <v>39791.4</v>
      </c>
      <c r="H16" s="16">
        <v>42084.4</v>
      </c>
      <c r="I16" s="20">
        <v>43538</v>
      </c>
      <c r="J16" s="16">
        <v>41354.199999999997</v>
      </c>
      <c r="K16" s="16">
        <v>37230.5</v>
      </c>
      <c r="L16" s="16">
        <v>40717.800000000003</v>
      </c>
      <c r="M16" s="16">
        <v>39016.800000000003</v>
      </c>
      <c r="N16" s="16">
        <v>37290.199999999997</v>
      </c>
      <c r="O16" s="16">
        <v>36561.699999999997</v>
      </c>
      <c r="P16" s="16">
        <v>35749.599999999999</v>
      </c>
      <c r="Q16" s="20">
        <v>38464</v>
      </c>
      <c r="R16" s="16">
        <v>36594.1</v>
      </c>
      <c r="S16" s="16">
        <v>35705.300000000003</v>
      </c>
      <c r="T16" s="16">
        <v>37361.9</v>
      </c>
      <c r="U16" s="16">
        <v>37493.300000000003</v>
      </c>
      <c r="V16" s="20">
        <v>17061</v>
      </c>
      <c r="W16" s="16">
        <v>21529.3</v>
      </c>
      <c r="X16" s="16">
        <v>31363.200000000001</v>
      </c>
      <c r="Y16" s="9" t="s">
        <v>92</v>
      </c>
    </row>
    <row r="17" spans="1:25" x14ac:dyDescent="0.25">
      <c r="A17" s="7" t="s">
        <v>52</v>
      </c>
      <c r="B17" s="10" t="s">
        <v>92</v>
      </c>
      <c r="C17" s="10" t="s">
        <v>92</v>
      </c>
      <c r="D17" s="10" t="s">
        <v>92</v>
      </c>
      <c r="E17" s="10" t="s">
        <v>92</v>
      </c>
      <c r="F17" s="10" t="s">
        <v>92</v>
      </c>
      <c r="G17" s="10" t="s">
        <v>92</v>
      </c>
      <c r="H17" s="10" t="s">
        <v>92</v>
      </c>
      <c r="I17" s="10" t="s">
        <v>92</v>
      </c>
      <c r="J17" s="10" t="s">
        <v>92</v>
      </c>
      <c r="K17" s="10" t="s">
        <v>92</v>
      </c>
      <c r="L17" s="10" t="s">
        <v>92</v>
      </c>
      <c r="M17" s="10" t="s">
        <v>92</v>
      </c>
      <c r="N17" s="10" t="s">
        <v>92</v>
      </c>
      <c r="O17" s="10" t="s">
        <v>92</v>
      </c>
      <c r="P17" s="10" t="s">
        <v>92</v>
      </c>
      <c r="Q17" s="10" t="s">
        <v>92</v>
      </c>
      <c r="R17" s="10" t="s">
        <v>92</v>
      </c>
      <c r="S17" s="10" t="s">
        <v>92</v>
      </c>
      <c r="T17" s="10" t="s">
        <v>92</v>
      </c>
      <c r="U17" s="10" t="s">
        <v>92</v>
      </c>
      <c r="V17" s="10" t="s">
        <v>92</v>
      </c>
      <c r="W17" s="10" t="s">
        <v>92</v>
      </c>
      <c r="X17" s="10" t="s">
        <v>92</v>
      </c>
      <c r="Y17" s="10" t="s">
        <v>92</v>
      </c>
    </row>
    <row r="18" spans="1:25" x14ac:dyDescent="0.25">
      <c r="A18" s="7" t="s">
        <v>53</v>
      </c>
      <c r="B18" s="16">
        <v>20337.400000000001</v>
      </c>
      <c r="C18" s="16">
        <v>19629.599999999999</v>
      </c>
      <c r="D18" s="16">
        <v>19687.8</v>
      </c>
      <c r="E18" s="16">
        <v>18583.3</v>
      </c>
      <c r="F18" s="16">
        <v>18427.2</v>
      </c>
      <c r="G18" s="16">
        <v>19870.099999999999</v>
      </c>
      <c r="H18" s="16">
        <v>20871.099999999999</v>
      </c>
      <c r="I18" s="16">
        <v>21990.799999999999</v>
      </c>
      <c r="J18" s="16">
        <v>22075.8</v>
      </c>
      <c r="K18" s="16">
        <v>18589.2</v>
      </c>
      <c r="L18" s="16">
        <v>19793.5</v>
      </c>
      <c r="M18" s="16">
        <v>20611.900000000001</v>
      </c>
      <c r="N18" s="16">
        <v>20762.900000000001</v>
      </c>
      <c r="O18" s="20">
        <v>20824</v>
      </c>
      <c r="P18" s="16">
        <v>20316.099999999999</v>
      </c>
      <c r="Q18" s="20">
        <v>21067</v>
      </c>
      <c r="R18" s="16">
        <v>20823.900000000001</v>
      </c>
      <c r="S18" s="16">
        <v>21087.7</v>
      </c>
      <c r="T18" s="16">
        <v>21172.3</v>
      </c>
      <c r="U18" s="16">
        <v>22200.5</v>
      </c>
      <c r="V18" s="16">
        <v>10272.700000000001</v>
      </c>
      <c r="W18" s="16">
        <v>13021.5</v>
      </c>
      <c r="X18" s="16">
        <v>19747.3</v>
      </c>
      <c r="Y18" s="9" t="s">
        <v>92</v>
      </c>
    </row>
    <row r="19" spans="1:25" x14ac:dyDescent="0.25">
      <c r="A19" s="7" t="s">
        <v>54</v>
      </c>
      <c r="B19" s="10" t="s">
        <v>92</v>
      </c>
      <c r="C19" s="10" t="s">
        <v>92</v>
      </c>
      <c r="D19" s="10" t="s">
        <v>92</v>
      </c>
      <c r="E19" s="10" t="s">
        <v>92</v>
      </c>
      <c r="F19" s="10" t="s">
        <v>92</v>
      </c>
      <c r="G19" s="10" t="s">
        <v>92</v>
      </c>
      <c r="H19" s="10" t="s">
        <v>92</v>
      </c>
      <c r="I19" s="10" t="s">
        <v>92</v>
      </c>
      <c r="J19" s="10" t="s">
        <v>92</v>
      </c>
      <c r="K19" s="10" t="s">
        <v>92</v>
      </c>
      <c r="L19" s="10" t="s">
        <v>92</v>
      </c>
      <c r="M19" s="10" t="s">
        <v>92</v>
      </c>
      <c r="N19" s="10" t="s">
        <v>92</v>
      </c>
      <c r="O19" s="10" t="s">
        <v>92</v>
      </c>
      <c r="P19" s="10" t="s">
        <v>92</v>
      </c>
      <c r="Q19" s="10" t="s">
        <v>92</v>
      </c>
      <c r="R19" s="10" t="s">
        <v>92</v>
      </c>
      <c r="S19" s="10" t="s">
        <v>92</v>
      </c>
      <c r="T19" s="10" t="s">
        <v>92</v>
      </c>
      <c r="U19" s="10" t="s">
        <v>92</v>
      </c>
      <c r="V19" s="10" t="s">
        <v>92</v>
      </c>
      <c r="W19" s="10" t="s">
        <v>92</v>
      </c>
      <c r="X19" s="10" t="s">
        <v>92</v>
      </c>
      <c r="Y19" s="10" t="s">
        <v>92</v>
      </c>
    </row>
    <row r="20" spans="1:25" x14ac:dyDescent="0.25">
      <c r="A20" s="7" t="s">
        <v>55</v>
      </c>
      <c r="B20" s="16">
        <v>7971.8</v>
      </c>
      <c r="C20" s="20">
        <v>7586</v>
      </c>
      <c r="D20" s="16">
        <v>7530.9</v>
      </c>
      <c r="E20" s="16">
        <v>7456.1</v>
      </c>
      <c r="F20" s="20">
        <v>8125</v>
      </c>
      <c r="G20" s="16">
        <v>8811.2000000000007</v>
      </c>
      <c r="H20" s="16">
        <v>9257.5</v>
      </c>
      <c r="I20" s="16">
        <v>9615.1</v>
      </c>
      <c r="J20" s="16">
        <v>9748.9</v>
      </c>
      <c r="K20" s="16">
        <v>8996.1</v>
      </c>
      <c r="L20" s="16">
        <v>9829.7999999999993</v>
      </c>
      <c r="M20" s="16">
        <v>10163.1</v>
      </c>
      <c r="N20" s="16">
        <v>10119.200000000001</v>
      </c>
      <c r="O20" s="16">
        <v>10725.3</v>
      </c>
      <c r="P20" s="16">
        <v>11009.8</v>
      </c>
      <c r="Q20" s="16">
        <v>11242.6</v>
      </c>
      <c r="R20" s="20">
        <v>11437</v>
      </c>
      <c r="S20" s="16">
        <v>12102.1</v>
      </c>
      <c r="T20" s="16">
        <v>12704.4</v>
      </c>
      <c r="U20" s="20">
        <v>12770</v>
      </c>
      <c r="V20" s="20">
        <v>5530</v>
      </c>
      <c r="W20" s="20">
        <v>6676</v>
      </c>
      <c r="X20" s="16">
        <v>10019.700000000001</v>
      </c>
      <c r="Y20" s="16">
        <v>11236.1</v>
      </c>
    </row>
    <row r="21" spans="1:25" x14ac:dyDescent="0.25">
      <c r="A21" s="7" t="s">
        <v>56</v>
      </c>
      <c r="B21" s="17">
        <v>3768.4</v>
      </c>
      <c r="C21" s="21">
        <v>3438</v>
      </c>
      <c r="D21" s="17">
        <v>3915.9</v>
      </c>
      <c r="E21" s="17">
        <v>3823.5</v>
      </c>
      <c r="F21" s="17">
        <v>3981.7</v>
      </c>
      <c r="G21" s="17">
        <v>3984.7</v>
      </c>
      <c r="H21" s="17">
        <v>4151.2</v>
      </c>
      <c r="I21" s="17">
        <v>4382.3999999999996</v>
      </c>
      <c r="J21" s="17">
        <v>4255.8</v>
      </c>
      <c r="K21" s="17">
        <v>3715.6</v>
      </c>
      <c r="L21" s="21">
        <v>3873</v>
      </c>
      <c r="M21" s="17">
        <v>3543.8</v>
      </c>
      <c r="N21" s="21">
        <v>3964</v>
      </c>
      <c r="O21" s="17">
        <v>4071.5</v>
      </c>
      <c r="P21" s="17">
        <v>4010.8</v>
      </c>
      <c r="Q21" s="17">
        <v>3124.6</v>
      </c>
      <c r="R21" s="17">
        <v>2889.9</v>
      </c>
      <c r="S21" s="17">
        <v>3103.3</v>
      </c>
      <c r="T21" s="21">
        <v>3871</v>
      </c>
      <c r="U21" s="17">
        <v>4205.8</v>
      </c>
      <c r="V21" s="17">
        <v>1989.7</v>
      </c>
      <c r="W21" s="17">
        <v>2345.6</v>
      </c>
      <c r="X21" s="17">
        <v>3652.1</v>
      </c>
      <c r="Y21" s="17">
        <v>4316.7</v>
      </c>
    </row>
    <row r="22" spans="1:25" x14ac:dyDescent="0.25">
      <c r="A22" s="7" t="s">
        <v>57</v>
      </c>
      <c r="B22" s="9" t="s">
        <v>92</v>
      </c>
      <c r="C22" s="9" t="s">
        <v>92</v>
      </c>
      <c r="D22" s="9" t="s">
        <v>92</v>
      </c>
      <c r="E22" s="9" t="s">
        <v>92</v>
      </c>
      <c r="F22" s="9" t="s">
        <v>92</v>
      </c>
      <c r="G22" s="9" t="s">
        <v>92</v>
      </c>
      <c r="H22" s="9" t="s">
        <v>92</v>
      </c>
      <c r="I22" s="9" t="s">
        <v>92</v>
      </c>
      <c r="J22" s="9" t="s">
        <v>92</v>
      </c>
      <c r="K22" s="9" t="s">
        <v>92</v>
      </c>
      <c r="L22" s="9" t="s">
        <v>92</v>
      </c>
      <c r="M22" s="9" t="s">
        <v>92</v>
      </c>
      <c r="N22" s="9" t="s">
        <v>92</v>
      </c>
      <c r="O22" s="9" t="s">
        <v>92</v>
      </c>
      <c r="P22" s="9" t="s">
        <v>92</v>
      </c>
      <c r="Q22" s="9" t="s">
        <v>92</v>
      </c>
      <c r="R22" s="9" t="s">
        <v>92</v>
      </c>
      <c r="S22" s="9" t="s">
        <v>92</v>
      </c>
      <c r="T22" s="9" t="s">
        <v>92</v>
      </c>
      <c r="U22" s="9" t="s">
        <v>92</v>
      </c>
      <c r="V22" s="9" t="s">
        <v>92</v>
      </c>
      <c r="W22" s="9" t="s">
        <v>92</v>
      </c>
      <c r="X22" s="9" t="s">
        <v>92</v>
      </c>
      <c r="Y22" s="9" t="s">
        <v>92</v>
      </c>
    </row>
    <row r="23" spans="1:25" x14ac:dyDescent="0.25">
      <c r="A23" s="7" t="s">
        <v>58</v>
      </c>
      <c r="B23" s="17">
        <v>1324.9</v>
      </c>
      <c r="C23" s="21">
        <v>1365</v>
      </c>
      <c r="D23" s="21">
        <v>1377</v>
      </c>
      <c r="E23" s="17">
        <v>1404.1</v>
      </c>
      <c r="F23" s="21">
        <v>1711</v>
      </c>
      <c r="G23" s="17">
        <v>1842.4</v>
      </c>
      <c r="H23" s="17">
        <v>1900.5</v>
      </c>
      <c r="I23" s="21">
        <v>2047</v>
      </c>
      <c r="J23" s="17">
        <v>2242.5</v>
      </c>
      <c r="K23" s="17">
        <v>1735.1</v>
      </c>
      <c r="L23" s="17">
        <v>1990.8</v>
      </c>
      <c r="M23" s="17">
        <v>2345.8000000000002</v>
      </c>
      <c r="N23" s="17">
        <v>2542.4</v>
      </c>
      <c r="O23" s="17">
        <v>2780.1</v>
      </c>
      <c r="P23" s="17">
        <v>2793.1</v>
      </c>
      <c r="Q23" s="17">
        <v>2696.9</v>
      </c>
      <c r="R23" s="17">
        <v>2667.8</v>
      </c>
      <c r="S23" s="17">
        <v>2850.3</v>
      </c>
      <c r="T23" s="17">
        <v>3062.9</v>
      </c>
      <c r="U23" s="17">
        <v>3382.9</v>
      </c>
      <c r="V23" s="21">
        <v>1029</v>
      </c>
      <c r="W23" s="17">
        <v>931.7</v>
      </c>
      <c r="X23" s="17">
        <v>1947.7</v>
      </c>
      <c r="Y23" s="17">
        <v>2031.9</v>
      </c>
    </row>
    <row r="24" spans="1:25" x14ac:dyDescent="0.25">
      <c r="A24" s="7" t="s">
        <v>59</v>
      </c>
      <c r="B24" s="16">
        <v>3604.7</v>
      </c>
      <c r="C24" s="16">
        <v>3503.2</v>
      </c>
      <c r="D24" s="16">
        <v>3247.7</v>
      </c>
      <c r="E24" s="16">
        <v>3083.3</v>
      </c>
      <c r="F24" s="16">
        <v>3244.8</v>
      </c>
      <c r="G24" s="16">
        <v>3492.6</v>
      </c>
      <c r="H24" s="16">
        <v>3586.9</v>
      </c>
      <c r="I24" s="16">
        <v>3522.2</v>
      </c>
      <c r="J24" s="16">
        <v>3651.2</v>
      </c>
      <c r="K24" s="16">
        <v>3324.3</v>
      </c>
      <c r="L24" s="16">
        <v>2748.9</v>
      </c>
      <c r="M24" s="16">
        <v>2717.9</v>
      </c>
      <c r="N24" s="16">
        <v>2722.8</v>
      </c>
      <c r="O24" s="20">
        <v>2885</v>
      </c>
      <c r="P24" s="16">
        <v>2918.8</v>
      </c>
      <c r="Q24" s="16">
        <v>3070.1</v>
      </c>
      <c r="R24" s="16">
        <v>3270.3</v>
      </c>
      <c r="S24" s="16">
        <v>3362.4</v>
      </c>
      <c r="T24" s="16">
        <v>3168.5</v>
      </c>
      <c r="U24" s="16">
        <v>3046.8</v>
      </c>
      <c r="V24" s="16">
        <v>1413.1</v>
      </c>
      <c r="W24" s="16">
        <v>1201.2</v>
      </c>
      <c r="X24" s="16">
        <v>3086.9</v>
      </c>
      <c r="Y24" s="9" t="s">
        <v>92</v>
      </c>
    </row>
    <row r="25" spans="1:25" x14ac:dyDescent="0.25">
      <c r="A25" s="7" t="s">
        <v>60</v>
      </c>
      <c r="B25" s="10" t="s">
        <v>92</v>
      </c>
      <c r="C25" s="10" t="s">
        <v>92</v>
      </c>
      <c r="D25" s="10" t="s">
        <v>92</v>
      </c>
      <c r="E25" s="10" t="s">
        <v>92</v>
      </c>
      <c r="F25" s="10" t="s">
        <v>92</v>
      </c>
      <c r="G25" s="10" t="s">
        <v>92</v>
      </c>
      <c r="H25" s="10" t="s">
        <v>92</v>
      </c>
      <c r="I25" s="10" t="s">
        <v>92</v>
      </c>
      <c r="J25" s="10" t="s">
        <v>92</v>
      </c>
      <c r="K25" s="10" t="s">
        <v>92</v>
      </c>
      <c r="L25" s="10" t="s">
        <v>92</v>
      </c>
      <c r="M25" s="10" t="s">
        <v>92</v>
      </c>
      <c r="N25" s="10" t="s">
        <v>92</v>
      </c>
      <c r="O25" s="10" t="s">
        <v>92</v>
      </c>
      <c r="P25" s="10" t="s">
        <v>92</v>
      </c>
      <c r="Q25" s="10" t="s">
        <v>92</v>
      </c>
      <c r="R25" s="10" t="s">
        <v>92</v>
      </c>
      <c r="S25" s="10" t="s">
        <v>92</v>
      </c>
      <c r="T25" s="10" t="s">
        <v>92</v>
      </c>
      <c r="U25" s="10" t="s">
        <v>92</v>
      </c>
      <c r="V25" s="10" t="s">
        <v>92</v>
      </c>
      <c r="W25" s="10" t="s">
        <v>92</v>
      </c>
      <c r="X25" s="10" t="s">
        <v>92</v>
      </c>
      <c r="Y25" s="10" t="s">
        <v>92</v>
      </c>
    </row>
    <row r="27" spans="1:25" x14ac:dyDescent="0.25">
      <c r="A27" s="1" t="s">
        <v>93</v>
      </c>
    </row>
    <row r="28" spans="1:25" x14ac:dyDescent="0.25">
      <c r="A28" s="1" t="s">
        <v>92</v>
      </c>
      <c r="B28" s="2" t="s">
        <v>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81"/>
  <sheetViews>
    <sheetView topLeftCell="A46" workbookViewId="0">
      <selection activeCell="B81" sqref="B81"/>
    </sheetView>
  </sheetViews>
  <sheetFormatPr baseColWidth="10" defaultColWidth="8.85546875" defaultRowHeight="11.45" customHeight="1" x14ac:dyDescent="0.25"/>
  <cols>
    <col min="1" max="1" width="29.85546875" customWidth="1"/>
    <col min="2" max="25" width="10" customWidth="1"/>
  </cols>
  <sheetData>
    <row r="1" spans="1:25" ht="15" x14ac:dyDescent="0.25">
      <c r="A1" s="3" t="s">
        <v>86</v>
      </c>
    </row>
    <row r="2" spans="1:25" ht="15" x14ac:dyDescent="0.25">
      <c r="A2" s="3" t="s">
        <v>87</v>
      </c>
      <c r="B2" s="1" t="s">
        <v>0</v>
      </c>
    </row>
    <row r="3" spans="1:25" ht="15" x14ac:dyDescent="0.25">
      <c r="A3" s="3" t="s">
        <v>88</v>
      </c>
      <c r="B3" s="3" t="s">
        <v>6</v>
      </c>
    </row>
    <row r="5" spans="1:25" ht="15" x14ac:dyDescent="0.25">
      <c r="A5" s="1" t="s">
        <v>12</v>
      </c>
      <c r="C5" s="3" t="s">
        <v>17</v>
      </c>
    </row>
    <row r="6" spans="1:25" ht="15" x14ac:dyDescent="0.25">
      <c r="A6" s="1" t="s">
        <v>13</v>
      </c>
      <c r="C6" s="3" t="s">
        <v>18</v>
      </c>
    </row>
    <row r="7" spans="1:25" ht="15" x14ac:dyDescent="0.25">
      <c r="A7" s="1" t="s">
        <v>14</v>
      </c>
      <c r="C7" s="27" t="s">
        <v>99</v>
      </c>
    </row>
    <row r="8" spans="1:25" ht="15" x14ac:dyDescent="0.25">
      <c r="A8" s="1" t="s">
        <v>15</v>
      </c>
      <c r="C8" s="3" t="s">
        <v>20</v>
      </c>
    </row>
    <row r="10" spans="1:25" ht="15" x14ac:dyDescent="0.25">
      <c r="A10" s="5" t="s">
        <v>89</v>
      </c>
      <c r="B10" s="4" t="s">
        <v>62</v>
      </c>
      <c r="C10" s="4" t="s">
        <v>63</v>
      </c>
      <c r="D10" s="4" t="s">
        <v>64</v>
      </c>
      <c r="E10" s="4" t="s">
        <v>65</v>
      </c>
      <c r="F10" s="4" t="s">
        <v>66</v>
      </c>
      <c r="G10" s="4" t="s">
        <v>67</v>
      </c>
      <c r="H10" s="4" t="s">
        <v>68</v>
      </c>
      <c r="I10" s="4" t="s">
        <v>69</v>
      </c>
      <c r="J10" s="4" t="s">
        <v>70</v>
      </c>
      <c r="K10" s="4" t="s">
        <v>71</v>
      </c>
      <c r="L10" s="4" t="s">
        <v>72</v>
      </c>
      <c r="M10" s="4" t="s">
        <v>73</v>
      </c>
      <c r="N10" s="4" t="s">
        <v>74</v>
      </c>
      <c r="O10" s="4" t="s">
        <v>75</v>
      </c>
      <c r="P10" s="4" t="s">
        <v>76</v>
      </c>
      <c r="Q10" s="4" t="s">
        <v>77</v>
      </c>
      <c r="R10" s="4" t="s">
        <v>78</v>
      </c>
      <c r="S10" s="4" t="s">
        <v>79</v>
      </c>
      <c r="T10" s="4" t="s">
        <v>80</v>
      </c>
      <c r="U10" s="4" t="s">
        <v>81</v>
      </c>
      <c r="V10" s="4" t="s">
        <v>82</v>
      </c>
      <c r="W10" s="4" t="s">
        <v>83</v>
      </c>
      <c r="X10" s="4" t="s">
        <v>84</v>
      </c>
      <c r="Y10" s="4" t="s">
        <v>85</v>
      </c>
    </row>
    <row r="11" spans="1:25" ht="15" x14ac:dyDescent="0.25">
      <c r="A11" s="7" t="s">
        <v>46</v>
      </c>
      <c r="B11" s="17">
        <v>147098.79999999999</v>
      </c>
      <c r="C11" s="17">
        <v>155088.5</v>
      </c>
      <c r="D11" s="17">
        <v>160357.29999999999</v>
      </c>
      <c r="E11" s="17">
        <v>163222.20000000001</v>
      </c>
      <c r="F11" s="21">
        <v>172712</v>
      </c>
      <c r="G11" s="17">
        <v>182729.7</v>
      </c>
      <c r="H11" s="17">
        <v>192302.6</v>
      </c>
      <c r="I11" s="17">
        <v>199462.8</v>
      </c>
      <c r="J11" s="17">
        <v>199316.3</v>
      </c>
      <c r="K11" s="17">
        <v>187456.5</v>
      </c>
      <c r="L11" s="17">
        <v>196779.5</v>
      </c>
      <c r="M11" s="17">
        <v>202534.39999999999</v>
      </c>
      <c r="N11" s="17">
        <v>203600.4</v>
      </c>
      <c r="O11" s="21">
        <v>202941</v>
      </c>
      <c r="P11" s="17">
        <v>209433.3</v>
      </c>
      <c r="Q11" s="10" t="s">
        <v>92</v>
      </c>
      <c r="R11" s="10" t="s">
        <v>92</v>
      </c>
      <c r="S11" s="10" t="s">
        <v>92</v>
      </c>
      <c r="T11" s="10" t="s">
        <v>92</v>
      </c>
      <c r="U11" s="10" t="s">
        <v>92</v>
      </c>
      <c r="V11" s="10" t="s">
        <v>92</v>
      </c>
      <c r="W11" s="10" t="s">
        <v>92</v>
      </c>
      <c r="X11" s="10" t="s">
        <v>92</v>
      </c>
      <c r="Y11" s="10" t="s">
        <v>92</v>
      </c>
    </row>
    <row r="12" spans="1:25" ht="15" x14ac:dyDescent="0.25">
      <c r="A12" s="7" t="s">
        <v>47</v>
      </c>
      <c r="B12" s="16">
        <v>128392.8</v>
      </c>
      <c r="C12" s="16">
        <v>136238.1</v>
      </c>
      <c r="D12" s="16">
        <v>141580.29999999999</v>
      </c>
      <c r="E12" s="16">
        <v>143904.9</v>
      </c>
      <c r="F12" s="16">
        <v>152744.6</v>
      </c>
      <c r="G12" s="16">
        <v>161814.29999999999</v>
      </c>
      <c r="H12" s="16">
        <v>169958.39999999999</v>
      </c>
      <c r="I12" s="16">
        <v>175547.6</v>
      </c>
      <c r="J12" s="16">
        <v>174973.3</v>
      </c>
      <c r="K12" s="16">
        <v>163472.29999999999</v>
      </c>
      <c r="L12" s="20">
        <v>171831</v>
      </c>
      <c r="M12" s="16">
        <v>176396.5</v>
      </c>
      <c r="N12" s="16">
        <v>176043.1</v>
      </c>
      <c r="O12" s="16">
        <v>174234.6</v>
      </c>
      <c r="P12" s="16">
        <v>180315.2</v>
      </c>
      <c r="Q12" s="9" t="s">
        <v>92</v>
      </c>
      <c r="R12" s="9" t="s">
        <v>92</v>
      </c>
      <c r="S12" s="9" t="s">
        <v>92</v>
      </c>
      <c r="T12" s="9" t="s">
        <v>92</v>
      </c>
      <c r="U12" s="9" t="s">
        <v>92</v>
      </c>
      <c r="V12" s="9" t="s">
        <v>92</v>
      </c>
      <c r="W12" s="9" t="s">
        <v>92</v>
      </c>
      <c r="X12" s="9" t="s">
        <v>92</v>
      </c>
      <c r="Y12" s="9" t="s">
        <v>92</v>
      </c>
    </row>
    <row r="13" spans="1:25" ht="15" x14ac:dyDescent="0.25">
      <c r="A13" s="7" t="s">
        <v>48</v>
      </c>
      <c r="B13" s="17">
        <v>7928.7</v>
      </c>
      <c r="C13" s="17">
        <v>8159.8</v>
      </c>
      <c r="D13" s="17">
        <v>7925.6</v>
      </c>
      <c r="E13" s="17">
        <v>7979.7</v>
      </c>
      <c r="F13" s="17">
        <v>7944.5</v>
      </c>
      <c r="G13" s="17">
        <v>10197.1</v>
      </c>
      <c r="H13" s="17">
        <v>10313.799999999999</v>
      </c>
      <c r="I13" s="17">
        <v>10470.6</v>
      </c>
      <c r="J13" s="17">
        <v>10682.1</v>
      </c>
      <c r="K13" s="17">
        <v>10888.9</v>
      </c>
      <c r="L13" s="17">
        <v>10657.5</v>
      </c>
      <c r="M13" s="17">
        <v>11078.7</v>
      </c>
      <c r="N13" s="17">
        <v>11217.5</v>
      </c>
      <c r="O13" s="17">
        <v>10687.1</v>
      </c>
      <c r="P13" s="17">
        <v>10787.2</v>
      </c>
      <c r="Q13" s="21">
        <v>11489</v>
      </c>
      <c r="R13" s="17">
        <v>11307.6</v>
      </c>
      <c r="S13" s="17">
        <v>11635.6</v>
      </c>
      <c r="T13" s="17">
        <v>11667.7</v>
      </c>
      <c r="U13" s="17">
        <v>11699.8</v>
      </c>
      <c r="V13" s="17">
        <v>11318.1</v>
      </c>
      <c r="W13" s="17">
        <v>11839.7</v>
      </c>
      <c r="X13" s="17">
        <v>11762.3</v>
      </c>
      <c r="Y13" s="10" t="s">
        <v>92</v>
      </c>
    </row>
    <row r="14" spans="1:25" ht="15" x14ac:dyDescent="0.25">
      <c r="A14" s="7" t="s">
        <v>49</v>
      </c>
      <c r="B14" s="16">
        <v>2486.6999999999998</v>
      </c>
      <c r="C14" s="16">
        <v>2368.1999999999998</v>
      </c>
      <c r="D14" s="16">
        <v>2072.1</v>
      </c>
      <c r="E14" s="16">
        <v>2396.6</v>
      </c>
      <c r="F14" s="16">
        <v>2359.6999999999998</v>
      </c>
      <c r="G14" s="16">
        <v>2497.4</v>
      </c>
      <c r="H14" s="16">
        <v>2599.9</v>
      </c>
      <c r="I14" s="16">
        <v>2685.1</v>
      </c>
      <c r="J14" s="16">
        <v>3095.7</v>
      </c>
      <c r="K14" s="16">
        <v>3318.4</v>
      </c>
      <c r="L14" s="16">
        <v>3407.5</v>
      </c>
      <c r="M14" s="16">
        <v>3255.6</v>
      </c>
      <c r="N14" s="16">
        <v>3386.2</v>
      </c>
      <c r="O14" s="16">
        <v>3512.7</v>
      </c>
      <c r="P14" s="20">
        <v>3521</v>
      </c>
      <c r="Q14" s="16">
        <v>3528.1</v>
      </c>
      <c r="R14" s="16">
        <v>3682.2</v>
      </c>
      <c r="S14" s="20">
        <v>4069</v>
      </c>
      <c r="T14" s="20">
        <v>4471</v>
      </c>
      <c r="U14" s="16">
        <v>4819.2</v>
      </c>
      <c r="V14" s="16">
        <v>4278.8999999999996</v>
      </c>
      <c r="W14" s="16">
        <v>4677.6000000000004</v>
      </c>
      <c r="X14" s="16">
        <v>4704.3999999999996</v>
      </c>
      <c r="Y14" s="16">
        <v>4619.3</v>
      </c>
    </row>
    <row r="15" spans="1:25" ht="15" x14ac:dyDescent="0.25">
      <c r="A15" s="7" t="s">
        <v>50</v>
      </c>
      <c r="B15" s="17">
        <v>4398.6000000000004</v>
      </c>
      <c r="C15" s="17">
        <v>4190.5</v>
      </c>
      <c r="D15" s="21">
        <v>4124</v>
      </c>
      <c r="E15" s="17">
        <v>4184.7</v>
      </c>
      <c r="F15" s="17">
        <v>4251.1000000000004</v>
      </c>
      <c r="G15" s="17">
        <v>4119.5</v>
      </c>
      <c r="H15" s="17">
        <v>4280.1000000000004</v>
      </c>
      <c r="I15" s="17">
        <v>4864.5</v>
      </c>
      <c r="J15" s="17">
        <v>4296.8999999999996</v>
      </c>
      <c r="K15" s="17">
        <v>3997.4</v>
      </c>
      <c r="L15" s="17">
        <v>3993.6</v>
      </c>
      <c r="M15" s="17">
        <v>4213.3999999999996</v>
      </c>
      <c r="N15" s="17">
        <v>3954.3</v>
      </c>
      <c r="O15" s="17">
        <v>4442.3999999999996</v>
      </c>
      <c r="P15" s="17">
        <v>4104.3999999999996</v>
      </c>
      <c r="Q15" s="17">
        <v>3952.3</v>
      </c>
      <c r="R15" s="17">
        <v>3931.5</v>
      </c>
      <c r="S15" s="17">
        <v>4007.3</v>
      </c>
      <c r="T15" s="17">
        <v>3806.1</v>
      </c>
      <c r="U15" s="17">
        <v>4220.8999999999996</v>
      </c>
      <c r="V15" s="17">
        <v>3367.6</v>
      </c>
      <c r="W15" s="17">
        <v>3980.1</v>
      </c>
      <c r="X15" s="17">
        <v>5151.8</v>
      </c>
      <c r="Y15" s="10" t="s">
        <v>92</v>
      </c>
    </row>
    <row r="16" spans="1:25" ht="15" x14ac:dyDescent="0.25">
      <c r="A16" s="7" t="s">
        <v>51</v>
      </c>
      <c r="B16" s="16">
        <v>29057.1</v>
      </c>
      <c r="C16" s="16">
        <v>32122.2</v>
      </c>
      <c r="D16" s="16">
        <v>35716.6</v>
      </c>
      <c r="E16" s="16">
        <v>37188.199999999997</v>
      </c>
      <c r="F16" s="16">
        <v>41687.9</v>
      </c>
      <c r="G16" s="16">
        <v>44054.2</v>
      </c>
      <c r="H16" s="16">
        <v>48162.1</v>
      </c>
      <c r="I16" s="16">
        <v>49564.9</v>
      </c>
      <c r="J16" s="16">
        <v>48649.1</v>
      </c>
      <c r="K16" s="16">
        <v>41693.199999999997</v>
      </c>
      <c r="L16" s="16">
        <v>44075.4</v>
      </c>
      <c r="M16" s="20">
        <v>44970</v>
      </c>
      <c r="N16" s="20">
        <v>45330</v>
      </c>
      <c r="O16" s="20">
        <v>47151</v>
      </c>
      <c r="P16" s="16">
        <v>48723.199999999997</v>
      </c>
      <c r="Q16" s="16">
        <v>48416.2</v>
      </c>
      <c r="R16" s="16">
        <v>50443.7</v>
      </c>
      <c r="S16" s="20">
        <v>50973</v>
      </c>
      <c r="T16" s="20">
        <v>54668</v>
      </c>
      <c r="U16" s="16">
        <v>56160.9</v>
      </c>
      <c r="V16" s="20">
        <v>52937</v>
      </c>
      <c r="W16" s="16">
        <v>59818.8</v>
      </c>
      <c r="X16" s="16">
        <v>52042.400000000001</v>
      </c>
      <c r="Y16" s="9" t="s">
        <v>92</v>
      </c>
    </row>
    <row r="17" spans="1:25" ht="15" x14ac:dyDescent="0.25">
      <c r="A17" s="7" t="s">
        <v>52</v>
      </c>
      <c r="B17" s="21">
        <v>10452</v>
      </c>
      <c r="C17" s="21">
        <v>11818</v>
      </c>
      <c r="D17" s="21">
        <v>12044</v>
      </c>
      <c r="E17" s="21">
        <v>12332</v>
      </c>
      <c r="F17" s="21">
        <v>12895</v>
      </c>
      <c r="G17" s="21">
        <v>12816</v>
      </c>
      <c r="H17" s="21">
        <v>13131</v>
      </c>
      <c r="I17" s="21">
        <v>13891</v>
      </c>
      <c r="J17" s="21">
        <v>13664</v>
      </c>
      <c r="K17" s="21">
        <v>13081</v>
      </c>
      <c r="L17" s="21">
        <v>14181</v>
      </c>
      <c r="M17" s="21">
        <v>15784</v>
      </c>
      <c r="N17" s="21">
        <v>15429</v>
      </c>
      <c r="O17" s="21">
        <v>14841</v>
      </c>
      <c r="P17" s="21">
        <v>16217</v>
      </c>
      <c r="Q17" s="21">
        <v>17828</v>
      </c>
      <c r="R17" s="21">
        <v>17745</v>
      </c>
      <c r="S17" s="21">
        <v>19088</v>
      </c>
      <c r="T17" s="21">
        <v>20438</v>
      </c>
      <c r="U17" s="21">
        <v>21022</v>
      </c>
      <c r="V17" s="21">
        <v>15684</v>
      </c>
      <c r="W17" s="21">
        <v>17965</v>
      </c>
      <c r="X17" s="21">
        <v>22541</v>
      </c>
      <c r="Y17" s="10" t="s">
        <v>92</v>
      </c>
    </row>
    <row r="18" spans="1:25" ht="15" x14ac:dyDescent="0.25">
      <c r="A18" s="7" t="s">
        <v>53</v>
      </c>
      <c r="B18" s="16">
        <v>36140.800000000003</v>
      </c>
      <c r="C18" s="16">
        <v>35037.300000000003</v>
      </c>
      <c r="D18" s="20">
        <v>35215</v>
      </c>
      <c r="E18" s="16">
        <v>35165.4</v>
      </c>
      <c r="F18" s="16">
        <v>36657.699999999997</v>
      </c>
      <c r="G18" s="16">
        <v>38213.4</v>
      </c>
      <c r="H18" s="16">
        <v>39751.599999999999</v>
      </c>
      <c r="I18" s="16">
        <v>41025.1</v>
      </c>
      <c r="J18" s="16">
        <v>40735.5</v>
      </c>
      <c r="K18" s="16">
        <v>39507.699999999997</v>
      </c>
      <c r="L18" s="16">
        <v>42124.6</v>
      </c>
      <c r="M18" s="20">
        <v>43621</v>
      </c>
      <c r="N18" s="20">
        <v>41600</v>
      </c>
      <c r="O18" s="16">
        <v>40036.699999999997</v>
      </c>
      <c r="P18" s="16">
        <v>40271.800000000003</v>
      </c>
      <c r="Q18" s="16">
        <v>39661.300000000003</v>
      </c>
      <c r="R18" s="16">
        <v>40671.699999999997</v>
      </c>
      <c r="S18" s="16">
        <v>42454.7</v>
      </c>
      <c r="T18" s="16">
        <v>41521.4</v>
      </c>
      <c r="U18" s="16">
        <v>42582.5</v>
      </c>
      <c r="V18" s="16">
        <v>37114.699999999997</v>
      </c>
      <c r="W18" s="16">
        <v>42519.4</v>
      </c>
      <c r="X18" s="16">
        <v>46067.3</v>
      </c>
      <c r="Y18" s="9" t="s">
        <v>92</v>
      </c>
    </row>
    <row r="19" spans="1:25" ht="15" x14ac:dyDescent="0.25">
      <c r="A19" s="7" t="s">
        <v>54</v>
      </c>
      <c r="B19" s="17">
        <v>26109.4</v>
      </c>
      <c r="C19" s="17">
        <v>29563.5</v>
      </c>
      <c r="D19" s="17">
        <v>30990.5</v>
      </c>
      <c r="E19" s="17">
        <v>29945.200000000001</v>
      </c>
      <c r="F19" s="17">
        <v>30416.6</v>
      </c>
      <c r="G19" s="17">
        <v>31448.6</v>
      </c>
      <c r="H19" s="21">
        <v>32272</v>
      </c>
      <c r="I19" s="17">
        <v>32825.599999999999</v>
      </c>
      <c r="J19" s="17">
        <v>32510.7</v>
      </c>
      <c r="K19" s="17">
        <v>31943.1</v>
      </c>
      <c r="L19" s="17">
        <v>32407.8</v>
      </c>
      <c r="M19" s="17">
        <v>30457.1</v>
      </c>
      <c r="N19" s="17">
        <v>31125.7</v>
      </c>
      <c r="O19" s="17">
        <v>30213.7</v>
      </c>
      <c r="P19" s="17">
        <v>30841.3</v>
      </c>
      <c r="Q19" s="17">
        <v>29367.200000000001</v>
      </c>
      <c r="R19" s="17">
        <v>30549.5</v>
      </c>
      <c r="S19" s="21">
        <v>32720</v>
      </c>
      <c r="T19" s="21">
        <v>33472</v>
      </c>
      <c r="U19" s="21">
        <v>33348</v>
      </c>
      <c r="V19" s="17">
        <v>29596.2</v>
      </c>
      <c r="W19" s="17">
        <v>28926.9</v>
      </c>
      <c r="X19" s="17">
        <v>27509.7</v>
      </c>
      <c r="Y19" s="10" t="s">
        <v>92</v>
      </c>
    </row>
    <row r="20" spans="1:25" ht="15" x14ac:dyDescent="0.25">
      <c r="A20" s="7" t="s">
        <v>55</v>
      </c>
      <c r="B20" s="16">
        <v>7480.2</v>
      </c>
      <c r="C20" s="16">
        <v>7575.8</v>
      </c>
      <c r="D20" s="16">
        <v>7516.8</v>
      </c>
      <c r="E20" s="16">
        <v>7710.3</v>
      </c>
      <c r="F20" s="16">
        <v>8015.3</v>
      </c>
      <c r="G20" s="16">
        <v>8442.9</v>
      </c>
      <c r="H20" s="16">
        <v>8893.7999999999993</v>
      </c>
      <c r="I20" s="16">
        <v>9519.1</v>
      </c>
      <c r="J20" s="16">
        <v>9958.1</v>
      </c>
      <c r="K20" s="20">
        <v>9353</v>
      </c>
      <c r="L20" s="16">
        <v>10095.700000000001</v>
      </c>
      <c r="M20" s="16">
        <v>10720.5</v>
      </c>
      <c r="N20" s="16">
        <v>11160.1</v>
      </c>
      <c r="O20" s="16">
        <v>11329.7</v>
      </c>
      <c r="P20" s="16">
        <v>11942.5</v>
      </c>
      <c r="Q20" s="16">
        <v>12372.9</v>
      </c>
      <c r="R20" s="16">
        <v>11892.8</v>
      </c>
      <c r="S20" s="16">
        <v>12650.2</v>
      </c>
      <c r="T20" s="16">
        <v>12981.8</v>
      </c>
      <c r="U20" s="16">
        <v>13358.1</v>
      </c>
      <c r="V20" s="20">
        <v>12478</v>
      </c>
      <c r="W20" s="20">
        <v>13773</v>
      </c>
      <c r="X20" s="16">
        <v>15630.1</v>
      </c>
      <c r="Y20" s="16">
        <v>13542.4</v>
      </c>
    </row>
    <row r="21" spans="1:25" ht="15" x14ac:dyDescent="0.25">
      <c r="A21" s="7" t="s">
        <v>56</v>
      </c>
      <c r="B21" s="17">
        <v>3913.1</v>
      </c>
      <c r="C21" s="17">
        <v>3502.1</v>
      </c>
      <c r="D21" s="21">
        <v>3598</v>
      </c>
      <c r="E21" s="17">
        <v>3557.7</v>
      </c>
      <c r="F21" s="17">
        <v>4615.3</v>
      </c>
      <c r="G21" s="21">
        <v>5878</v>
      </c>
      <c r="H21" s="17">
        <v>6084.8</v>
      </c>
      <c r="I21" s="17">
        <v>6215.3</v>
      </c>
      <c r="J21" s="17">
        <v>6536.8</v>
      </c>
      <c r="K21" s="17">
        <v>6078.1</v>
      </c>
      <c r="L21" s="17">
        <v>6210.5</v>
      </c>
      <c r="M21" s="17">
        <v>6462.3</v>
      </c>
      <c r="N21" s="21">
        <v>6641</v>
      </c>
      <c r="O21" s="21">
        <v>6589</v>
      </c>
      <c r="P21" s="17">
        <v>6822.4</v>
      </c>
      <c r="Q21" s="17">
        <v>6988.8</v>
      </c>
      <c r="R21" s="17">
        <v>7250.5</v>
      </c>
      <c r="S21" s="17">
        <v>7452.3</v>
      </c>
      <c r="T21" s="17">
        <v>7612.8</v>
      </c>
      <c r="U21" s="17">
        <v>7982.1</v>
      </c>
      <c r="V21" s="17">
        <v>7455.8</v>
      </c>
      <c r="W21" s="17">
        <v>7396.5</v>
      </c>
      <c r="X21" s="17">
        <v>7889.5</v>
      </c>
      <c r="Y21" s="17">
        <v>7433.1</v>
      </c>
    </row>
    <row r="22" spans="1:25" ht="15" x14ac:dyDescent="0.25">
      <c r="A22" s="7" t="s">
        <v>57</v>
      </c>
      <c r="B22" s="9" t="s">
        <v>92</v>
      </c>
      <c r="C22" s="9" t="s">
        <v>92</v>
      </c>
      <c r="D22" s="9" t="s">
        <v>92</v>
      </c>
      <c r="E22" s="9" t="s">
        <v>92</v>
      </c>
      <c r="F22" s="9" t="s">
        <v>92</v>
      </c>
      <c r="G22" s="9" t="s">
        <v>92</v>
      </c>
      <c r="H22" s="9" t="s">
        <v>92</v>
      </c>
      <c r="I22" s="9" t="s">
        <v>92</v>
      </c>
      <c r="J22" s="9" t="s">
        <v>92</v>
      </c>
      <c r="K22" s="9" t="s">
        <v>92</v>
      </c>
      <c r="L22" s="9" t="s">
        <v>92</v>
      </c>
      <c r="M22" s="9" t="s">
        <v>92</v>
      </c>
      <c r="N22" s="9" t="s">
        <v>92</v>
      </c>
      <c r="O22" s="9" t="s">
        <v>92</v>
      </c>
      <c r="P22" s="9" t="s">
        <v>92</v>
      </c>
      <c r="Q22" s="9" t="s">
        <v>92</v>
      </c>
      <c r="R22" s="9" t="s">
        <v>92</v>
      </c>
      <c r="S22" s="9" t="s">
        <v>92</v>
      </c>
      <c r="T22" s="9" t="s">
        <v>92</v>
      </c>
      <c r="U22" s="9" t="s">
        <v>92</v>
      </c>
      <c r="V22" s="9" t="s">
        <v>92</v>
      </c>
      <c r="W22" s="9" t="s">
        <v>92</v>
      </c>
      <c r="X22" s="9" t="s">
        <v>92</v>
      </c>
      <c r="Y22" s="9" t="s">
        <v>92</v>
      </c>
    </row>
    <row r="23" spans="1:25" ht="15" x14ac:dyDescent="0.25">
      <c r="A23" s="7" t="s">
        <v>58</v>
      </c>
      <c r="B23" s="17">
        <v>1926.2</v>
      </c>
      <c r="C23" s="17">
        <v>2020.2</v>
      </c>
      <c r="D23" s="17">
        <v>1805.6</v>
      </c>
      <c r="E23" s="17">
        <v>1699.4</v>
      </c>
      <c r="F23" s="17">
        <v>1714.9</v>
      </c>
      <c r="G23" s="17">
        <v>1891.9</v>
      </c>
      <c r="H23" s="17">
        <v>1750.3</v>
      </c>
      <c r="I23" s="17">
        <v>1941.7</v>
      </c>
      <c r="J23" s="17">
        <v>2294.6</v>
      </c>
      <c r="K23" s="17">
        <v>2023.5</v>
      </c>
      <c r="L23" s="17">
        <v>2058.9</v>
      </c>
      <c r="M23" s="17">
        <v>2378.6999999999998</v>
      </c>
      <c r="N23" s="17">
        <v>2478.3000000000002</v>
      </c>
      <c r="O23" s="17">
        <v>2425.1</v>
      </c>
      <c r="P23" s="17">
        <v>2473.8000000000002</v>
      </c>
      <c r="Q23" s="17">
        <v>2446.1999999999998</v>
      </c>
      <c r="R23" s="17">
        <v>2472.6999999999998</v>
      </c>
      <c r="S23" s="21">
        <v>2590</v>
      </c>
      <c r="T23" s="17">
        <v>2633.1</v>
      </c>
      <c r="U23" s="17">
        <v>2728.3</v>
      </c>
      <c r="V23" s="21">
        <v>2278</v>
      </c>
      <c r="W23" s="17">
        <v>2244.8000000000002</v>
      </c>
      <c r="X23" s="17">
        <v>2170.6999999999998</v>
      </c>
      <c r="Y23" s="21">
        <v>1987</v>
      </c>
    </row>
    <row r="24" spans="1:25" ht="15" x14ac:dyDescent="0.25">
      <c r="A24" s="7" t="s">
        <v>59</v>
      </c>
      <c r="B24" s="9" t="s">
        <v>92</v>
      </c>
      <c r="C24" s="9" t="s">
        <v>92</v>
      </c>
      <c r="D24" s="9" t="s">
        <v>92</v>
      </c>
      <c r="E24" s="9" t="s">
        <v>92</v>
      </c>
      <c r="F24" s="9" t="s">
        <v>92</v>
      </c>
      <c r="G24" s="9" t="s">
        <v>92</v>
      </c>
      <c r="H24" s="9" t="s">
        <v>92</v>
      </c>
      <c r="I24" s="9" t="s">
        <v>92</v>
      </c>
      <c r="J24" s="9" t="s">
        <v>92</v>
      </c>
      <c r="K24" s="9" t="s">
        <v>92</v>
      </c>
      <c r="L24" s="9" t="s">
        <v>92</v>
      </c>
      <c r="M24" s="9" t="s">
        <v>92</v>
      </c>
      <c r="N24" s="9" t="s">
        <v>92</v>
      </c>
      <c r="O24" s="9" t="s">
        <v>92</v>
      </c>
      <c r="P24" s="9" t="s">
        <v>92</v>
      </c>
      <c r="Q24" s="9" t="s">
        <v>92</v>
      </c>
      <c r="R24" s="9" t="s">
        <v>92</v>
      </c>
      <c r="S24" s="9" t="s">
        <v>92</v>
      </c>
      <c r="T24" s="9" t="s">
        <v>92</v>
      </c>
      <c r="U24" s="9" t="s">
        <v>92</v>
      </c>
      <c r="V24" s="9" t="s">
        <v>92</v>
      </c>
      <c r="W24" s="9" t="s">
        <v>92</v>
      </c>
      <c r="X24" s="9" t="s">
        <v>92</v>
      </c>
      <c r="Y24" s="9" t="s">
        <v>92</v>
      </c>
    </row>
    <row r="26" spans="1:25" ht="15" x14ac:dyDescent="0.25">
      <c r="A26" s="5" t="s">
        <v>89</v>
      </c>
      <c r="B26" s="4" t="s">
        <v>62</v>
      </c>
      <c r="C26" s="4" t="s">
        <v>63</v>
      </c>
      <c r="D26" s="4" t="s">
        <v>64</v>
      </c>
      <c r="E26" s="4" t="s">
        <v>65</v>
      </c>
      <c r="F26" s="4" t="s">
        <v>66</v>
      </c>
      <c r="G26" s="4" t="s">
        <v>67</v>
      </c>
      <c r="H26" s="4" t="s">
        <v>68</v>
      </c>
      <c r="I26" s="4" t="s">
        <v>69</v>
      </c>
      <c r="J26" s="4" t="s">
        <v>70</v>
      </c>
      <c r="K26" s="4" t="s">
        <v>71</v>
      </c>
      <c r="L26" s="4" t="s">
        <v>72</v>
      </c>
      <c r="M26" s="4" t="s">
        <v>73</v>
      </c>
      <c r="N26" s="4" t="s">
        <v>74</v>
      </c>
      <c r="O26" s="4" t="s">
        <v>75</v>
      </c>
      <c r="P26" s="4" t="s">
        <v>76</v>
      </c>
      <c r="Q26" s="4" t="s">
        <v>77</v>
      </c>
      <c r="R26" s="4" t="s">
        <v>78</v>
      </c>
      <c r="S26" s="4" t="s">
        <v>79</v>
      </c>
      <c r="T26" s="4" t="s">
        <v>80</v>
      </c>
      <c r="U26" s="4" t="s">
        <v>81</v>
      </c>
      <c r="V26" s="4" t="s">
        <v>82</v>
      </c>
      <c r="W26" s="4" t="s">
        <v>83</v>
      </c>
      <c r="X26" s="4" t="s">
        <v>84</v>
      </c>
      <c r="Y26" s="4"/>
    </row>
    <row r="27" spans="1:25" ht="11.45" customHeight="1" x14ac:dyDescent="0.25">
      <c r="A27" s="7" t="s">
        <v>48</v>
      </c>
      <c r="B27" s="10">
        <f t="shared" ref="B27:X27" si="0">100*B13/$B13</f>
        <v>100</v>
      </c>
      <c r="C27" s="10">
        <f t="shared" si="0"/>
        <v>102.91472750892328</v>
      </c>
      <c r="D27" s="10">
        <f t="shared" si="0"/>
        <v>99.960901534930073</v>
      </c>
      <c r="E27" s="10">
        <f t="shared" si="0"/>
        <v>100.64323281244089</v>
      </c>
      <c r="F27" s="10">
        <f t="shared" si="0"/>
        <v>100.19927604777581</v>
      </c>
      <c r="G27" s="10">
        <f t="shared" si="0"/>
        <v>128.60998650472334</v>
      </c>
      <c r="H27" s="10">
        <f t="shared" si="0"/>
        <v>130.08185452848511</v>
      </c>
      <c r="I27" s="10">
        <f t="shared" si="0"/>
        <v>132.05948011653865</v>
      </c>
      <c r="J27" s="10">
        <f t="shared" si="0"/>
        <v>134.72700442695523</v>
      </c>
      <c r="K27" s="10">
        <f t="shared" si="0"/>
        <v>137.33525041936258</v>
      </c>
      <c r="L27" s="10">
        <f t="shared" si="0"/>
        <v>134.41673918801317</v>
      </c>
      <c r="M27" s="10">
        <f t="shared" si="0"/>
        <v>139.7290854742896</v>
      </c>
      <c r="N27" s="10">
        <f t="shared" si="0"/>
        <v>141.47968771677577</v>
      </c>
      <c r="O27" s="10">
        <f t="shared" si="0"/>
        <v>134.79006646739063</v>
      </c>
      <c r="P27" s="10">
        <f t="shared" si="0"/>
        <v>136.05256851690694</v>
      </c>
      <c r="Q27" s="10">
        <f t="shared" si="0"/>
        <v>144.90395651241693</v>
      </c>
      <c r="R27" s="10">
        <f t="shared" si="0"/>
        <v>142.61606568542132</v>
      </c>
      <c r="S27" s="10">
        <f t="shared" si="0"/>
        <v>146.75293553798227</v>
      </c>
      <c r="T27" s="10">
        <f t="shared" si="0"/>
        <v>147.1577938375774</v>
      </c>
      <c r="U27" s="10">
        <f t="shared" si="0"/>
        <v>147.56265213717256</v>
      </c>
      <c r="V27" s="10">
        <f t="shared" si="0"/>
        <v>142.74849597033563</v>
      </c>
      <c r="W27" s="10">
        <f t="shared" si="0"/>
        <v>149.32712802855448</v>
      </c>
      <c r="X27" s="10">
        <f t="shared" si="0"/>
        <v>148.35092764261481</v>
      </c>
      <c r="Y27" s="10"/>
    </row>
    <row r="28" spans="1:25" ht="11.45" customHeight="1" x14ac:dyDescent="0.25">
      <c r="A28" s="7" t="s">
        <v>49</v>
      </c>
      <c r="B28" s="10">
        <f t="shared" ref="B28:X28" si="1">100*B14/$B14</f>
        <v>100</v>
      </c>
      <c r="C28" s="10">
        <f t="shared" si="1"/>
        <v>95.234648329110868</v>
      </c>
      <c r="D28" s="10">
        <f t="shared" si="1"/>
        <v>83.327301242610702</v>
      </c>
      <c r="E28" s="10">
        <f t="shared" si="1"/>
        <v>96.37672417259823</v>
      </c>
      <c r="F28" s="10">
        <f t="shared" si="1"/>
        <v>94.892829854827681</v>
      </c>
      <c r="G28" s="10">
        <f t="shared" si="1"/>
        <v>100.43028913821531</v>
      </c>
      <c r="H28" s="10">
        <f t="shared" si="1"/>
        <v>104.55221779868903</v>
      </c>
      <c r="I28" s="10">
        <f t="shared" si="1"/>
        <v>107.97844532915109</v>
      </c>
      <c r="J28" s="10">
        <f t="shared" si="1"/>
        <v>124.49028833393655</v>
      </c>
      <c r="K28" s="10">
        <f t="shared" si="1"/>
        <v>133.44593236015604</v>
      </c>
      <c r="L28" s="10">
        <f t="shared" si="1"/>
        <v>137.02899424940685</v>
      </c>
      <c r="M28" s="10">
        <f t="shared" si="1"/>
        <v>130.92049704427555</v>
      </c>
      <c r="N28" s="10">
        <f t="shared" si="1"/>
        <v>136.17243736679134</v>
      </c>
      <c r="O28" s="10">
        <f t="shared" si="1"/>
        <v>141.25950054288816</v>
      </c>
      <c r="P28" s="10">
        <f t="shared" si="1"/>
        <v>141.59327622954117</v>
      </c>
      <c r="Q28" s="10">
        <f t="shared" si="1"/>
        <v>141.878795190413</v>
      </c>
      <c r="R28" s="10">
        <f t="shared" si="1"/>
        <v>148.07576305947643</v>
      </c>
      <c r="S28" s="10">
        <f t="shared" si="1"/>
        <v>163.63051433626896</v>
      </c>
      <c r="T28" s="10">
        <f t="shared" si="1"/>
        <v>179.79651747295614</v>
      </c>
      <c r="U28" s="10">
        <f t="shared" si="1"/>
        <v>193.79901073712151</v>
      </c>
      <c r="V28" s="10">
        <f t="shared" si="1"/>
        <v>172.07141995415611</v>
      </c>
      <c r="W28" s="10">
        <f t="shared" si="1"/>
        <v>188.10471709494516</v>
      </c>
      <c r="X28" s="10">
        <f t="shared" si="1"/>
        <v>189.1824506373909</v>
      </c>
      <c r="Y28" s="10"/>
    </row>
    <row r="29" spans="1:25" ht="11.45" customHeight="1" x14ac:dyDescent="0.25">
      <c r="A29" s="7" t="s">
        <v>50</v>
      </c>
      <c r="B29" s="10">
        <f t="shared" ref="B29:X29" si="2">100*B15/$B15</f>
        <v>100</v>
      </c>
      <c r="C29" s="10">
        <f t="shared" si="2"/>
        <v>95.268949211112613</v>
      </c>
      <c r="D29" s="10">
        <f t="shared" si="2"/>
        <v>93.757104533260573</v>
      </c>
      <c r="E29" s="10">
        <f t="shared" si="2"/>
        <v>95.137089073796204</v>
      </c>
      <c r="F29" s="10">
        <f t="shared" si="2"/>
        <v>96.646660301004871</v>
      </c>
      <c r="G29" s="10">
        <f t="shared" si="2"/>
        <v>93.654799254308188</v>
      </c>
      <c r="H29" s="10">
        <f t="shared" si="2"/>
        <v>97.305960987586971</v>
      </c>
      <c r="I29" s="10">
        <f t="shared" si="2"/>
        <v>110.59200654753785</v>
      </c>
      <c r="J29" s="10">
        <f t="shared" si="2"/>
        <v>97.687900695675879</v>
      </c>
      <c r="K29" s="10">
        <f t="shared" si="2"/>
        <v>90.878916018733221</v>
      </c>
      <c r="L29" s="10">
        <f t="shared" si="2"/>
        <v>90.79252489428454</v>
      </c>
      <c r="M29" s="10">
        <f t="shared" si="2"/>
        <v>95.789569408448116</v>
      </c>
      <c r="N29" s="10">
        <f t="shared" si="2"/>
        <v>89.899058791433632</v>
      </c>
      <c r="O29" s="10">
        <f t="shared" si="2"/>
        <v>100.99577138180328</v>
      </c>
      <c r="P29" s="10">
        <f t="shared" si="2"/>
        <v>93.311508207156805</v>
      </c>
      <c r="Q29" s="10">
        <f t="shared" si="2"/>
        <v>89.853589778565905</v>
      </c>
      <c r="R29" s="10">
        <f t="shared" si="2"/>
        <v>89.3807120447415</v>
      </c>
      <c r="S29" s="10">
        <f t="shared" si="2"/>
        <v>91.103987632428499</v>
      </c>
      <c r="T29" s="10">
        <f t="shared" si="2"/>
        <v>86.529804937934784</v>
      </c>
      <c r="U29" s="10">
        <f t="shared" si="2"/>
        <v>95.960078206702107</v>
      </c>
      <c r="V29" s="10">
        <f t="shared" si="2"/>
        <v>76.560723866684853</v>
      </c>
      <c r="W29" s="10">
        <f t="shared" si="2"/>
        <v>90.485609057427354</v>
      </c>
      <c r="X29" s="10">
        <f t="shared" si="2"/>
        <v>117.12363024598734</v>
      </c>
      <c r="Y29" s="10"/>
    </row>
    <row r="30" spans="1:25" ht="11.45" customHeight="1" x14ac:dyDescent="0.25">
      <c r="A30" s="7" t="s">
        <v>51</v>
      </c>
      <c r="B30" s="10">
        <f t="shared" ref="B30:X30" si="3">100*B16/$B16</f>
        <v>100</v>
      </c>
      <c r="C30" s="10">
        <f t="shared" si="3"/>
        <v>110.54854063206584</v>
      </c>
      <c r="D30" s="10">
        <f t="shared" si="3"/>
        <v>122.91866703834863</v>
      </c>
      <c r="E30" s="10">
        <f t="shared" si="3"/>
        <v>127.98317794962333</v>
      </c>
      <c r="F30" s="10">
        <f t="shared" si="3"/>
        <v>143.46889400525174</v>
      </c>
      <c r="G30" s="10">
        <f t="shared" si="3"/>
        <v>151.61251466939234</v>
      </c>
      <c r="H30" s="10">
        <f t="shared" si="3"/>
        <v>165.74985115513937</v>
      </c>
      <c r="I30" s="10">
        <f t="shared" si="3"/>
        <v>170.57758688926288</v>
      </c>
      <c r="J30" s="10">
        <f t="shared" si="3"/>
        <v>167.42586149340437</v>
      </c>
      <c r="K30" s="10">
        <f t="shared" si="3"/>
        <v>143.48713395349156</v>
      </c>
      <c r="L30" s="10">
        <f t="shared" si="3"/>
        <v>151.68547446235172</v>
      </c>
      <c r="M30" s="10">
        <f t="shared" si="3"/>
        <v>154.76424006525085</v>
      </c>
      <c r="N30" s="10">
        <f t="shared" si="3"/>
        <v>156.00317994569315</v>
      </c>
      <c r="O30" s="10">
        <f t="shared" si="3"/>
        <v>162.27015084093046</v>
      </c>
      <c r="P30" s="10">
        <f t="shared" si="3"/>
        <v>167.68087661879542</v>
      </c>
      <c r="Q30" s="10">
        <f t="shared" si="3"/>
        <v>166.62433622075156</v>
      </c>
      <c r="R30" s="10">
        <f t="shared" si="3"/>
        <v>173.60197679740924</v>
      </c>
      <c r="S30" s="10">
        <f t="shared" si="3"/>
        <v>175.42356257162623</v>
      </c>
      <c r="T30" s="10">
        <f t="shared" si="3"/>
        <v>188.13990384449929</v>
      </c>
      <c r="U30" s="10">
        <f t="shared" si="3"/>
        <v>193.27771869870014</v>
      </c>
      <c r="V30" s="10">
        <f t="shared" si="3"/>
        <v>182.18266791937256</v>
      </c>
      <c r="W30" s="10">
        <f t="shared" si="3"/>
        <v>205.86638033389431</v>
      </c>
      <c r="X30" s="10">
        <f t="shared" si="3"/>
        <v>179.10390231647344</v>
      </c>
      <c r="Y30" s="10"/>
    </row>
    <row r="31" spans="1:25" ht="11.45" customHeight="1" x14ac:dyDescent="0.25">
      <c r="A31" s="7" t="s">
        <v>52</v>
      </c>
      <c r="B31" s="10">
        <f t="shared" ref="B31:X31" si="4">100*B17/$B17</f>
        <v>100</v>
      </c>
      <c r="C31" s="10">
        <f t="shared" si="4"/>
        <v>113.06926903941829</v>
      </c>
      <c r="D31" s="10">
        <f t="shared" si="4"/>
        <v>115.2315346345197</v>
      </c>
      <c r="E31" s="10">
        <f t="shared" si="4"/>
        <v>117.98698813624186</v>
      </c>
      <c r="F31" s="10">
        <f t="shared" si="4"/>
        <v>123.37351703023344</v>
      </c>
      <c r="G31" s="10">
        <f t="shared" si="4"/>
        <v>122.61768082663605</v>
      </c>
      <c r="H31" s="10">
        <f t="shared" si="4"/>
        <v>125.63145809414466</v>
      </c>
      <c r="I31" s="10">
        <f t="shared" si="4"/>
        <v>132.90279372368926</v>
      </c>
      <c r="J31" s="10">
        <f t="shared" si="4"/>
        <v>130.73096058170685</v>
      </c>
      <c r="K31" s="10">
        <f t="shared" si="4"/>
        <v>125.15308075009568</v>
      </c>
      <c r="L31" s="10">
        <f t="shared" si="4"/>
        <v>135.67738231917338</v>
      </c>
      <c r="M31" s="10">
        <f t="shared" si="4"/>
        <v>151.01415996938385</v>
      </c>
      <c r="N31" s="10">
        <f t="shared" si="4"/>
        <v>147.61768082663605</v>
      </c>
      <c r="O31" s="10">
        <f t="shared" si="4"/>
        <v>141.99196326061997</v>
      </c>
      <c r="P31" s="10">
        <f t="shared" si="4"/>
        <v>155.15690776884807</v>
      </c>
      <c r="Q31" s="10">
        <f t="shared" si="4"/>
        <v>170.57022579410639</v>
      </c>
      <c r="R31" s="10">
        <f t="shared" si="4"/>
        <v>169.77611940298507</v>
      </c>
      <c r="S31" s="10">
        <f t="shared" si="4"/>
        <v>182.62533486414083</v>
      </c>
      <c r="T31" s="10">
        <f t="shared" si="4"/>
        <v>195.54152315346346</v>
      </c>
      <c r="U31" s="10">
        <f t="shared" si="4"/>
        <v>201.12897053195562</v>
      </c>
      <c r="V31" s="10">
        <f t="shared" si="4"/>
        <v>150.05740528128587</v>
      </c>
      <c r="W31" s="10">
        <f t="shared" si="4"/>
        <v>171.88097971680062</v>
      </c>
      <c r="X31" s="10">
        <f t="shared" si="4"/>
        <v>215.66207424416379</v>
      </c>
      <c r="Y31" s="10"/>
    </row>
    <row r="32" spans="1:25" ht="11.45" customHeight="1" x14ac:dyDescent="0.25">
      <c r="A32" s="7" t="s">
        <v>53</v>
      </c>
      <c r="B32" s="10">
        <f t="shared" ref="B32:X32" si="5">100*B18/$B18</f>
        <v>100</v>
      </c>
      <c r="C32" s="10">
        <f t="shared" si="5"/>
        <v>96.946664157959987</v>
      </c>
      <c r="D32" s="10">
        <f t="shared" si="5"/>
        <v>97.43835222241897</v>
      </c>
      <c r="E32" s="10">
        <f t="shared" si="5"/>
        <v>97.301111209491751</v>
      </c>
      <c r="F32" s="10">
        <f t="shared" si="5"/>
        <v>101.43023950770318</v>
      </c>
      <c r="G32" s="10">
        <f t="shared" si="5"/>
        <v>105.73479281034177</v>
      </c>
      <c r="H32" s="10">
        <f t="shared" si="5"/>
        <v>109.990924384629</v>
      </c>
      <c r="I32" s="10">
        <f t="shared" si="5"/>
        <v>113.51464273065343</v>
      </c>
      <c r="J32" s="10">
        <f t="shared" si="5"/>
        <v>112.71333230033645</v>
      </c>
      <c r="K32" s="10">
        <f t="shared" si="5"/>
        <v>109.31606383920663</v>
      </c>
      <c r="L32" s="10">
        <f t="shared" si="5"/>
        <v>116.5569107490703</v>
      </c>
      <c r="M32" s="10">
        <f t="shared" si="5"/>
        <v>120.69738356649547</v>
      </c>
      <c r="N32" s="10">
        <f t="shared" si="5"/>
        <v>115.1053656808925</v>
      </c>
      <c r="O32" s="10">
        <f t="shared" si="5"/>
        <v>110.77978351336991</v>
      </c>
      <c r="P32" s="10">
        <f t="shared" si="5"/>
        <v>111.43029484682133</v>
      </c>
      <c r="Q32" s="10">
        <f t="shared" si="5"/>
        <v>109.74106826633611</v>
      </c>
      <c r="R32" s="10">
        <f t="shared" si="5"/>
        <v>112.53680051354699</v>
      </c>
      <c r="S32" s="10">
        <f t="shared" si="5"/>
        <v>117.47028289357179</v>
      </c>
      <c r="T32" s="10">
        <f t="shared" si="5"/>
        <v>114.88788294669735</v>
      </c>
      <c r="U32" s="10">
        <f t="shared" si="5"/>
        <v>117.82389985833184</v>
      </c>
      <c r="V32" s="10">
        <f t="shared" si="5"/>
        <v>102.69473835664952</v>
      </c>
      <c r="W32" s="10">
        <f t="shared" si="5"/>
        <v>117.64930494067646</v>
      </c>
      <c r="X32" s="10">
        <f t="shared" si="5"/>
        <v>127.46618779883123</v>
      </c>
      <c r="Y32" s="10"/>
    </row>
    <row r="33" spans="1:25" ht="11.45" customHeight="1" x14ac:dyDescent="0.25">
      <c r="A33" s="7" t="s">
        <v>54</v>
      </c>
      <c r="B33" s="10">
        <f t="shared" ref="B33:X33" si="6">100*B19/$B19</f>
        <v>100</v>
      </c>
      <c r="C33" s="10">
        <f t="shared" si="6"/>
        <v>113.22933502876359</v>
      </c>
      <c r="D33" s="10">
        <f t="shared" si="6"/>
        <v>118.69479957409975</v>
      </c>
      <c r="E33" s="10">
        <f t="shared" si="6"/>
        <v>114.69126061878097</v>
      </c>
      <c r="F33" s="10">
        <f t="shared" si="6"/>
        <v>116.49674063747156</v>
      </c>
      <c r="G33" s="10">
        <f t="shared" si="6"/>
        <v>120.44934008441403</v>
      </c>
      <c r="H33" s="10">
        <f t="shared" si="6"/>
        <v>123.60299355787571</v>
      </c>
      <c r="I33" s="10">
        <f t="shared" si="6"/>
        <v>125.72330271856113</v>
      </c>
      <c r="J33" s="10">
        <f t="shared" si="6"/>
        <v>124.51722368189233</v>
      </c>
      <c r="K33" s="10">
        <f t="shared" si="6"/>
        <v>122.34329398607397</v>
      </c>
      <c r="L33" s="10">
        <f t="shared" si="6"/>
        <v>124.12311274866522</v>
      </c>
      <c r="M33" s="10">
        <f t="shared" si="6"/>
        <v>116.65185718553471</v>
      </c>
      <c r="N33" s="10">
        <f t="shared" si="6"/>
        <v>119.21262074195499</v>
      </c>
      <c r="O33" s="10">
        <f t="shared" si="6"/>
        <v>115.71962588186629</v>
      </c>
      <c r="P33" s="10">
        <f t="shared" si="6"/>
        <v>118.12335787111155</v>
      </c>
      <c r="Q33" s="10">
        <f t="shared" si="6"/>
        <v>112.47749852543528</v>
      </c>
      <c r="R33" s="10">
        <f t="shared" si="6"/>
        <v>117.00575271741211</v>
      </c>
      <c r="S33" s="10">
        <f t="shared" si="6"/>
        <v>125.31885068212981</v>
      </c>
      <c r="T33" s="10">
        <f t="shared" si="6"/>
        <v>128.19903942641346</v>
      </c>
      <c r="U33" s="10">
        <f t="shared" si="6"/>
        <v>127.72411468666456</v>
      </c>
      <c r="V33" s="10">
        <f t="shared" si="6"/>
        <v>113.35457727868123</v>
      </c>
      <c r="W33" s="10">
        <f t="shared" si="6"/>
        <v>110.79113269550429</v>
      </c>
      <c r="X33" s="10">
        <f t="shared" si="6"/>
        <v>105.36320252476119</v>
      </c>
      <c r="Y33" s="10"/>
    </row>
    <row r="34" spans="1:25" ht="11.45" customHeight="1" x14ac:dyDescent="0.25">
      <c r="A34" s="7" t="s">
        <v>55</v>
      </c>
      <c r="B34" s="10">
        <f t="shared" ref="B34:X34" si="7">100*B20/$B20</f>
        <v>100</v>
      </c>
      <c r="C34" s="10">
        <f t="shared" si="7"/>
        <v>101.27804069409909</v>
      </c>
      <c r="D34" s="10">
        <f t="shared" si="7"/>
        <v>100.48929173016765</v>
      </c>
      <c r="E34" s="10">
        <f t="shared" si="7"/>
        <v>103.07612095933264</v>
      </c>
      <c r="F34" s="10">
        <f t="shared" si="7"/>
        <v>107.15355204406299</v>
      </c>
      <c r="G34" s="10">
        <f t="shared" si="7"/>
        <v>112.86997673858988</v>
      </c>
      <c r="H34" s="10">
        <f t="shared" si="7"/>
        <v>118.89789043073714</v>
      </c>
      <c r="I34" s="10">
        <f t="shared" si="7"/>
        <v>127.25729258575974</v>
      </c>
      <c r="J34" s="10">
        <f t="shared" si="7"/>
        <v>133.12611962246999</v>
      </c>
      <c r="K34" s="10">
        <f t="shared" si="7"/>
        <v>125.03676372289512</v>
      </c>
      <c r="L34" s="10">
        <f t="shared" si="7"/>
        <v>134.96564262987621</v>
      </c>
      <c r="M34" s="10">
        <f t="shared" si="7"/>
        <v>143.31836047164515</v>
      </c>
      <c r="N34" s="10">
        <f t="shared" si="7"/>
        <v>149.1952086842598</v>
      </c>
      <c r="O34" s="10">
        <f t="shared" si="7"/>
        <v>151.4625277399</v>
      </c>
      <c r="P34" s="10">
        <f t="shared" si="7"/>
        <v>159.65482206358118</v>
      </c>
      <c r="Q34" s="10">
        <f t="shared" si="7"/>
        <v>165.40867891232855</v>
      </c>
      <c r="R34" s="10">
        <f t="shared" si="7"/>
        <v>158.99040132616776</v>
      </c>
      <c r="S34" s="10">
        <f t="shared" si="7"/>
        <v>169.11579904280634</v>
      </c>
      <c r="T34" s="10">
        <f t="shared" si="7"/>
        <v>173.54883559263121</v>
      </c>
      <c r="U34" s="10">
        <f t="shared" si="7"/>
        <v>178.57944974733297</v>
      </c>
      <c r="V34" s="10">
        <f t="shared" si="7"/>
        <v>166.8137215582471</v>
      </c>
      <c r="W34" s="10">
        <f t="shared" si="7"/>
        <v>184.12609288521699</v>
      </c>
      <c r="X34" s="10">
        <f t="shared" si="7"/>
        <v>208.95296917194727</v>
      </c>
      <c r="Y34" s="10"/>
    </row>
    <row r="36" spans="1:25" ht="11.45" customHeight="1" x14ac:dyDescent="0.25">
      <c r="A36" t="s">
        <v>89</v>
      </c>
      <c r="B36" t="s">
        <v>62</v>
      </c>
      <c r="C36" t="s">
        <v>63</v>
      </c>
      <c r="D36" t="s">
        <v>64</v>
      </c>
      <c r="E36" t="s">
        <v>65</v>
      </c>
      <c r="F36" t="s">
        <v>66</v>
      </c>
      <c r="G36" t="s">
        <v>67</v>
      </c>
      <c r="H36" t="s">
        <v>68</v>
      </c>
      <c r="I36" t="s">
        <v>69</v>
      </c>
      <c r="J36" t="s">
        <v>70</v>
      </c>
      <c r="K36" t="s">
        <v>71</v>
      </c>
      <c r="L36" t="s">
        <v>72</v>
      </c>
      <c r="M36" t="s">
        <v>73</v>
      </c>
      <c r="N36" t="s">
        <v>74</v>
      </c>
      <c r="O36" t="s">
        <v>75</v>
      </c>
      <c r="P36" t="s">
        <v>76</v>
      </c>
      <c r="Q36" t="s">
        <v>77</v>
      </c>
      <c r="R36" t="s">
        <v>78</v>
      </c>
      <c r="S36" t="s">
        <v>79</v>
      </c>
      <c r="T36" t="s">
        <v>80</v>
      </c>
      <c r="U36" t="s">
        <v>81</v>
      </c>
      <c r="V36" t="s">
        <v>82</v>
      </c>
      <c r="W36" t="s">
        <v>83</v>
      </c>
      <c r="X36" t="s">
        <v>84</v>
      </c>
    </row>
    <row r="37" spans="1:25" ht="11.45" customHeight="1" x14ac:dyDescent="0.25">
      <c r="A37" t="s">
        <v>52</v>
      </c>
      <c r="B37" s="10">
        <v>100</v>
      </c>
      <c r="C37" s="10">
        <v>113.06926903941829</v>
      </c>
      <c r="D37" s="10">
        <v>115.2315346345197</v>
      </c>
      <c r="E37" s="10">
        <v>117.98698813624186</v>
      </c>
      <c r="F37" s="10">
        <v>123.37351703023344</v>
      </c>
      <c r="G37" s="10">
        <v>122.61768082663605</v>
      </c>
      <c r="H37" s="10">
        <v>125.63145809414466</v>
      </c>
      <c r="I37" s="10">
        <v>132.90279372368926</v>
      </c>
      <c r="J37" s="10">
        <v>130.73096058170685</v>
      </c>
      <c r="K37" s="10">
        <v>125.15308075009568</v>
      </c>
      <c r="L37" s="10">
        <v>135.67738231917338</v>
      </c>
      <c r="M37" s="10">
        <v>151.01415996938385</v>
      </c>
      <c r="N37" s="10">
        <v>147.61768082663605</v>
      </c>
      <c r="O37" s="10">
        <v>141.99196326061997</v>
      </c>
      <c r="P37" s="10">
        <v>155.15690776884807</v>
      </c>
      <c r="Q37" s="10">
        <v>170.57022579410639</v>
      </c>
      <c r="R37" s="10">
        <v>169.77611940298507</v>
      </c>
      <c r="S37" s="10">
        <v>182.62533486414083</v>
      </c>
      <c r="T37" s="10">
        <v>195.54152315346346</v>
      </c>
      <c r="U37" s="10">
        <v>201.12897053195562</v>
      </c>
      <c r="V37" s="10">
        <v>150.05740528128587</v>
      </c>
      <c r="W37" s="10">
        <v>171.88097971680062</v>
      </c>
      <c r="X37" s="10">
        <v>215.66207424416379</v>
      </c>
      <c r="Y37" s="10"/>
    </row>
    <row r="38" spans="1:25" ht="11.45" customHeight="1" x14ac:dyDescent="0.25">
      <c r="A38" t="s">
        <v>55</v>
      </c>
      <c r="B38" s="10">
        <v>100</v>
      </c>
      <c r="C38" s="10">
        <v>101.27804069409909</v>
      </c>
      <c r="D38" s="10">
        <v>100.48929173016765</v>
      </c>
      <c r="E38" s="10">
        <v>103.07612095933264</v>
      </c>
      <c r="F38" s="10">
        <v>107.15355204406299</v>
      </c>
      <c r="G38" s="10">
        <v>112.86997673858988</v>
      </c>
      <c r="H38" s="10">
        <v>118.89789043073714</v>
      </c>
      <c r="I38" s="10">
        <v>127.25729258575974</v>
      </c>
      <c r="J38" s="10">
        <v>133.12611962246999</v>
      </c>
      <c r="K38" s="10">
        <v>125.03676372289512</v>
      </c>
      <c r="L38" s="10">
        <v>134.96564262987621</v>
      </c>
      <c r="M38" s="10">
        <v>143.31836047164515</v>
      </c>
      <c r="N38" s="10">
        <v>149.1952086842598</v>
      </c>
      <c r="O38" s="10">
        <v>151.4625277399</v>
      </c>
      <c r="P38" s="10">
        <v>159.65482206358118</v>
      </c>
      <c r="Q38" s="10">
        <v>165.40867891232855</v>
      </c>
      <c r="R38" s="10">
        <v>158.99040132616776</v>
      </c>
      <c r="S38" s="10">
        <v>169.11579904280634</v>
      </c>
      <c r="T38" s="10">
        <v>173.54883559263121</v>
      </c>
      <c r="U38" s="10">
        <v>178.57944974733297</v>
      </c>
      <c r="V38" s="10">
        <v>166.8137215582471</v>
      </c>
      <c r="W38" s="10">
        <v>184.12609288521699</v>
      </c>
      <c r="X38" s="10">
        <v>208.95296917194727</v>
      </c>
      <c r="Y38" s="10"/>
    </row>
    <row r="39" spans="1:25" ht="11.45" customHeight="1" x14ac:dyDescent="0.25">
      <c r="A39" t="s">
        <v>49</v>
      </c>
      <c r="B39" s="10">
        <v>100</v>
      </c>
      <c r="C39" s="10">
        <v>95.234648329110868</v>
      </c>
      <c r="D39" s="10">
        <v>83.327301242610702</v>
      </c>
      <c r="E39" s="10">
        <v>96.37672417259823</v>
      </c>
      <c r="F39" s="10">
        <v>94.892829854827681</v>
      </c>
      <c r="G39" s="10">
        <v>100.43028913821531</v>
      </c>
      <c r="H39" s="10">
        <v>104.55221779868903</v>
      </c>
      <c r="I39" s="10">
        <v>107.97844532915109</v>
      </c>
      <c r="J39" s="10">
        <v>124.49028833393655</v>
      </c>
      <c r="K39" s="10">
        <v>133.44593236015604</v>
      </c>
      <c r="L39" s="10">
        <v>137.02899424940685</v>
      </c>
      <c r="M39" s="10">
        <v>130.92049704427555</v>
      </c>
      <c r="N39" s="10">
        <v>136.17243736679134</v>
      </c>
      <c r="O39" s="10">
        <v>141.25950054288816</v>
      </c>
      <c r="P39" s="10">
        <v>141.59327622954117</v>
      </c>
      <c r="Q39" s="10">
        <v>141.878795190413</v>
      </c>
      <c r="R39" s="10">
        <v>148.07576305947643</v>
      </c>
      <c r="S39" s="10">
        <v>163.63051433626896</v>
      </c>
      <c r="T39" s="10">
        <v>179.79651747295614</v>
      </c>
      <c r="U39" s="10">
        <v>193.79901073712151</v>
      </c>
      <c r="V39" s="10">
        <v>172.07141995415611</v>
      </c>
      <c r="W39" s="10">
        <v>188.10471709494516</v>
      </c>
      <c r="X39" s="10">
        <v>189.1824506373909</v>
      </c>
      <c r="Y39" s="10"/>
    </row>
    <row r="40" spans="1:25" ht="11.45" customHeight="1" x14ac:dyDescent="0.25">
      <c r="A40" t="s">
        <v>51</v>
      </c>
      <c r="B40" s="10">
        <v>100</v>
      </c>
      <c r="C40" s="10">
        <v>110.54854063206584</v>
      </c>
      <c r="D40" s="10">
        <v>122.91866703834863</v>
      </c>
      <c r="E40" s="10">
        <v>127.98317794962333</v>
      </c>
      <c r="F40" s="10">
        <v>143.46889400525174</v>
      </c>
      <c r="G40" s="10">
        <v>151.61251466939234</v>
      </c>
      <c r="H40" s="10">
        <v>165.74985115513937</v>
      </c>
      <c r="I40" s="10">
        <v>170.57758688926288</v>
      </c>
      <c r="J40" s="10">
        <v>167.42586149340437</v>
      </c>
      <c r="K40" s="10">
        <v>143.48713395349156</v>
      </c>
      <c r="L40" s="10">
        <v>151.68547446235172</v>
      </c>
      <c r="M40" s="10">
        <v>154.76424006525085</v>
      </c>
      <c r="N40" s="10">
        <v>156.00317994569315</v>
      </c>
      <c r="O40" s="10">
        <v>162.27015084093046</v>
      </c>
      <c r="P40" s="10">
        <v>167.68087661879542</v>
      </c>
      <c r="Q40" s="10">
        <v>166.62433622075156</v>
      </c>
      <c r="R40" s="10">
        <v>173.60197679740924</v>
      </c>
      <c r="S40" s="10">
        <v>175.42356257162623</v>
      </c>
      <c r="T40" s="10">
        <v>188.13990384449929</v>
      </c>
      <c r="U40" s="10">
        <v>193.27771869870014</v>
      </c>
      <c r="V40" s="10">
        <v>182.18266791937256</v>
      </c>
      <c r="W40" s="10">
        <v>205.86638033389431</v>
      </c>
      <c r="X40" s="10">
        <v>179.10390231647344</v>
      </c>
      <c r="Y40" s="10"/>
    </row>
    <row r="41" spans="1:25" ht="11.45" customHeight="1" x14ac:dyDescent="0.25">
      <c r="A41" t="s">
        <v>48</v>
      </c>
      <c r="B41" s="10">
        <v>100</v>
      </c>
      <c r="C41" s="10">
        <v>102.91472750892328</v>
      </c>
      <c r="D41" s="10">
        <v>99.960901534930073</v>
      </c>
      <c r="E41" s="10">
        <v>100.64323281244089</v>
      </c>
      <c r="F41" s="10">
        <v>100.19927604777581</v>
      </c>
      <c r="G41" s="10">
        <v>128.60998650472334</v>
      </c>
      <c r="H41" s="10">
        <v>130.08185452848511</v>
      </c>
      <c r="I41" s="10">
        <v>132.05948011653865</v>
      </c>
      <c r="J41" s="10">
        <v>134.72700442695523</v>
      </c>
      <c r="K41" s="10">
        <v>137.33525041936258</v>
      </c>
      <c r="L41" s="10">
        <v>134.41673918801317</v>
      </c>
      <c r="M41" s="10">
        <v>139.7290854742896</v>
      </c>
      <c r="N41" s="10">
        <v>141.47968771677577</v>
      </c>
      <c r="O41" s="10">
        <v>134.79006646739063</v>
      </c>
      <c r="P41" s="10">
        <v>136.05256851690694</v>
      </c>
      <c r="Q41" s="10">
        <v>144.90395651241693</v>
      </c>
      <c r="R41" s="10">
        <v>142.61606568542132</v>
      </c>
      <c r="S41" s="10">
        <v>146.75293553798227</v>
      </c>
      <c r="T41" s="10">
        <v>147.1577938375774</v>
      </c>
      <c r="U41" s="10">
        <v>147.56265213717256</v>
      </c>
      <c r="V41" s="10">
        <v>142.74849597033563</v>
      </c>
      <c r="W41" s="10">
        <v>149.32712802855448</v>
      </c>
      <c r="X41" s="10">
        <v>148.35092764261481</v>
      </c>
      <c r="Y41" s="10"/>
    </row>
    <row r="42" spans="1:25" ht="11.45" customHeight="1" x14ac:dyDescent="0.25">
      <c r="A42" t="s">
        <v>53</v>
      </c>
      <c r="B42" s="10">
        <v>100</v>
      </c>
      <c r="C42" s="10">
        <v>96.946664157959987</v>
      </c>
      <c r="D42" s="10">
        <v>97.43835222241897</v>
      </c>
      <c r="E42" s="10">
        <v>97.301111209491751</v>
      </c>
      <c r="F42" s="10">
        <v>101.43023950770318</v>
      </c>
      <c r="G42" s="10">
        <v>105.73479281034177</v>
      </c>
      <c r="H42" s="10">
        <v>109.990924384629</v>
      </c>
      <c r="I42" s="10">
        <v>113.51464273065343</v>
      </c>
      <c r="J42" s="10">
        <v>112.71333230033645</v>
      </c>
      <c r="K42" s="10">
        <v>109.31606383920663</v>
      </c>
      <c r="L42" s="10">
        <v>116.5569107490703</v>
      </c>
      <c r="M42" s="10">
        <v>120.69738356649547</v>
      </c>
      <c r="N42" s="10">
        <v>115.1053656808925</v>
      </c>
      <c r="O42" s="10">
        <v>110.77978351336991</v>
      </c>
      <c r="P42" s="10">
        <v>111.43029484682133</v>
      </c>
      <c r="Q42" s="10">
        <v>109.74106826633611</v>
      </c>
      <c r="R42" s="10">
        <v>112.53680051354699</v>
      </c>
      <c r="S42" s="10">
        <v>117.47028289357179</v>
      </c>
      <c r="T42" s="10">
        <v>114.88788294669735</v>
      </c>
      <c r="U42" s="10">
        <v>117.82389985833184</v>
      </c>
      <c r="V42" s="10">
        <v>102.69473835664952</v>
      </c>
      <c r="W42" s="10">
        <v>117.64930494067646</v>
      </c>
      <c r="X42" s="10">
        <v>127.46618779883123</v>
      </c>
      <c r="Y42" s="10"/>
    </row>
    <row r="43" spans="1:25" ht="11.45" customHeight="1" x14ac:dyDescent="0.25">
      <c r="A43" t="s">
        <v>50</v>
      </c>
      <c r="B43" s="10">
        <v>100</v>
      </c>
      <c r="C43" s="10">
        <v>95.268949211112613</v>
      </c>
      <c r="D43" s="10">
        <v>93.757104533260573</v>
      </c>
      <c r="E43" s="10">
        <v>95.137089073796204</v>
      </c>
      <c r="F43" s="10">
        <v>96.646660301004871</v>
      </c>
      <c r="G43" s="10">
        <v>93.654799254308188</v>
      </c>
      <c r="H43" s="10">
        <v>97.305960987586971</v>
      </c>
      <c r="I43" s="10">
        <v>110.59200654753785</v>
      </c>
      <c r="J43" s="10">
        <v>97.687900695675879</v>
      </c>
      <c r="K43" s="10">
        <v>90.878916018733221</v>
      </c>
      <c r="L43" s="10">
        <v>90.79252489428454</v>
      </c>
      <c r="M43" s="10">
        <v>95.789569408448116</v>
      </c>
      <c r="N43" s="10">
        <v>89.899058791433632</v>
      </c>
      <c r="O43" s="10">
        <v>100.99577138180328</v>
      </c>
      <c r="P43" s="10">
        <v>93.311508207156805</v>
      </c>
      <c r="Q43" s="10">
        <v>89.853589778565905</v>
      </c>
      <c r="R43" s="10">
        <v>89.3807120447415</v>
      </c>
      <c r="S43" s="10">
        <v>91.103987632428499</v>
      </c>
      <c r="T43" s="10">
        <v>86.529804937934784</v>
      </c>
      <c r="U43" s="10">
        <v>95.960078206702107</v>
      </c>
      <c r="V43" s="10">
        <v>76.560723866684853</v>
      </c>
      <c r="W43" s="10">
        <v>90.485609057427354</v>
      </c>
      <c r="X43" s="10">
        <v>117.12363024598734</v>
      </c>
      <c r="Y43" s="10"/>
    </row>
    <row r="44" spans="1:25" ht="11.45" customHeight="1" x14ac:dyDescent="0.25">
      <c r="A44" t="s">
        <v>54</v>
      </c>
      <c r="B44" s="10">
        <v>100</v>
      </c>
      <c r="C44" s="10">
        <v>113.22933502876359</v>
      </c>
      <c r="D44" s="10">
        <v>118.69479957409975</v>
      </c>
      <c r="E44" s="10">
        <v>114.69126061878097</v>
      </c>
      <c r="F44" s="10">
        <v>116.49674063747156</v>
      </c>
      <c r="G44" s="10">
        <v>120.44934008441403</v>
      </c>
      <c r="H44" s="10">
        <v>123.60299355787571</v>
      </c>
      <c r="I44" s="10">
        <v>125.72330271856113</v>
      </c>
      <c r="J44" s="10">
        <v>124.51722368189233</v>
      </c>
      <c r="K44" s="10">
        <v>122.34329398607397</v>
      </c>
      <c r="L44" s="10">
        <v>124.12311274866522</v>
      </c>
      <c r="M44" s="10">
        <v>116.65185718553471</v>
      </c>
      <c r="N44" s="10">
        <v>119.21262074195499</v>
      </c>
      <c r="O44" s="10">
        <v>115.71962588186629</v>
      </c>
      <c r="P44" s="10">
        <v>118.12335787111155</v>
      </c>
      <c r="Q44" s="10">
        <v>112.47749852543528</v>
      </c>
      <c r="R44" s="10">
        <v>117.00575271741211</v>
      </c>
      <c r="S44" s="10">
        <v>125.31885068212981</v>
      </c>
      <c r="T44" s="10">
        <v>128.19903942641346</v>
      </c>
      <c r="U44" s="10">
        <v>127.72411468666456</v>
      </c>
      <c r="V44" s="10">
        <v>113.35457727868123</v>
      </c>
      <c r="W44" s="10">
        <v>110.79113269550429</v>
      </c>
      <c r="X44" s="10">
        <v>105.36320252476119</v>
      </c>
      <c r="Y44" s="10"/>
    </row>
    <row r="81" spans="2:2" ht="11.45" customHeight="1" x14ac:dyDescent="0.25">
      <c r="B81" s="31" t="s">
        <v>100</v>
      </c>
    </row>
  </sheetData>
  <sortState ref="A37:X44">
    <sortCondition descending="1" ref="X37:X44"/>
  </sortState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23"/>
  <sheetViews>
    <sheetView workbookViewId="0">
      <selection activeCell="A11" sqref="A11:XFD11"/>
    </sheetView>
  </sheetViews>
  <sheetFormatPr baseColWidth="10" defaultColWidth="8.85546875" defaultRowHeight="11.45" customHeight="1" x14ac:dyDescent="0.25"/>
  <cols>
    <col min="1" max="1" width="29.85546875" customWidth="1"/>
    <col min="2" max="25" width="10" customWidth="1"/>
  </cols>
  <sheetData>
    <row r="1" spans="1:25" x14ac:dyDescent="0.25">
      <c r="A1" s="3" t="s">
        <v>86</v>
      </c>
    </row>
    <row r="2" spans="1:25" x14ac:dyDescent="0.25">
      <c r="A2" s="2" t="s">
        <v>87</v>
      </c>
      <c r="B2" s="1" t="s">
        <v>0</v>
      </c>
    </row>
    <row r="3" spans="1:25" x14ac:dyDescent="0.25">
      <c r="A3" s="2" t="s">
        <v>88</v>
      </c>
      <c r="B3" s="2" t="s">
        <v>6</v>
      </c>
    </row>
    <row r="5" spans="1:25" x14ac:dyDescent="0.25">
      <c r="A5" s="1" t="s">
        <v>12</v>
      </c>
      <c r="C5" s="2" t="s">
        <v>17</v>
      </c>
    </row>
    <row r="6" spans="1:25" x14ac:dyDescent="0.25">
      <c r="A6" s="1" t="s">
        <v>13</v>
      </c>
      <c r="C6" s="2" t="s">
        <v>18</v>
      </c>
    </row>
    <row r="7" spans="1:25" x14ac:dyDescent="0.25">
      <c r="A7" s="1" t="s">
        <v>14</v>
      </c>
      <c r="C7" s="2" t="s">
        <v>36</v>
      </c>
    </row>
    <row r="8" spans="1:25" x14ac:dyDescent="0.25">
      <c r="A8" s="1" t="s">
        <v>15</v>
      </c>
      <c r="C8" s="2" t="s">
        <v>22</v>
      </c>
    </row>
    <row r="10" spans="1:25" x14ac:dyDescent="0.25">
      <c r="A10" s="5" t="s">
        <v>89</v>
      </c>
      <c r="B10" s="4" t="s">
        <v>62</v>
      </c>
      <c r="C10" s="4" t="s">
        <v>63</v>
      </c>
      <c r="D10" s="4" t="s">
        <v>64</v>
      </c>
      <c r="E10" s="4" t="s">
        <v>65</v>
      </c>
      <c r="F10" s="4" t="s">
        <v>66</v>
      </c>
      <c r="G10" s="4" t="s">
        <v>67</v>
      </c>
      <c r="H10" s="4" t="s">
        <v>68</v>
      </c>
      <c r="I10" s="4" t="s">
        <v>69</v>
      </c>
      <c r="J10" s="4" t="s">
        <v>70</v>
      </c>
      <c r="K10" s="4" t="s">
        <v>71</v>
      </c>
      <c r="L10" s="4" t="s">
        <v>72</v>
      </c>
      <c r="M10" s="4" t="s">
        <v>73</v>
      </c>
      <c r="N10" s="4" t="s">
        <v>74</v>
      </c>
      <c r="O10" s="4" t="s">
        <v>75</v>
      </c>
      <c r="P10" s="4" t="s">
        <v>76</v>
      </c>
      <c r="Q10" s="4" t="s">
        <v>77</v>
      </c>
      <c r="R10" s="4" t="s">
        <v>78</v>
      </c>
      <c r="S10" s="4" t="s">
        <v>79</v>
      </c>
      <c r="T10" s="4" t="s">
        <v>80</v>
      </c>
      <c r="U10" s="4" t="s">
        <v>81</v>
      </c>
      <c r="V10" s="4" t="s">
        <v>82</v>
      </c>
      <c r="W10" s="4" t="s">
        <v>83</v>
      </c>
      <c r="X10" s="4" t="s">
        <v>84</v>
      </c>
      <c r="Y10" s="4" t="s">
        <v>85</v>
      </c>
    </row>
    <row r="11" spans="1:25" x14ac:dyDescent="0.25">
      <c r="A11" s="7" t="s">
        <v>48</v>
      </c>
      <c r="B11" s="21">
        <v>19750</v>
      </c>
      <c r="C11" s="21">
        <v>20732</v>
      </c>
      <c r="D11" s="17">
        <v>20111.400000000001</v>
      </c>
      <c r="E11" s="21">
        <v>20381</v>
      </c>
      <c r="F11" s="17">
        <v>21097.1</v>
      </c>
      <c r="G11" s="17">
        <v>25540.799999999999</v>
      </c>
      <c r="H11" s="17">
        <v>25927.200000000001</v>
      </c>
      <c r="I11" s="17">
        <v>27165.8</v>
      </c>
      <c r="J11" s="17">
        <v>28148.799999999999</v>
      </c>
      <c r="K11" s="17">
        <v>25812.6</v>
      </c>
      <c r="L11" s="17">
        <v>27655.599999999999</v>
      </c>
      <c r="M11" s="17">
        <v>28002.9</v>
      </c>
      <c r="N11" s="17">
        <v>28083.7</v>
      </c>
      <c r="O11" s="17">
        <v>26964.2</v>
      </c>
      <c r="P11" s="21">
        <v>28179</v>
      </c>
      <c r="Q11" s="17">
        <v>29471.1</v>
      </c>
      <c r="R11" s="21">
        <v>29135</v>
      </c>
      <c r="S11" s="17">
        <v>29945.3</v>
      </c>
      <c r="T11" s="17">
        <v>30452.7</v>
      </c>
      <c r="U11" s="17">
        <v>30813.200000000001</v>
      </c>
      <c r="V11" s="17">
        <v>29068.7</v>
      </c>
      <c r="W11" s="17">
        <v>32550.9</v>
      </c>
      <c r="X11" s="17">
        <v>34865.1</v>
      </c>
      <c r="Y11" s="10" t="s">
        <v>92</v>
      </c>
    </row>
    <row r="12" spans="1:25" x14ac:dyDescent="0.25">
      <c r="A12" s="7" t="s">
        <v>49</v>
      </c>
      <c r="B12" s="16">
        <v>5951.3</v>
      </c>
      <c r="C12" s="16">
        <v>6141.1</v>
      </c>
      <c r="D12" s="16">
        <v>5554.7</v>
      </c>
      <c r="E12" s="16">
        <v>6388.3</v>
      </c>
      <c r="F12" s="16">
        <v>6300.8</v>
      </c>
      <c r="G12" s="20">
        <v>6164</v>
      </c>
      <c r="H12" s="16">
        <v>6646.4</v>
      </c>
      <c r="I12" s="16">
        <v>7631.9</v>
      </c>
      <c r="J12" s="16">
        <v>8298.9</v>
      </c>
      <c r="K12" s="16">
        <v>7979.5</v>
      </c>
      <c r="L12" s="16">
        <v>8234.1</v>
      </c>
      <c r="M12" s="16">
        <v>7949.6</v>
      </c>
      <c r="N12" s="16">
        <v>8243.1</v>
      </c>
      <c r="O12" s="16">
        <v>8556.4</v>
      </c>
      <c r="P12" s="16">
        <v>9013.9</v>
      </c>
      <c r="Q12" s="16">
        <v>9593.2000000000007</v>
      </c>
      <c r="R12" s="16">
        <v>9994.4</v>
      </c>
      <c r="S12" s="16">
        <v>10549.3</v>
      </c>
      <c r="T12" s="16">
        <v>11520.1</v>
      </c>
      <c r="U12" s="16">
        <v>12121.1</v>
      </c>
      <c r="V12" s="16">
        <v>10761.3</v>
      </c>
      <c r="W12" s="16">
        <v>12175.1</v>
      </c>
      <c r="X12" s="16">
        <v>12015.5</v>
      </c>
      <c r="Y12" s="16">
        <v>11913.9</v>
      </c>
    </row>
    <row r="13" spans="1:25" x14ac:dyDescent="0.25">
      <c r="A13" s="7" t="s">
        <v>50</v>
      </c>
      <c r="B13" s="17">
        <v>5548.3</v>
      </c>
      <c r="C13" s="17">
        <v>5421.8</v>
      </c>
      <c r="D13" s="17">
        <v>5643.9</v>
      </c>
      <c r="E13" s="17">
        <v>5860.4</v>
      </c>
      <c r="F13" s="17">
        <v>6236.8</v>
      </c>
      <c r="G13" s="17">
        <v>6708.4</v>
      </c>
      <c r="H13" s="17">
        <v>6869.1</v>
      </c>
      <c r="I13" s="17">
        <v>6962.5</v>
      </c>
      <c r="J13" s="17">
        <v>7215.4</v>
      </c>
      <c r="K13" s="17">
        <v>6407.7</v>
      </c>
      <c r="L13" s="17">
        <v>7005.4</v>
      </c>
      <c r="M13" s="17">
        <v>7301.9</v>
      </c>
      <c r="N13" s="17">
        <v>7183.1</v>
      </c>
      <c r="O13" s="17">
        <v>7778.8</v>
      </c>
      <c r="P13" s="17">
        <v>7856.5</v>
      </c>
      <c r="Q13" s="17">
        <v>7798.6</v>
      </c>
      <c r="R13" s="17">
        <v>7883.6</v>
      </c>
      <c r="S13" s="17">
        <v>8099.1</v>
      </c>
      <c r="T13" s="17">
        <v>8390.1</v>
      </c>
      <c r="U13" s="17">
        <v>8686.7999999999993</v>
      </c>
      <c r="V13" s="17">
        <v>7714.5</v>
      </c>
      <c r="W13" s="17">
        <v>8993.2999999999993</v>
      </c>
      <c r="X13" s="17">
        <v>10911.2</v>
      </c>
      <c r="Y13" s="10" t="s">
        <v>92</v>
      </c>
    </row>
    <row r="14" spans="1:25" x14ac:dyDescent="0.25">
      <c r="A14" s="7" t="s">
        <v>51</v>
      </c>
      <c r="B14" s="16">
        <v>87336.1</v>
      </c>
      <c r="C14" s="16">
        <v>92258.5</v>
      </c>
      <c r="D14" s="16">
        <v>96117.8</v>
      </c>
      <c r="E14" s="16">
        <v>96714.9</v>
      </c>
      <c r="F14" s="16">
        <v>101171.3</v>
      </c>
      <c r="G14" s="16">
        <v>106195.6</v>
      </c>
      <c r="H14" s="16">
        <v>112996.6</v>
      </c>
      <c r="I14" s="16">
        <v>119637.5</v>
      </c>
      <c r="J14" s="20">
        <v>121924</v>
      </c>
      <c r="K14" s="16">
        <v>108190.8</v>
      </c>
      <c r="L14" s="16">
        <v>118734.6</v>
      </c>
      <c r="M14" s="16">
        <v>126831.8</v>
      </c>
      <c r="N14" s="16">
        <v>126336.6</v>
      </c>
      <c r="O14" s="16">
        <v>127603.6</v>
      </c>
      <c r="P14" s="16">
        <v>135584.29999999999</v>
      </c>
      <c r="Q14" s="16">
        <v>134972.70000000001</v>
      </c>
      <c r="R14" s="16">
        <v>140361.1</v>
      </c>
      <c r="S14" s="20">
        <v>145633</v>
      </c>
      <c r="T14" s="16">
        <v>151909.79999999999</v>
      </c>
      <c r="U14" s="16">
        <v>148414.6</v>
      </c>
      <c r="V14" s="20">
        <v>145633</v>
      </c>
      <c r="W14" s="16">
        <v>158273.9</v>
      </c>
      <c r="X14" s="20">
        <v>165643</v>
      </c>
      <c r="Y14" s="9" t="s">
        <v>92</v>
      </c>
    </row>
    <row r="15" spans="1:25" x14ac:dyDescent="0.25">
      <c r="A15" s="7" t="s">
        <v>53</v>
      </c>
      <c r="B15" s="20">
        <v>58739</v>
      </c>
      <c r="C15" s="16">
        <v>59769.2</v>
      </c>
      <c r="D15" s="16">
        <v>59696.1</v>
      </c>
      <c r="E15" s="16">
        <v>60266.1</v>
      </c>
      <c r="F15" s="16">
        <v>61970.6</v>
      </c>
      <c r="G15" s="16">
        <v>63786.2</v>
      </c>
      <c r="H15" s="16">
        <v>65335.199999999997</v>
      </c>
      <c r="I15" s="16">
        <v>67527.899999999994</v>
      </c>
      <c r="J15" s="16">
        <v>67618.100000000006</v>
      </c>
      <c r="K15" s="20">
        <v>63340</v>
      </c>
      <c r="L15" s="20">
        <v>66401</v>
      </c>
      <c r="M15" s="16">
        <v>68011.7</v>
      </c>
      <c r="N15" s="16">
        <v>66786.600000000006</v>
      </c>
      <c r="O15" s="16">
        <v>66648.5</v>
      </c>
      <c r="P15" s="16">
        <v>67404.5</v>
      </c>
      <c r="Q15" s="16">
        <v>68393.5</v>
      </c>
      <c r="R15" s="16">
        <v>70069.399999999994</v>
      </c>
      <c r="S15" s="16">
        <v>74945.5</v>
      </c>
      <c r="T15" s="16">
        <v>77216.7</v>
      </c>
      <c r="U15" s="16">
        <v>79134.600000000006</v>
      </c>
      <c r="V15" s="16">
        <v>71250.5</v>
      </c>
      <c r="W15" s="16">
        <v>77760.2</v>
      </c>
      <c r="X15" s="16">
        <v>84028.7</v>
      </c>
      <c r="Y15" s="9" t="s">
        <v>92</v>
      </c>
    </row>
    <row r="16" spans="1:25" x14ac:dyDescent="0.25">
      <c r="A16" s="7" t="s">
        <v>55</v>
      </c>
      <c r="B16" s="16">
        <v>14644.4</v>
      </c>
      <c r="C16" s="16">
        <v>14977.4</v>
      </c>
      <c r="D16" s="16">
        <v>15090.2</v>
      </c>
      <c r="E16" s="16">
        <v>15290.4</v>
      </c>
      <c r="F16" s="16">
        <v>16268.5</v>
      </c>
      <c r="G16" s="16">
        <v>17119.7</v>
      </c>
      <c r="H16" s="16">
        <v>18002.7</v>
      </c>
      <c r="I16" s="16">
        <v>19287.8</v>
      </c>
      <c r="J16" s="16">
        <v>20412.7</v>
      </c>
      <c r="K16" s="16">
        <v>19145.2</v>
      </c>
      <c r="L16" s="16">
        <v>20280.5</v>
      </c>
      <c r="M16" s="16">
        <v>21708.2</v>
      </c>
      <c r="N16" s="16">
        <v>22056.400000000001</v>
      </c>
      <c r="O16" s="16">
        <v>22474.1</v>
      </c>
      <c r="P16" s="16">
        <v>23597.1</v>
      </c>
      <c r="Q16" s="16">
        <v>25249.599999999999</v>
      </c>
      <c r="R16" s="16">
        <v>25136.1</v>
      </c>
      <c r="S16" s="16">
        <v>26608.1</v>
      </c>
      <c r="T16" s="16">
        <v>27125.599999999999</v>
      </c>
      <c r="U16" s="16">
        <v>27537.8</v>
      </c>
      <c r="V16" s="20">
        <v>26378</v>
      </c>
      <c r="W16" s="20">
        <v>29498</v>
      </c>
      <c r="X16" s="16">
        <v>33327.9</v>
      </c>
      <c r="Y16" s="16">
        <v>29233.9</v>
      </c>
    </row>
    <row r="17" spans="1:25" x14ac:dyDescent="0.25">
      <c r="A17" s="7" t="s">
        <v>56</v>
      </c>
      <c r="B17" s="17">
        <v>4857.5</v>
      </c>
      <c r="C17" s="17">
        <v>4599.3</v>
      </c>
      <c r="D17" s="17">
        <v>4797.8</v>
      </c>
      <c r="E17" s="17">
        <v>4967.6000000000004</v>
      </c>
      <c r="F17" s="17">
        <v>6646.5</v>
      </c>
      <c r="G17" s="17">
        <v>9472.2000000000007</v>
      </c>
      <c r="H17" s="17">
        <v>10150.6</v>
      </c>
      <c r="I17" s="17">
        <v>10036.4</v>
      </c>
      <c r="J17" s="17">
        <v>10682.2</v>
      </c>
      <c r="K17" s="17">
        <v>9955.9</v>
      </c>
      <c r="L17" s="21">
        <v>10353</v>
      </c>
      <c r="M17" s="17">
        <v>10473.299999999999</v>
      </c>
      <c r="N17" s="17">
        <v>10627.6</v>
      </c>
      <c r="O17" s="17">
        <v>10527.1</v>
      </c>
      <c r="P17" s="17">
        <v>10904.3</v>
      </c>
      <c r="Q17" s="17">
        <v>11271.1</v>
      </c>
      <c r="R17" s="17">
        <v>11633.4</v>
      </c>
      <c r="S17" s="21">
        <v>11762</v>
      </c>
      <c r="T17" s="17">
        <v>11913.8</v>
      </c>
      <c r="U17" s="17">
        <v>12233.9</v>
      </c>
      <c r="V17" s="21">
        <v>11700</v>
      </c>
      <c r="W17" s="17">
        <v>12469.7</v>
      </c>
      <c r="X17" s="17">
        <v>13260.3</v>
      </c>
      <c r="Y17" s="17">
        <v>12501.7</v>
      </c>
    </row>
    <row r="18" spans="1:25" x14ac:dyDescent="0.25">
      <c r="A18" s="7" t="s">
        <v>58</v>
      </c>
      <c r="B18" s="17">
        <v>5673.4</v>
      </c>
      <c r="C18" s="17">
        <v>5596.1</v>
      </c>
      <c r="D18" s="17">
        <v>5558.5</v>
      </c>
      <c r="E18" s="17">
        <v>5834.5</v>
      </c>
      <c r="F18" s="17">
        <v>6021.4</v>
      </c>
      <c r="G18" s="17">
        <v>6461.8</v>
      </c>
      <c r="H18" s="17">
        <v>7220.1</v>
      </c>
      <c r="I18" s="17">
        <v>7774.4</v>
      </c>
      <c r="J18" s="21">
        <v>7116</v>
      </c>
      <c r="K18" s="17">
        <v>5909.7</v>
      </c>
      <c r="L18" s="17">
        <v>6487.6</v>
      </c>
      <c r="M18" s="21">
        <v>7029</v>
      </c>
      <c r="N18" s="17">
        <v>7071.9</v>
      </c>
      <c r="O18" s="17">
        <v>7002.1</v>
      </c>
      <c r="P18" s="17">
        <v>7208.3</v>
      </c>
      <c r="Q18" s="17">
        <v>7040.8</v>
      </c>
      <c r="R18" s="17">
        <v>7388.8</v>
      </c>
      <c r="S18" s="17">
        <v>7544.5</v>
      </c>
      <c r="T18" s="17">
        <v>7743.2</v>
      </c>
      <c r="U18" s="21">
        <v>8174</v>
      </c>
      <c r="V18" s="21">
        <v>7334</v>
      </c>
      <c r="W18" s="17">
        <v>7685.2</v>
      </c>
      <c r="X18" s="17">
        <v>7601.5</v>
      </c>
      <c r="Y18" s="21">
        <v>6942</v>
      </c>
    </row>
    <row r="19" spans="1:25" x14ac:dyDescent="0.25">
      <c r="A19" s="7" t="s">
        <v>59</v>
      </c>
      <c r="B19" s="9" t="s">
        <v>92</v>
      </c>
      <c r="C19" s="9" t="s">
        <v>92</v>
      </c>
      <c r="D19" s="9" t="s">
        <v>92</v>
      </c>
      <c r="E19" s="9" t="s">
        <v>92</v>
      </c>
      <c r="F19" s="9" t="s">
        <v>92</v>
      </c>
      <c r="G19" s="9" t="s">
        <v>92</v>
      </c>
      <c r="H19" s="9" t="s">
        <v>92</v>
      </c>
      <c r="I19" s="9" t="s">
        <v>92</v>
      </c>
      <c r="J19" s="9" t="s">
        <v>92</v>
      </c>
      <c r="K19" s="9" t="s">
        <v>92</v>
      </c>
      <c r="L19" s="9" t="s">
        <v>92</v>
      </c>
      <c r="M19" s="9" t="s">
        <v>92</v>
      </c>
      <c r="N19" s="9" t="s">
        <v>92</v>
      </c>
      <c r="O19" s="9" t="s">
        <v>92</v>
      </c>
      <c r="P19" s="9" t="s">
        <v>92</v>
      </c>
      <c r="Q19" s="9" t="s">
        <v>92</v>
      </c>
      <c r="R19" s="9" t="s">
        <v>92</v>
      </c>
      <c r="S19" s="9" t="s">
        <v>92</v>
      </c>
      <c r="T19" s="9" t="s">
        <v>92</v>
      </c>
      <c r="U19" s="9" t="s">
        <v>92</v>
      </c>
      <c r="V19" s="9" t="s">
        <v>92</v>
      </c>
      <c r="W19" s="9" t="s">
        <v>92</v>
      </c>
      <c r="X19" s="9" t="s">
        <v>92</v>
      </c>
      <c r="Y19" s="9" t="s">
        <v>92</v>
      </c>
    </row>
    <row r="20" spans="1:25" x14ac:dyDescent="0.25">
      <c r="A20" s="7" t="s">
        <v>60</v>
      </c>
      <c r="B20" s="10" t="s">
        <v>92</v>
      </c>
      <c r="C20" s="10" t="s">
        <v>92</v>
      </c>
      <c r="D20" s="10" t="s">
        <v>92</v>
      </c>
      <c r="E20" s="10" t="s">
        <v>92</v>
      </c>
      <c r="F20" s="10" t="s">
        <v>92</v>
      </c>
      <c r="G20" s="10" t="s">
        <v>92</v>
      </c>
      <c r="H20" s="10" t="s">
        <v>92</v>
      </c>
      <c r="I20" s="10" t="s">
        <v>92</v>
      </c>
      <c r="J20" s="10" t="s">
        <v>92</v>
      </c>
      <c r="K20" s="10" t="s">
        <v>92</v>
      </c>
      <c r="L20" s="10" t="s">
        <v>92</v>
      </c>
      <c r="M20" s="10" t="s">
        <v>92</v>
      </c>
      <c r="N20" s="10" t="s">
        <v>92</v>
      </c>
      <c r="O20" s="10" t="s">
        <v>92</v>
      </c>
      <c r="P20" s="10" t="s">
        <v>92</v>
      </c>
      <c r="Q20" s="10" t="s">
        <v>92</v>
      </c>
      <c r="R20" s="10" t="s">
        <v>92</v>
      </c>
      <c r="S20" s="10" t="s">
        <v>92</v>
      </c>
      <c r="T20" s="10" t="s">
        <v>92</v>
      </c>
      <c r="U20" s="10" t="s">
        <v>92</v>
      </c>
      <c r="V20" s="10" t="s">
        <v>92</v>
      </c>
      <c r="W20" s="10" t="s">
        <v>92</v>
      </c>
      <c r="X20" s="10" t="s">
        <v>92</v>
      </c>
      <c r="Y20" s="10" t="s">
        <v>92</v>
      </c>
    </row>
    <row r="22" spans="1:25" x14ac:dyDescent="0.25">
      <c r="A22" s="1" t="s">
        <v>93</v>
      </c>
    </row>
    <row r="23" spans="1:25" x14ac:dyDescent="0.25">
      <c r="A23" s="1" t="s">
        <v>92</v>
      </c>
      <c r="B23" s="2" t="s">
        <v>94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85"/>
  <sheetViews>
    <sheetView topLeftCell="A50" workbookViewId="0">
      <selection activeCell="S69" sqref="S69"/>
    </sheetView>
  </sheetViews>
  <sheetFormatPr baseColWidth="10" defaultColWidth="8.85546875" defaultRowHeight="11.45" customHeight="1" x14ac:dyDescent="0.25"/>
  <cols>
    <col min="1" max="1" width="14" style="22" customWidth="1"/>
    <col min="2" max="25" width="10" style="22" customWidth="1"/>
    <col min="26" max="16384" width="8.85546875" style="22"/>
  </cols>
  <sheetData>
    <row r="1" spans="1:25" ht="15" x14ac:dyDescent="0.25">
      <c r="A1" s="3" t="s">
        <v>101</v>
      </c>
    </row>
    <row r="2" spans="1:25" ht="15" x14ac:dyDescent="0.25">
      <c r="A2" s="3" t="s">
        <v>87</v>
      </c>
      <c r="B2" s="1" t="s">
        <v>102</v>
      </c>
    </row>
    <row r="3" spans="1:25" ht="15" x14ac:dyDescent="0.25">
      <c r="A3" s="3" t="s">
        <v>88</v>
      </c>
      <c r="B3" s="3" t="s">
        <v>6</v>
      </c>
    </row>
    <row r="4" spans="1:25" ht="15" x14ac:dyDescent="0.25"/>
    <row r="5" spans="1:25" ht="15" x14ac:dyDescent="0.25">
      <c r="A5" s="1" t="s">
        <v>12</v>
      </c>
      <c r="C5" s="3" t="s">
        <v>17</v>
      </c>
    </row>
    <row r="6" spans="1:25" ht="15" x14ac:dyDescent="0.25">
      <c r="A6" s="1" t="s">
        <v>13</v>
      </c>
      <c r="C6" s="3" t="s">
        <v>103</v>
      </c>
    </row>
    <row r="7" spans="1:25" ht="15" x14ac:dyDescent="0.25">
      <c r="A7" s="1" t="s">
        <v>14</v>
      </c>
      <c r="C7" s="3" t="s">
        <v>36</v>
      </c>
    </row>
    <row r="8" spans="1:25" ht="15" x14ac:dyDescent="0.25">
      <c r="A8" s="1" t="s">
        <v>15</v>
      </c>
      <c r="C8" s="3" t="s">
        <v>22</v>
      </c>
    </row>
    <row r="9" spans="1:25" ht="15" x14ac:dyDescent="0.25"/>
    <row r="10" spans="1:25" ht="15" x14ac:dyDescent="0.25">
      <c r="A10" s="5" t="s">
        <v>89</v>
      </c>
      <c r="B10" s="4" t="s">
        <v>62</v>
      </c>
      <c r="C10" s="4" t="s">
        <v>63</v>
      </c>
      <c r="D10" s="4" t="s">
        <v>64</v>
      </c>
      <c r="E10" s="4" t="s">
        <v>65</v>
      </c>
      <c r="F10" s="4" t="s">
        <v>66</v>
      </c>
      <c r="G10" s="4" t="s">
        <v>67</v>
      </c>
      <c r="H10" s="4" t="s">
        <v>68</v>
      </c>
      <c r="I10" s="4" t="s">
        <v>69</v>
      </c>
      <c r="J10" s="4" t="s">
        <v>70</v>
      </c>
      <c r="K10" s="4" t="s">
        <v>71</v>
      </c>
      <c r="L10" s="4" t="s">
        <v>72</v>
      </c>
      <c r="M10" s="4" t="s">
        <v>73</v>
      </c>
      <c r="N10" s="4" t="s">
        <v>74</v>
      </c>
      <c r="O10" s="4" t="s">
        <v>75</v>
      </c>
      <c r="P10" s="4" t="s">
        <v>76</v>
      </c>
      <c r="Q10" s="4" t="s">
        <v>77</v>
      </c>
      <c r="R10" s="4" t="s">
        <v>78</v>
      </c>
      <c r="S10" s="4" t="s">
        <v>79</v>
      </c>
      <c r="T10" s="4" t="s">
        <v>80</v>
      </c>
      <c r="U10" s="4" t="s">
        <v>81</v>
      </c>
      <c r="V10" s="4" t="s">
        <v>82</v>
      </c>
      <c r="W10" s="4" t="s">
        <v>83</v>
      </c>
      <c r="X10" s="4" t="s">
        <v>84</v>
      </c>
      <c r="Y10" s="4" t="s">
        <v>85</v>
      </c>
    </row>
    <row r="11" spans="1:25" ht="15" x14ac:dyDescent="0.25">
      <c r="A11" s="7" t="s">
        <v>48</v>
      </c>
      <c r="B11" s="21">
        <v>14129</v>
      </c>
      <c r="C11" s="17">
        <v>15110.2</v>
      </c>
      <c r="D11" s="17">
        <v>14830.8</v>
      </c>
      <c r="E11" s="17">
        <v>15360.5</v>
      </c>
      <c r="F11" s="17">
        <v>16494.099999999999</v>
      </c>
      <c r="G11" s="17">
        <v>20220.5</v>
      </c>
      <c r="H11" s="17">
        <v>21398.9</v>
      </c>
      <c r="I11" s="17">
        <v>23120.6</v>
      </c>
      <c r="J11" s="17">
        <v>24831.8</v>
      </c>
      <c r="K11" s="17">
        <v>22673.599999999999</v>
      </c>
      <c r="L11" s="17">
        <v>24514.3</v>
      </c>
      <c r="M11" s="17">
        <v>25253.200000000001</v>
      </c>
      <c r="N11" s="17">
        <v>26104.9</v>
      </c>
      <c r="O11" s="17">
        <v>25288.5</v>
      </c>
      <c r="P11" s="17">
        <v>26393.3</v>
      </c>
      <c r="Q11" s="21">
        <v>27419</v>
      </c>
      <c r="R11" s="17">
        <v>27348.5</v>
      </c>
      <c r="S11" s="17">
        <v>28500.9</v>
      </c>
      <c r="T11" s="17">
        <v>29664.1</v>
      </c>
      <c r="U11" s="17">
        <v>30539.8</v>
      </c>
      <c r="V11" s="17">
        <v>29068.7</v>
      </c>
      <c r="W11" s="17">
        <v>34488.300000000003</v>
      </c>
      <c r="X11" s="21">
        <v>40820</v>
      </c>
      <c r="Y11" s="10" t="s">
        <v>92</v>
      </c>
    </row>
    <row r="12" spans="1:25" ht="15" x14ac:dyDescent="0.25">
      <c r="A12" s="7" t="s">
        <v>49</v>
      </c>
      <c r="B12" s="16">
        <v>2910.6</v>
      </c>
      <c r="C12" s="16">
        <v>3293.3</v>
      </c>
      <c r="D12" s="20">
        <v>3470</v>
      </c>
      <c r="E12" s="16">
        <v>3977.2</v>
      </c>
      <c r="F12" s="20">
        <v>4077</v>
      </c>
      <c r="G12" s="16">
        <v>4567.3999999999996</v>
      </c>
      <c r="H12" s="16">
        <v>5310.1</v>
      </c>
      <c r="I12" s="16">
        <v>6428.5</v>
      </c>
      <c r="J12" s="16">
        <v>8013.9</v>
      </c>
      <c r="K12" s="16">
        <v>7309.8</v>
      </c>
      <c r="L12" s="16">
        <v>8015.6</v>
      </c>
      <c r="M12" s="16">
        <v>8307.6</v>
      </c>
      <c r="N12" s="16">
        <v>8439.7000000000007</v>
      </c>
      <c r="O12" s="16">
        <v>8310.7000000000007</v>
      </c>
      <c r="P12" s="16">
        <v>8398.1</v>
      </c>
      <c r="Q12" s="16">
        <v>9078.2000000000007</v>
      </c>
      <c r="R12" s="20">
        <v>9446</v>
      </c>
      <c r="S12" s="16">
        <v>10239.299999999999</v>
      </c>
      <c r="T12" s="16">
        <v>11339.1</v>
      </c>
      <c r="U12" s="16">
        <v>11923.3</v>
      </c>
      <c r="V12" s="16">
        <v>10761.3</v>
      </c>
      <c r="W12" s="20">
        <v>12828</v>
      </c>
      <c r="X12" s="20">
        <v>15061</v>
      </c>
      <c r="Y12" s="20">
        <v>15875</v>
      </c>
    </row>
    <row r="13" spans="1:25" ht="15" x14ac:dyDescent="0.25">
      <c r="A13" s="7" t="s">
        <v>50</v>
      </c>
      <c r="B13" s="17">
        <v>3566.9</v>
      </c>
      <c r="C13" s="17">
        <v>3743.3</v>
      </c>
      <c r="D13" s="17">
        <v>3968.1</v>
      </c>
      <c r="E13" s="17">
        <v>4224.7</v>
      </c>
      <c r="F13" s="17">
        <v>4556.1000000000004</v>
      </c>
      <c r="G13" s="17">
        <v>5003.2</v>
      </c>
      <c r="H13" s="17">
        <v>5216.3999999999996</v>
      </c>
      <c r="I13" s="17">
        <v>5385.7</v>
      </c>
      <c r="J13" s="17">
        <v>5804.7</v>
      </c>
      <c r="K13" s="21">
        <v>5346</v>
      </c>
      <c r="L13" s="17">
        <v>5964.3</v>
      </c>
      <c r="M13" s="17">
        <v>6119.7</v>
      </c>
      <c r="N13" s="17">
        <v>6211.7</v>
      </c>
      <c r="O13" s="17">
        <v>6804.3</v>
      </c>
      <c r="P13" s="17">
        <v>7069.2</v>
      </c>
      <c r="Q13" s="17">
        <v>7029.9</v>
      </c>
      <c r="R13" s="17">
        <v>7155.8</v>
      </c>
      <c r="S13" s="21">
        <v>7524</v>
      </c>
      <c r="T13" s="17">
        <v>7885.9</v>
      </c>
      <c r="U13" s="17">
        <v>8299.2000000000007</v>
      </c>
      <c r="V13" s="17">
        <v>7714.5</v>
      </c>
      <c r="W13" s="17">
        <v>9307.6</v>
      </c>
      <c r="X13" s="17">
        <v>11574.4</v>
      </c>
      <c r="Y13" s="10" t="s">
        <v>92</v>
      </c>
    </row>
    <row r="14" spans="1:25" ht="15" x14ac:dyDescent="0.25">
      <c r="A14" s="7" t="s">
        <v>51</v>
      </c>
      <c r="B14" s="20">
        <v>67048</v>
      </c>
      <c r="C14" s="20">
        <v>72101</v>
      </c>
      <c r="D14" s="20">
        <v>76161</v>
      </c>
      <c r="E14" s="20">
        <v>77148</v>
      </c>
      <c r="F14" s="20">
        <v>81046</v>
      </c>
      <c r="G14" s="20">
        <v>85996</v>
      </c>
      <c r="H14" s="20">
        <v>93025</v>
      </c>
      <c r="I14" s="20">
        <v>100581</v>
      </c>
      <c r="J14" s="20">
        <v>106481</v>
      </c>
      <c r="K14" s="20">
        <v>93656</v>
      </c>
      <c r="L14" s="20">
        <v>103545</v>
      </c>
      <c r="M14" s="20">
        <v>114306</v>
      </c>
      <c r="N14" s="20">
        <v>116566</v>
      </c>
      <c r="O14" s="20">
        <v>118724</v>
      </c>
      <c r="P14" s="20">
        <v>127453</v>
      </c>
      <c r="Q14" s="20">
        <v>126939</v>
      </c>
      <c r="R14" s="20">
        <v>131568</v>
      </c>
      <c r="S14" s="20">
        <v>137801</v>
      </c>
      <c r="T14" s="20">
        <v>146482</v>
      </c>
      <c r="U14" s="20">
        <v>146902</v>
      </c>
      <c r="V14" s="20">
        <v>145633</v>
      </c>
      <c r="W14" s="20">
        <v>162699</v>
      </c>
      <c r="X14" s="20">
        <v>188943</v>
      </c>
      <c r="Y14" s="9" t="s">
        <v>92</v>
      </c>
    </row>
    <row r="15" spans="1:25" ht="15" x14ac:dyDescent="0.25">
      <c r="A15" s="7" t="s">
        <v>53</v>
      </c>
      <c r="B15" s="17">
        <v>38917.199999999997</v>
      </c>
      <c r="C15" s="17">
        <v>40701.599999999999</v>
      </c>
      <c r="D15" s="17">
        <v>42186.2</v>
      </c>
      <c r="E15" s="17">
        <v>43532.3</v>
      </c>
      <c r="F15" s="17">
        <v>45019.8</v>
      </c>
      <c r="G15" s="21">
        <v>46937</v>
      </c>
      <c r="H15" s="17">
        <v>48886.3</v>
      </c>
      <c r="I15" s="17">
        <v>51737.1</v>
      </c>
      <c r="J15" s="17">
        <v>53943.199999999997</v>
      </c>
      <c r="K15" s="17">
        <v>51537.3</v>
      </c>
      <c r="L15" s="17">
        <v>55021.1</v>
      </c>
      <c r="M15" s="17">
        <v>57000.800000000003</v>
      </c>
      <c r="N15" s="17">
        <v>58393.1</v>
      </c>
      <c r="O15" s="17">
        <v>59759.199999999997</v>
      </c>
      <c r="P15" s="17">
        <v>61477.2</v>
      </c>
      <c r="Q15" s="17">
        <v>62582.9</v>
      </c>
      <c r="R15" s="17">
        <v>64266.6</v>
      </c>
      <c r="S15" s="17">
        <v>69265.2</v>
      </c>
      <c r="T15" s="17">
        <v>73299.899999999994</v>
      </c>
      <c r="U15" s="17">
        <v>77461.600000000006</v>
      </c>
      <c r="V15" s="17">
        <v>71250.5</v>
      </c>
      <c r="W15" s="17">
        <v>79956.399999999994</v>
      </c>
      <c r="X15" s="17">
        <v>91092.1</v>
      </c>
      <c r="Y15" s="10" t="s">
        <v>92</v>
      </c>
    </row>
    <row r="16" spans="1:25" ht="15" x14ac:dyDescent="0.25">
      <c r="A16" s="7" t="s">
        <v>55</v>
      </c>
      <c r="B16" s="20">
        <v>9895</v>
      </c>
      <c r="C16" s="20">
        <v>10359</v>
      </c>
      <c r="D16" s="20">
        <v>10850</v>
      </c>
      <c r="E16" s="20">
        <v>11225</v>
      </c>
      <c r="F16" s="20">
        <v>12270</v>
      </c>
      <c r="G16" s="20">
        <v>13338</v>
      </c>
      <c r="H16" s="20">
        <v>14332</v>
      </c>
      <c r="I16" s="20">
        <v>15722</v>
      </c>
      <c r="J16" s="20">
        <v>17376</v>
      </c>
      <c r="K16" s="20">
        <v>16340</v>
      </c>
      <c r="L16" s="20">
        <v>17430</v>
      </c>
      <c r="M16" s="20">
        <v>19014</v>
      </c>
      <c r="N16" s="20">
        <v>19537</v>
      </c>
      <c r="O16" s="20">
        <v>20132</v>
      </c>
      <c r="P16" s="20">
        <v>21435</v>
      </c>
      <c r="Q16" s="20">
        <v>23153</v>
      </c>
      <c r="R16" s="20">
        <v>23360</v>
      </c>
      <c r="S16" s="20">
        <v>24889</v>
      </c>
      <c r="T16" s="20">
        <v>25795</v>
      </c>
      <c r="U16" s="20">
        <v>26854</v>
      </c>
      <c r="V16" s="20">
        <v>26378</v>
      </c>
      <c r="W16" s="20">
        <v>30184</v>
      </c>
      <c r="X16" s="20">
        <v>37927</v>
      </c>
      <c r="Y16" s="20">
        <v>34168</v>
      </c>
    </row>
    <row r="17" spans="1:25" ht="15" x14ac:dyDescent="0.25">
      <c r="A17" s="7" t="s">
        <v>56</v>
      </c>
      <c r="B17" s="17">
        <v>2719.1</v>
      </c>
      <c r="C17" s="17">
        <v>2854.6</v>
      </c>
      <c r="D17" s="21">
        <v>3026</v>
      </c>
      <c r="E17" s="17">
        <v>3175.1</v>
      </c>
      <c r="F17" s="17">
        <v>4328.3</v>
      </c>
      <c r="G17" s="17">
        <v>7485.4</v>
      </c>
      <c r="H17" s="17">
        <v>8050.8</v>
      </c>
      <c r="I17" s="17">
        <v>8177.3</v>
      </c>
      <c r="J17" s="17">
        <v>8966.2999999999993</v>
      </c>
      <c r="K17" s="17">
        <v>8494.9</v>
      </c>
      <c r="L17" s="17">
        <v>9130.2000000000007</v>
      </c>
      <c r="M17" s="17">
        <v>9476.5</v>
      </c>
      <c r="N17" s="17">
        <v>9812.5</v>
      </c>
      <c r="O17" s="17">
        <v>9891.9</v>
      </c>
      <c r="P17" s="17">
        <v>10359.5</v>
      </c>
      <c r="Q17" s="17">
        <v>10776.9</v>
      </c>
      <c r="R17" s="17">
        <v>11193.4</v>
      </c>
      <c r="S17" s="17">
        <v>11443.8</v>
      </c>
      <c r="T17" s="17">
        <v>11750.4</v>
      </c>
      <c r="U17" s="17">
        <v>12165.5</v>
      </c>
      <c r="V17" s="21">
        <v>11700</v>
      </c>
      <c r="W17" s="17">
        <v>12962.1</v>
      </c>
      <c r="X17" s="21">
        <v>14747</v>
      </c>
      <c r="Y17" s="17">
        <v>14427.7</v>
      </c>
    </row>
    <row r="18" spans="1:25" ht="15" x14ac:dyDescent="0.25">
      <c r="A18" s="7" t="s">
        <v>58</v>
      </c>
      <c r="B18" s="20">
        <v>4270</v>
      </c>
      <c r="C18" s="20">
        <v>4367</v>
      </c>
      <c r="D18" s="20">
        <v>4452</v>
      </c>
      <c r="E18" s="20">
        <v>4763</v>
      </c>
      <c r="F18" s="20">
        <v>4994</v>
      </c>
      <c r="G18" s="20">
        <v>5394</v>
      </c>
      <c r="H18" s="20">
        <v>6163</v>
      </c>
      <c r="I18" s="20">
        <v>6738</v>
      </c>
      <c r="J18" s="20">
        <v>6325</v>
      </c>
      <c r="K18" s="20">
        <v>5224</v>
      </c>
      <c r="L18" s="20">
        <v>5889</v>
      </c>
      <c r="M18" s="20">
        <v>6513</v>
      </c>
      <c r="N18" s="20">
        <v>6581</v>
      </c>
      <c r="O18" s="20">
        <v>6520</v>
      </c>
      <c r="P18" s="20">
        <v>6694</v>
      </c>
      <c r="Q18" s="20">
        <v>6555</v>
      </c>
      <c r="R18" s="20">
        <v>6775</v>
      </c>
      <c r="S18" s="20">
        <v>7029</v>
      </c>
      <c r="T18" s="20">
        <v>7433</v>
      </c>
      <c r="U18" s="20">
        <v>7965</v>
      </c>
      <c r="V18" s="20">
        <v>7334</v>
      </c>
      <c r="W18" s="20">
        <v>8297</v>
      </c>
      <c r="X18" s="20">
        <v>9311</v>
      </c>
      <c r="Y18" s="20">
        <v>8410</v>
      </c>
    </row>
    <row r="20" spans="1:25" ht="15" x14ac:dyDescent="0.25">
      <c r="A20" s="5" t="s">
        <v>89</v>
      </c>
      <c r="B20" s="4" t="s">
        <v>62</v>
      </c>
      <c r="C20" s="4" t="s">
        <v>63</v>
      </c>
      <c r="D20" s="4" t="s">
        <v>64</v>
      </c>
      <c r="E20" s="4" t="s">
        <v>65</v>
      </c>
      <c r="F20" s="4" t="s">
        <v>66</v>
      </c>
      <c r="G20" s="4" t="s">
        <v>67</v>
      </c>
      <c r="H20" s="4" t="s">
        <v>68</v>
      </c>
      <c r="I20" s="4" t="s">
        <v>69</v>
      </c>
      <c r="J20" s="4" t="s">
        <v>70</v>
      </c>
      <c r="K20" s="4" t="s">
        <v>71</v>
      </c>
      <c r="L20" s="4" t="s">
        <v>72</v>
      </c>
      <c r="M20" s="4" t="s">
        <v>73</v>
      </c>
      <c r="N20" s="4" t="s">
        <v>74</v>
      </c>
      <c r="O20" s="4" t="s">
        <v>75</v>
      </c>
      <c r="P20" s="4" t="s">
        <v>76</v>
      </c>
      <c r="Q20" s="4" t="s">
        <v>77</v>
      </c>
      <c r="R20" s="4" t="s">
        <v>78</v>
      </c>
      <c r="S20" s="4" t="s">
        <v>79</v>
      </c>
      <c r="T20" s="4" t="s">
        <v>80</v>
      </c>
      <c r="U20" s="4" t="s">
        <v>81</v>
      </c>
      <c r="V20" s="4" t="s">
        <v>82</v>
      </c>
      <c r="W20" s="4" t="s">
        <v>83</v>
      </c>
      <c r="X20" s="4" t="s">
        <v>84</v>
      </c>
      <c r="Y20" s="4" t="s">
        <v>85</v>
      </c>
    </row>
    <row r="21" spans="1:25" ht="15" x14ac:dyDescent="0.25">
      <c r="A21" s="7" t="s">
        <v>48</v>
      </c>
      <c r="B21" s="21">
        <f>(100*B11/$B11/('entreposage PR'!B11/'entreposage PR'!$B11))</f>
        <v>100</v>
      </c>
      <c r="C21" s="21">
        <f>(100*C11/$B11/('entreposage PR'!C11/'entreposage PR'!$B11))</f>
        <v>101.87900326976671</v>
      </c>
      <c r="D21" s="21">
        <f>(100*D11/$B11/('entreposage PR'!D11/'entreposage PR'!$B11))</f>
        <v>103.0808400746662</v>
      </c>
      <c r="E21" s="21">
        <f>(100*E11/$B11/('entreposage PR'!E11/'entreposage PR'!$B11))</f>
        <v>105.35024222839013</v>
      </c>
      <c r="F21" s="21">
        <f>(100*F11/$B11/('entreposage PR'!F11/'entreposage PR'!$B11))</f>
        <v>109.2852466210083</v>
      </c>
      <c r="G21" s="21">
        <f>(100*G11/$B11/('entreposage PR'!G11/'entreposage PR'!$B11))</f>
        <v>110.66570852476563</v>
      </c>
      <c r="H21" s="21">
        <f>(100*H11/$B11/('entreposage PR'!H11/'entreposage PR'!$B11))</f>
        <v>115.36963171198948</v>
      </c>
      <c r="I21" s="21">
        <f>(100*I11/$B11/('entreposage PR'!I11/'entreposage PR'!$B11))</f>
        <v>118.96857948982361</v>
      </c>
      <c r="J21" s="21">
        <f>(100*J11/$B11/('entreposage PR'!J11/'entreposage PR'!$B11))</f>
        <v>123.31161655674465</v>
      </c>
      <c r="K21" s="21">
        <f>(100*K11/$B11/('entreposage PR'!K11/'entreposage PR'!$B11))</f>
        <v>122.78474257160296</v>
      </c>
      <c r="L21" s="21">
        <f>(100*L11/$B11/('entreposage PR'!L11/'entreposage PR'!$B11))</f>
        <v>123.90592845429929</v>
      </c>
      <c r="M21" s="21">
        <f>(100*M11/$B11/('entreposage PR'!M11/'entreposage PR'!$B11))</f>
        <v>126.05761428547794</v>
      </c>
      <c r="N21" s="21">
        <f>(100*N11/$B11/('entreposage PR'!N11/'entreposage PR'!$B11))</f>
        <v>129.93417211530161</v>
      </c>
      <c r="O21" s="21">
        <f>(100*O11/$B11/('entreposage PR'!O11/'entreposage PR'!$B11))</f>
        <v>131.0965325115437</v>
      </c>
      <c r="P21" s="21">
        <f>(100*P11/$B11/('entreposage PR'!P11/'entreposage PR'!$B11))</f>
        <v>130.92536459644151</v>
      </c>
      <c r="Q21" s="21">
        <f>(100*Q11/$B11/('entreposage PR'!Q11/'entreposage PR'!$B11))</f>
        <v>130.05017481964316</v>
      </c>
      <c r="R21" s="21">
        <f>(100*R11/$B11/('entreposage PR'!R11/'entreposage PR'!$B11))</f>
        <v>131.21218382439295</v>
      </c>
      <c r="S21" s="21">
        <f>(100*S11/$B11/('entreposage PR'!S11/'entreposage PR'!$B11))</f>
        <v>133.0410245924806</v>
      </c>
      <c r="T21" s="21">
        <f>(100*T11/$B11/('entreposage PR'!T11/'entreposage PR'!$B11))</f>
        <v>136.16360692863657</v>
      </c>
      <c r="U21" s="21">
        <f>(100*U11/$B11/('entreposage PR'!U11/'entreposage PR'!$B11))</f>
        <v>138.54315089816347</v>
      </c>
      <c r="V21" s="21">
        <f>(100*V11/$B11/('entreposage PR'!V11/'entreposage PR'!$B11))</f>
        <v>139.78342416306887</v>
      </c>
      <c r="W21" s="21">
        <f>(100*W11/$B11/('entreposage PR'!W11/'entreposage PR'!$B11))</f>
        <v>148.10320659530669</v>
      </c>
      <c r="X21" s="21">
        <f>(100*X11/$B11/('entreposage PR'!X11/'entreposage PR'!$B11))</f>
        <v>163.6581961427465</v>
      </c>
      <c r="Y21" s="10" t="s">
        <v>92</v>
      </c>
    </row>
    <row r="22" spans="1:25" ht="15" x14ac:dyDescent="0.25">
      <c r="A22" s="7" t="s">
        <v>49</v>
      </c>
      <c r="B22" s="21">
        <f>(100*B12/$B12/('entreposage PR'!B12/'entreposage PR'!$B12))</f>
        <v>100</v>
      </c>
      <c r="C22" s="21">
        <f>(100*C12/$B12/('entreposage PR'!C12/'entreposage PR'!$B12))</f>
        <v>109.65146614983662</v>
      </c>
      <c r="D22" s="21">
        <f>(100*D12/$B12/('entreposage PR'!D12/'entreposage PR'!$B12))</f>
        <v>127.73155068354245</v>
      </c>
      <c r="E22" s="21">
        <f>(100*E12/$B12/('entreposage PR'!E12/'entreposage PR'!$B12))</f>
        <v>127.29796064910931</v>
      </c>
      <c r="F22" s="21">
        <f>(100*F12/$B12/('entreposage PR'!F12/'entreposage PR'!$B12))</f>
        <v>132.3044145055409</v>
      </c>
      <c r="G22" s="21">
        <f>(100*G12/$B12/('entreposage PR'!G12/'entreposage PR'!$B12))</f>
        <v>151.50805946694516</v>
      </c>
      <c r="H22" s="21">
        <f>(100*H12/$B12/('entreposage PR'!H12/'entreposage PR'!$B12))</f>
        <v>163.35993170423413</v>
      </c>
      <c r="I22" s="21">
        <f>(100*I12/$B12/('entreposage PR'!I12/'entreposage PR'!$B12))</f>
        <v>172.22900605291809</v>
      </c>
      <c r="J22" s="21">
        <f>(100*J12/$B12/('entreposage PR'!J12/'entreposage PR'!$B12))</f>
        <v>197.44798481971912</v>
      </c>
      <c r="K22" s="21">
        <f>(100*K12/$B12/('entreposage PR'!K12/'entreposage PR'!$B12))</f>
        <v>187.30921068106537</v>
      </c>
      <c r="L22" s="21">
        <f>(100*L12/$B12/('entreposage PR'!L12/'entreposage PR'!$B12))</f>
        <v>199.04405824525466</v>
      </c>
      <c r="M22" s="21">
        <f>(100*M12/$B12/('entreposage PR'!M12/'entreposage PR'!$B12))</f>
        <v>213.67790601714324</v>
      </c>
      <c r="N22" s="21">
        <f>(100*N12/$B12/('entreposage PR'!N12/'entreposage PR'!$B12))</f>
        <v>209.34652634767193</v>
      </c>
      <c r="O22" s="21">
        <f>(100*O12/$B12/('entreposage PR'!O12/'entreposage PR'!$B12))</f>
        <v>198.5984454054304</v>
      </c>
      <c r="P22" s="21">
        <f>(100*P12/$B12/('entreposage PR'!P12/'entreposage PR'!$B12))</f>
        <v>190.50115985270105</v>
      </c>
      <c r="Q22" s="21">
        <f>(100*Q12/$B12/('entreposage PR'!Q12/'entreposage PR'!$B12))</f>
        <v>193.49313706968834</v>
      </c>
      <c r="R22" s="21">
        <f>(100*R12/$B12/('entreposage PR'!R12/'entreposage PR'!$B12))</f>
        <v>193.25045828316235</v>
      </c>
      <c r="S22" s="21">
        <f>(100*S12/$B12/('entreposage PR'!S12/'entreposage PR'!$B12))</f>
        <v>198.46135071986214</v>
      </c>
      <c r="T22" s="21">
        <f>(100*T12/$B12/('entreposage PR'!T12/'entreposage PR'!$B12))</f>
        <v>201.25730582255636</v>
      </c>
      <c r="U22" s="21">
        <f>(100*U12/$B12/('entreposage PR'!U12/'entreposage PR'!$B12))</f>
        <v>201.13319633807521</v>
      </c>
      <c r="V22" s="21">
        <f>(100*V12/$B12/('entreposage PR'!V12/'entreposage PR'!$B12))</f>
        <v>204.46986875558306</v>
      </c>
      <c r="W22" s="21">
        <f>(100*W12/$B12/('entreposage PR'!W12/'entreposage PR'!$B12))</f>
        <v>215.43473781707087</v>
      </c>
      <c r="X22" s="21">
        <f>(100*X12/$B12/('entreposage PR'!X12/'entreposage PR'!$B12))</f>
        <v>256.29567586266376</v>
      </c>
      <c r="Y22" s="20">
        <v>15875</v>
      </c>
    </row>
    <row r="23" spans="1:25" ht="15" x14ac:dyDescent="0.25">
      <c r="A23" s="7" t="s">
        <v>50</v>
      </c>
      <c r="B23" s="21">
        <f>(100*B13/$B13/('entreposage PR'!B13/'entreposage PR'!$B13))</f>
        <v>100</v>
      </c>
      <c r="C23" s="21">
        <f>(100*C13/$B13/('entreposage PR'!C13/'entreposage PR'!$B13))</f>
        <v>107.39403075660341</v>
      </c>
      <c r="D23" s="21">
        <f>(100*D13/$B13/('entreposage PR'!D13/'entreposage PR'!$B13))</f>
        <v>109.36347460801635</v>
      </c>
      <c r="E23" s="21">
        <f>(100*E13/$B13/('entreposage PR'!E13/'entreposage PR'!$B13))</f>
        <v>112.13407807980596</v>
      </c>
      <c r="F23" s="21">
        <f>(100*F13/$B13/('entreposage PR'!F13/'entreposage PR'!$B13))</f>
        <v>113.63194280090615</v>
      </c>
      <c r="G23" s="21">
        <f>(100*G13/$B13/('entreposage PR'!G13/'entreposage PR'!$B13))</f>
        <v>116.01066476900664</v>
      </c>
      <c r="H23" s="21">
        <f>(100*H13/$B13/('entreposage PR'!H13/'entreposage PR'!$B13))</f>
        <v>118.12451793276198</v>
      </c>
      <c r="I23" s="21">
        <f>(100*I13/$B13/('entreposage PR'!I13/'entreposage PR'!$B13))</f>
        <v>120.32225201663429</v>
      </c>
      <c r="J23" s="21">
        <f>(100*J13/$B13/('entreposage PR'!J13/'entreposage PR'!$B13))</f>
        <v>125.13775778799861</v>
      </c>
      <c r="K23" s="21">
        <f>(100*K13/$B13/('entreposage PR'!K13/'entreposage PR'!$B13))</f>
        <v>129.77641885221101</v>
      </c>
      <c r="L23" s="21">
        <f>(100*L13/$B13/('entreposage PR'!L13/'entreposage PR'!$B13))</f>
        <v>132.432794644002</v>
      </c>
      <c r="M23" s="21">
        <f>(100*M13/$B13/('entreposage PR'!M13/'entreposage PR'!$B13))</f>
        <v>130.36567375333976</v>
      </c>
      <c r="N23" s="21">
        <f>(100*N13/$B13/('entreposage PR'!N13/'entreposage PR'!$B13))</f>
        <v>134.51402316241712</v>
      </c>
      <c r="O23" s="21">
        <f>(100*O13/$B13/('entreposage PR'!O13/'entreposage PR'!$B13))</f>
        <v>136.06293960872998</v>
      </c>
      <c r="P23" s="21">
        <f>(100*P13/$B13/('entreposage PR'!P13/'entreposage PR'!$B13))</f>
        <v>139.96200514907392</v>
      </c>
      <c r="Q23" s="21">
        <f>(100*Q13/$B13/('entreposage PR'!Q13/'entreposage PR'!$B13))</f>
        <v>140.21726883312024</v>
      </c>
      <c r="R23" s="21">
        <f>(100*R13/$B13/('entreposage PR'!R13/'entreposage PR'!$B13))</f>
        <v>141.18956974132021</v>
      </c>
      <c r="S23" s="21">
        <f>(100*S13/$B13/('entreposage PR'!S13/'entreposage PR'!$B13))</f>
        <v>144.50438546676139</v>
      </c>
      <c r="T23" s="21">
        <f>(100*T13/$B13/('entreposage PR'!T13/'entreposage PR'!$B13))</f>
        <v>146.20193822985456</v>
      </c>
      <c r="U23" s="21">
        <f>(100*U13/$B13/('entreposage PR'!U13/'entreposage PR'!$B13))</f>
        <v>148.60910195808077</v>
      </c>
      <c r="V23" s="21">
        <f>(100*V13/$B13/('entreposage PR'!V13/'entreposage PR'!$B13))</f>
        <v>155.54963693963947</v>
      </c>
      <c r="W23" s="21">
        <f>(100*W13/$B13/('entreposage PR'!W13/'entreposage PR'!$B13))</f>
        <v>160.98582286584326</v>
      </c>
      <c r="X23" s="21">
        <f>(100*X13/$B13/('entreposage PR'!X13/'entreposage PR'!$B13))</f>
        <v>165.00418998773398</v>
      </c>
      <c r="Y23" s="10" t="s">
        <v>92</v>
      </c>
    </row>
    <row r="24" spans="1:25" ht="15" x14ac:dyDescent="0.25">
      <c r="A24" s="7" t="s">
        <v>51</v>
      </c>
      <c r="B24" s="21">
        <f>(100*B14/$B14/('entreposage PR'!B14/'entreposage PR'!$B14))</f>
        <v>100</v>
      </c>
      <c r="C24" s="21">
        <f>(100*C14/$B14/('entreposage PR'!C14/'entreposage PR'!$B14))</f>
        <v>101.79884857506224</v>
      </c>
      <c r="D24" s="21">
        <f>(100*D14/$B14/('entreposage PR'!D14/'entreposage PR'!$B14))</f>
        <v>103.2135659354602</v>
      </c>
      <c r="E24" s="21">
        <f>(100*E14/$B14/('entreposage PR'!E14/'entreposage PR'!$B14))</f>
        <v>103.90567108187028</v>
      </c>
      <c r="F24" s="21">
        <f>(100*F14/$B14/('entreposage PR'!F14/'entreposage PR'!$B14))</f>
        <v>104.34754160209334</v>
      </c>
      <c r="G24" s="21">
        <f>(100*G14/$B14/('entreposage PR'!G14/'entreposage PR'!$B14))</f>
        <v>105.48232528403084</v>
      </c>
      <c r="H24" s="21">
        <f>(100*H14/$B14/('entreposage PR'!H14/'entreposage PR'!$B14))</f>
        <v>107.23641076652453</v>
      </c>
      <c r="I24" s="21">
        <f>(100*I14/$B14/('entreposage PR'!I14/'entreposage PR'!$B14))</f>
        <v>109.51070802727551</v>
      </c>
      <c r="J24" s="21">
        <f>(100*J14/$B14/('entreposage PR'!J14/'entreposage PR'!$B14))</f>
        <v>113.76034114351492</v>
      </c>
      <c r="K24" s="21">
        <f>(100*K14/$B14/('entreposage PR'!K14/'entreposage PR'!$B14))</f>
        <v>112.75952562335137</v>
      </c>
      <c r="L24" s="21">
        <f>(100*L14/$B14/('entreposage PR'!L14/'entreposage PR'!$B14))</f>
        <v>113.59515431518163</v>
      </c>
      <c r="M24" s="21">
        <f>(100*M14/$B14/('entreposage PR'!M14/'entreposage PR'!$B14))</f>
        <v>117.39479406348775</v>
      </c>
      <c r="N24" s="21">
        <f>(100*N14/$B14/('entreposage PR'!N14/'entreposage PR'!$B14))</f>
        <v>120.18511291008254</v>
      </c>
      <c r="O24" s="21">
        <f>(100*O14/$B14/('entreposage PR'!O14/'entreposage PR'!$B14))</f>
        <v>121.19468106464952</v>
      </c>
      <c r="P24" s="21">
        <f>(100*P14/$B14/('entreposage PR'!P14/'entreposage PR'!$B14))</f>
        <v>122.44713444263425</v>
      </c>
      <c r="Q24" s="21">
        <f>(100*Q14/$B14/('entreposage PR'!Q14/'entreposage PR'!$B14))</f>
        <v>122.50592786090432</v>
      </c>
      <c r="R24" s="21">
        <f>(100*R14/$B14/('entreposage PR'!R14/'entreposage PR'!$B14))</f>
        <v>122.09882279183202</v>
      </c>
      <c r="S24" s="21">
        <f>(100*S14/$B14/('entreposage PR'!S14/'entreposage PR'!$B14))</f>
        <v>123.25386311771881</v>
      </c>
      <c r="T24" s="21">
        <f>(100*T14/$B14/('entreposage PR'!T14/'entreposage PR'!$B14))</f>
        <v>125.60485773703758</v>
      </c>
      <c r="U24" s="21">
        <f>(100*U14/$B14/('entreposage PR'!U14/'entreposage PR'!$B14))</f>
        <v>128.93150422179863</v>
      </c>
      <c r="V24" s="21">
        <f>(100*V14/$B14/('entreposage PR'!V14/'entreposage PR'!$B14))</f>
        <v>130.25906813029471</v>
      </c>
      <c r="W24" s="21">
        <f>(100*W14/$B14/('entreposage PR'!W14/'entreposage PR'!$B14))</f>
        <v>133.90091560093498</v>
      </c>
      <c r="X24" s="21">
        <f>(100*X14/$B14/('entreposage PR'!X14/'entreposage PR'!$B14))</f>
        <v>148.58182422283028</v>
      </c>
      <c r="Y24" s="9" t="s">
        <v>92</v>
      </c>
    </row>
    <row r="25" spans="1:25" s="26" customFormat="1" ht="15" x14ac:dyDescent="0.25">
      <c r="A25" s="24" t="s">
        <v>53</v>
      </c>
      <c r="B25" s="33">
        <f>(100*B15/$B15/('entreposage PR'!B15/'entreposage PR'!$B15))</f>
        <v>100</v>
      </c>
      <c r="C25" s="33">
        <f>(100*C15/$B15/('entreposage PR'!C15/'entreposage PR'!$B15))</f>
        <v>102.78245844489736</v>
      </c>
      <c r="D25" s="33">
        <f>(100*D15/$B15/('entreposage PR'!D15/'entreposage PR'!$B15))</f>
        <v>106.66192327789921</v>
      </c>
      <c r="E25" s="33">
        <f>(100*E15/$B15/('entreposage PR'!E15/'entreposage PR'!$B15))</f>
        <v>109.02434542982225</v>
      </c>
      <c r="F25" s="33">
        <f>(100*F15/$B15/('entreposage PR'!F15/'entreposage PR'!$B15))</f>
        <v>109.64853226331887</v>
      </c>
      <c r="G25" s="33">
        <f>(100*G15/$B15/('entreposage PR'!G15/'entreposage PR'!$B15))</f>
        <v>111.06406379666761</v>
      </c>
      <c r="H25" s="33">
        <f>(100*H15/$B15/('entreposage PR'!H15/'entreposage PR'!$B15))</f>
        <v>112.93405081140394</v>
      </c>
      <c r="I25" s="33">
        <f>(100*I15/$B15/('entreposage PR'!I15/'entreposage PR'!$B15))</f>
        <v>115.63885955274577</v>
      </c>
      <c r="J25" s="33">
        <f>(100*J15/$B15/('entreposage PR'!J15/'entreposage PR'!$B15))</f>
        <v>120.40893217156113</v>
      </c>
      <c r="K25" s="33">
        <f>(100*K15/$B15/('entreposage PR'!K15/'entreposage PR'!$B15))</f>
        <v>122.8085392793855</v>
      </c>
      <c r="L25" s="33">
        <f>(100*L15/$B15/('entreposage PR'!L15/'entreposage PR'!$B15))</f>
        <v>125.06610113000224</v>
      </c>
      <c r="M25" s="33">
        <f>(100*M15/$B15/('entreposage PR'!M15/'entreposage PR'!$B15))</f>
        <v>126.49759913026926</v>
      </c>
      <c r="N25" s="33">
        <f>(100*N15/$B15/('entreposage PR'!N15/'entreposage PR'!$B15))</f>
        <v>131.96451302293477</v>
      </c>
      <c r="O25" s="33">
        <f>(100*O15/$B15/('entreposage PR'!O15/'entreposage PR'!$B15))</f>
        <v>135.3316440226678</v>
      </c>
      <c r="P25" s="33">
        <f>(100*P15/$B15/('entreposage PR'!P15/'entreposage PR'!$B15))</f>
        <v>137.66075593227495</v>
      </c>
      <c r="Q25" s="33">
        <f>(100*Q15/$B15/('entreposage PR'!Q15/'entreposage PR'!$B15))</f>
        <v>138.11022001541284</v>
      </c>
      <c r="R25" s="33">
        <f>(100*R15/$B15/('entreposage PR'!R15/'entreposage PR'!$B15))</f>
        <v>138.43371954491334</v>
      </c>
      <c r="S25" s="33">
        <f>(100*S15/$B15/('entreposage PR'!S15/'entreposage PR'!$B15))</f>
        <v>139.49366778416743</v>
      </c>
      <c r="T25" s="33">
        <f>(100*T15/$B15/('entreposage PR'!T15/'entreposage PR'!$B15))</f>
        <v>143.27720709283307</v>
      </c>
      <c r="U25" s="33">
        <f>(100*U15/$B15/('entreposage PR'!U15/'entreposage PR'!$B15))</f>
        <v>147.74235390573864</v>
      </c>
      <c r="V25" s="33">
        <f>(100*V15/$B15/('entreposage PR'!V15/'entreposage PR'!$B15))</f>
        <v>150.93326344135755</v>
      </c>
      <c r="W25" s="33">
        <f>(100*W15/$B15/('entreposage PR'!W15/'entreposage PR'!$B15))</f>
        <v>155.19610784209095</v>
      </c>
      <c r="X25" s="33">
        <f>(100*X15/$B15/('entreposage PR'!X15/'entreposage PR'!$B15))</f>
        <v>163.62061922565132</v>
      </c>
      <c r="Y25" s="25" t="s">
        <v>92</v>
      </c>
    </row>
    <row r="26" spans="1:25" ht="15" x14ac:dyDescent="0.25">
      <c r="A26" s="7" t="s">
        <v>55</v>
      </c>
      <c r="B26" s="21">
        <f>(100*B16/$B16/('entreposage PR'!B16/'entreposage PR'!$B16))</f>
        <v>100</v>
      </c>
      <c r="C26" s="21">
        <f>(100*C16/$B16/('entreposage PR'!C16/'entreposage PR'!$B16))</f>
        <v>102.3616289978636</v>
      </c>
      <c r="D26" s="21">
        <f>(100*D16/$B16/('entreposage PR'!D16/'entreposage PR'!$B16))</f>
        <v>106.4119806054385</v>
      </c>
      <c r="E26" s="21">
        <f>(100*E16/$B16/('entreposage PR'!E16/'entreposage PR'!$B16))</f>
        <v>108.64838799335681</v>
      </c>
      <c r="F26" s="21">
        <f>(100*F16/$B16/('entreposage PR'!F16/'entreposage PR'!$B16))</f>
        <v>111.62278019459417</v>
      </c>
      <c r="G26" s="21">
        <f>(100*G16/$B16/('entreposage PR'!G16/'entreposage PR'!$B16))</f>
        <v>115.30558601668034</v>
      </c>
      <c r="H26" s="21">
        <f>(100*H16/$B16/('entreposage PR'!H16/'entreposage PR'!$B16))</f>
        <v>117.82160630540194</v>
      </c>
      <c r="I26" s="21">
        <f>(100*I16/$B16/('entreposage PR'!I16/'entreposage PR'!$B16))</f>
        <v>120.63709818302307</v>
      </c>
      <c r="J26" s="21">
        <f>(100*J16/$B16/('entreposage PR'!J16/'entreposage PR'!$B16))</f>
        <v>125.98102550039609</v>
      </c>
      <c r="K26" s="21">
        <f>(100*K16/$B16/('entreposage PR'!K16/'entreposage PR'!$B16))</f>
        <v>126.31296477544227</v>
      </c>
      <c r="L26" s="21">
        <f>(100*L16/$B16/('entreposage PR'!L16/'entreposage PR'!$B16))</f>
        <v>127.19631025299682</v>
      </c>
      <c r="M26" s="21">
        <f>(100*M16/$B16/('entreposage PR'!M16/'entreposage PR'!$B16))</f>
        <v>129.62998168751548</v>
      </c>
      <c r="N26" s="21">
        <f>(100*N16/$B16/('entreposage PR'!N16/'entreposage PR'!$B16))</f>
        <v>131.09285791740166</v>
      </c>
      <c r="O26" s="21">
        <f>(100*O16/$B16/('entreposage PR'!O16/'entreposage PR'!$B16))</f>
        <v>132.5746218421111</v>
      </c>
      <c r="P26" s="21">
        <f>(100*P16/$B16/('entreposage PR'!P16/'entreposage PR'!$B16))</f>
        <v>134.43756542492207</v>
      </c>
      <c r="Q26" s="21">
        <f>(100*Q16/$B16/('entreposage PR'!Q16/'entreposage PR'!$B16))</f>
        <v>135.70896975110853</v>
      </c>
      <c r="R26" s="21">
        <f>(100*R16/$B16/('entreposage PR'!R16/'entreposage PR'!$B16))</f>
        <v>137.54054066599284</v>
      </c>
      <c r="S26" s="21">
        <f>(100*S16/$B16/('entreposage PR'!S16/'entreposage PR'!$B16))</f>
        <v>138.4361038099203</v>
      </c>
      <c r="T26" s="21">
        <f>(100*T16/$B16/('entreposage PR'!T16/'entreposage PR'!$B16))</f>
        <v>140.73819058589845</v>
      </c>
      <c r="U26" s="21">
        <f>(100*U16/$B16/('entreposage PR'!U16/'entreposage PR'!$B16))</f>
        <v>144.32299319778122</v>
      </c>
      <c r="V26" s="21">
        <f>(100*V16/$B16/('entreposage PR'!V16/'entreposage PR'!$B16))</f>
        <v>147.99797877716017</v>
      </c>
      <c r="W26" s="21">
        <f>(100*W16/$B16/('entreposage PR'!W16/'entreposage PR'!$B16))</f>
        <v>151.43979223709414</v>
      </c>
      <c r="X26" s="21">
        <f>(100*X16/$B16/('entreposage PR'!X16/'entreposage PR'!$B16))</f>
        <v>168.42103286079691</v>
      </c>
      <c r="Y26" s="20">
        <v>34168</v>
      </c>
    </row>
    <row r="27" spans="1:25" ht="15" x14ac:dyDescent="0.25">
      <c r="A27" s="7" t="s">
        <v>56</v>
      </c>
      <c r="B27" s="21">
        <f>(100*B17/$B17/('entreposage PR'!B17/'entreposage PR'!$B17))</f>
        <v>100</v>
      </c>
      <c r="C27" s="21">
        <f>(100*C17/$B17/('entreposage PR'!C17/'entreposage PR'!$B17))</f>
        <v>110.87691977706787</v>
      </c>
      <c r="D27" s="21">
        <f>(100*D17/$B17/('entreposage PR'!D17/'entreposage PR'!$B17))</f>
        <v>112.67158738868797</v>
      </c>
      <c r="E27" s="21">
        <f>(100*E17/$B17/('entreposage PR'!E17/'entreposage PR'!$B17))</f>
        <v>114.18220327736235</v>
      </c>
      <c r="F27" s="21">
        <f>(100*F17/$B17/('entreposage PR'!F17/'entreposage PR'!$B17))</f>
        <v>116.33542344559599</v>
      </c>
      <c r="G27" s="21">
        <f>(100*G17/$B17/('entreposage PR'!G17/'entreposage PR'!$B17))</f>
        <v>141.17304521571342</v>
      </c>
      <c r="H27" s="21">
        <f>(100*H17/$B17/('entreposage PR'!H17/'entreposage PR'!$B17))</f>
        <v>141.68861439385861</v>
      </c>
      <c r="I27" s="21">
        <f>(100*I17/$B17/('entreposage PR'!I17/'entreposage PR'!$B17))</f>
        <v>145.55247632390305</v>
      </c>
      <c r="J27" s="21">
        <f>(100*J17/$B17/('entreposage PR'!J17/'entreposage PR'!$B17))</f>
        <v>149.94783173022086</v>
      </c>
      <c r="K27" s="21">
        <f>(100*K17/$B17/('entreposage PR'!K17/'entreposage PR'!$B17))</f>
        <v>152.42821870523815</v>
      </c>
      <c r="L27" s="21">
        <f>(100*L17/$B17/('entreposage PR'!L17/'entreposage PR'!$B17))</f>
        <v>157.54394141165719</v>
      </c>
      <c r="M27" s="21">
        <f>(100*M17/$B17/('entreposage PR'!M17/'entreposage PR'!$B17))</f>
        <v>161.64119503513297</v>
      </c>
      <c r="N27" s="21">
        <f>(100*N17/$B17/('entreposage PR'!N17/'entreposage PR'!$B17))</f>
        <v>164.94232006273859</v>
      </c>
      <c r="O27" s="21">
        <f>(100*O17/$B17/('entreposage PR'!O17/'entreposage PR'!$B17))</f>
        <v>167.86439836292291</v>
      </c>
      <c r="P27" s="21">
        <f>(100*P17/$B17/('entreposage PR'!P17/'entreposage PR'!$B17))</f>
        <v>169.71828430671744</v>
      </c>
      <c r="Q27" s="21">
        <f>(100*Q17/$B17/('entreposage PR'!Q17/'entreposage PR'!$B17))</f>
        <v>170.81074207027962</v>
      </c>
      <c r="R27" s="21">
        <f>(100*R17/$B17/('entreposage PR'!R17/'entreposage PR'!$B17))</f>
        <v>171.88698428911096</v>
      </c>
      <c r="S27" s="21">
        <f>(100*S17/$B17/('entreposage PR'!S17/'entreposage PR'!$B17))</f>
        <v>173.81078198535479</v>
      </c>
      <c r="T27" s="21">
        <f>(100*T17/$B17/('entreposage PR'!T17/'entreposage PR'!$B17))</f>
        <v>176.19353745946145</v>
      </c>
      <c r="U27" s="21">
        <f>(100*U17/$B17/('entreposage PR'!U17/'entreposage PR'!$B17))</f>
        <v>177.64486823733571</v>
      </c>
      <c r="V27" s="21">
        <f>(100*V17/$B17/('entreposage PR'!V17/'entreposage PR'!$B17))</f>
        <v>178.64366886102019</v>
      </c>
      <c r="W27" s="21">
        <f>(100*W17/$B17/('entreposage PR'!W17/'entreposage PR'!$B17))</f>
        <v>185.69789972039661</v>
      </c>
      <c r="X27" s="21">
        <f>(100*X17/$B17/('entreposage PR'!X17/'entreposage PR'!$B17))</f>
        <v>198.67259298005814</v>
      </c>
      <c r="Y27" s="17">
        <v>14427.7</v>
      </c>
    </row>
    <row r="28" spans="1:25" ht="15" x14ac:dyDescent="0.25">
      <c r="A28" s="7" t="s">
        <v>58</v>
      </c>
      <c r="B28" s="21">
        <f>(100*B18/$B18/('entreposage PR'!B18/'entreposage PR'!$B18))</f>
        <v>100</v>
      </c>
      <c r="C28" s="21">
        <f>(100*C18/$B18/('entreposage PR'!C18/'entreposage PR'!$B18))</f>
        <v>103.68436080882188</v>
      </c>
      <c r="D28" s="21">
        <f>(100*D18/$B18/('entreposage PR'!D18/'entreposage PR'!$B18))</f>
        <v>106.41750560727404</v>
      </c>
      <c r="E28" s="21">
        <f>(100*E18/$B18/('entreposage PR'!E18/'entreposage PR'!$B18))</f>
        <v>108.46571080564749</v>
      </c>
      <c r="F28" s="21">
        <f>(100*F18/$B18/('entreposage PR'!F18/'entreposage PR'!$B18))</f>
        <v>110.19619251834732</v>
      </c>
      <c r="G28" s="21">
        <f>(100*G18/$B18/('entreposage PR'!G18/'entreposage PR'!$B18))</f>
        <v>110.91057566706385</v>
      </c>
      <c r="H28" s="21">
        <f>(100*H18/$B18/('entreposage PR'!H18/'entreposage PR'!$B18))</f>
        <v>113.41342979316751</v>
      </c>
      <c r="I28" s="21">
        <f>(100*I18/$B18/('entreposage PR'!I18/'entreposage PR'!$B18))</f>
        <v>115.15416598185939</v>
      </c>
      <c r="J28" s="21">
        <f>(100*J18/$B18/('entreposage PR'!J18/'entreposage PR'!$B18))</f>
        <v>118.09734108444472</v>
      </c>
      <c r="K28" s="21">
        <f>(100*K18/$B18/('entreposage PR'!K18/'entreposage PR'!$B18))</f>
        <v>117.45006532545884</v>
      </c>
      <c r="L28" s="21">
        <f>(100*L18/$B18/('entreposage PR'!L18/'entreposage PR'!$B18))</f>
        <v>120.6071398609749</v>
      </c>
      <c r="M28" s="21">
        <f>(100*M18/$B18/('entreposage PR'!M18/'entreposage PR'!$B18))</f>
        <v>123.11275901809265</v>
      </c>
      <c r="N28" s="21">
        <f>(100*N18/$B18/('entreposage PR'!N18/'entreposage PR'!$B18))</f>
        <v>123.64350540233896</v>
      </c>
      <c r="O28" s="21">
        <f>(100*O18/$B18/('entreposage PR'!O18/'entreposage PR'!$B18))</f>
        <v>123.71854853714511</v>
      </c>
      <c r="P28" s="21">
        <f>(100*P18/$B18/('entreposage PR'!P18/'entreposage PR'!$B18))</f>
        <v>123.38670997956068</v>
      </c>
      <c r="Q28" s="21">
        <f>(100*Q18/$B18/('entreposage PR'!Q18/'entreposage PR'!$B18))</f>
        <v>123.69900814975517</v>
      </c>
      <c r="R28" s="21">
        <f>(100*R18/$B18/('entreposage PR'!R18/'entreposage PR'!$B18))</f>
        <v>121.82906681725007</v>
      </c>
      <c r="S28" s="21">
        <f>(100*S18/$B18/('entreposage PR'!S18/'entreposage PR'!$B18))</f>
        <v>123.78801810273875</v>
      </c>
      <c r="T28" s="21">
        <f>(100*T18/$B18/('entreposage PR'!T18/'entreposage PR'!$B18))</f>
        <v>127.54375101169073</v>
      </c>
      <c r="U28" s="21">
        <f>(100*U18/$B18/('entreposage PR'!U18/'entreposage PR'!$B18))</f>
        <v>129.46926308298029</v>
      </c>
      <c r="V28" s="21">
        <f>(100*V18/$B18/('entreposage PR'!V18/'entreposage PR'!$B18))</f>
        <v>132.86651053864168</v>
      </c>
      <c r="W28" s="21">
        <f>(100*W18/$B18/('entreposage PR'!W18/'entreposage PR'!$B18))</f>
        <v>143.44368890062847</v>
      </c>
      <c r="X28" s="21">
        <f>(100*X18/$B18/('entreposage PR'!X18/'entreposage PR'!$B18))</f>
        <v>162.74683675923077</v>
      </c>
      <c r="Y28" s="20">
        <v>8410</v>
      </c>
    </row>
    <row r="29" spans="1:25" ht="11.45" customHeight="1" x14ac:dyDescent="0.25">
      <c r="A29" s="36" t="s">
        <v>105</v>
      </c>
    </row>
    <row r="30" spans="1:25" ht="11.45" customHeight="1" x14ac:dyDescent="0.25">
      <c r="A30" s="5" t="s">
        <v>89</v>
      </c>
      <c r="B30" s="4" t="s">
        <v>62</v>
      </c>
      <c r="C30" s="4" t="s">
        <v>63</v>
      </c>
      <c r="D30" s="4" t="s">
        <v>64</v>
      </c>
      <c r="E30" s="4" t="s">
        <v>65</v>
      </c>
      <c r="F30" s="4" t="s">
        <v>66</v>
      </c>
      <c r="G30" s="4" t="s">
        <v>67</v>
      </c>
      <c r="H30" s="4" t="s">
        <v>68</v>
      </c>
      <c r="I30" s="4" t="s">
        <v>69</v>
      </c>
      <c r="J30" s="4" t="s">
        <v>70</v>
      </c>
      <c r="K30" s="4" t="s">
        <v>71</v>
      </c>
      <c r="L30" s="4" t="s">
        <v>72</v>
      </c>
      <c r="M30" s="4" t="s">
        <v>73</v>
      </c>
      <c r="N30" s="4" t="s">
        <v>74</v>
      </c>
      <c r="O30" s="4" t="s">
        <v>75</v>
      </c>
      <c r="P30" s="4" t="s">
        <v>76</v>
      </c>
      <c r="Q30" s="4" t="s">
        <v>77</v>
      </c>
      <c r="R30" s="4" t="s">
        <v>78</v>
      </c>
      <c r="S30" s="4" t="s">
        <v>79</v>
      </c>
      <c r="T30" s="4" t="s">
        <v>80</v>
      </c>
      <c r="U30" s="4" t="s">
        <v>81</v>
      </c>
      <c r="V30" s="4" t="s">
        <v>82</v>
      </c>
      <c r="W30" s="4" t="s">
        <v>83</v>
      </c>
      <c r="X30" s="4" t="s">
        <v>84</v>
      </c>
    </row>
    <row r="31" spans="1:25" ht="11.45" customHeight="1" x14ac:dyDescent="0.25">
      <c r="A31" s="7" t="s">
        <v>48</v>
      </c>
      <c r="B31" s="21">
        <f>100*B21/'Total Pr (2)'!B21</f>
        <v>100</v>
      </c>
      <c r="C31" s="21">
        <f>100*C21/'Total Pr (2)'!C21</f>
        <v>100.85692026479326</v>
      </c>
      <c r="D31" s="21">
        <f>100*D21/'Total Pr (2)'!D21</f>
        <v>100.43315534384482</v>
      </c>
      <c r="E31" s="21">
        <f>100*E21/'Total Pr (2)'!E21</f>
        <v>102.11905064062314</v>
      </c>
      <c r="F31" s="21">
        <f>100*F21/'Total Pr (2)'!F21</f>
        <v>102.97980771164646</v>
      </c>
      <c r="G31" s="21">
        <f>100*G21/'Total Pr (2)'!G21</f>
        <v>101.07602026465197</v>
      </c>
      <c r="H31" s="21">
        <f>100*H21/'Total Pr (2)'!H21</f>
        <v>102.07191029710974</v>
      </c>
      <c r="I31" s="21">
        <f>100*I21/'Total Pr (2)'!I21</f>
        <v>102.78342003724021</v>
      </c>
      <c r="J31" s="21">
        <f>100*J21/'Total Pr (2)'!J21</f>
        <v>102.85576123626204</v>
      </c>
      <c r="K31" s="21">
        <f>100*K21/'Total Pr (2)'!K21</f>
        <v>103.52281855346573</v>
      </c>
      <c r="L31" s="21">
        <f>100*L21/'Total Pr (2)'!L21</f>
        <v>101.74918268561336</v>
      </c>
      <c r="M31" s="21">
        <f>100*M21/'Total Pr (2)'!M21</f>
        <v>99.811259948492037</v>
      </c>
      <c r="N31" s="21">
        <f>100*N21/'Total Pr (2)'!N21</f>
        <v>99.624685047763649</v>
      </c>
      <c r="O31" s="21">
        <f>100*O21/'Total Pr (2)'!O21</f>
        <v>99.789549455381575</v>
      </c>
      <c r="P31" s="21">
        <f>100*P21/'Total Pr (2)'!P21</f>
        <v>99.631829340459888</v>
      </c>
      <c r="Q31" s="21">
        <f>100*Q21/'Total Pr (2)'!Q21</f>
        <v>99.482275660065667</v>
      </c>
      <c r="R31" s="21">
        <f>100*R21/'Total Pr (2)'!R21</f>
        <v>99.781020129352811</v>
      </c>
      <c r="S31" s="21">
        <f>100*S21/'Total Pr (2)'!S21</f>
        <v>98.642299589912369</v>
      </c>
      <c r="T31" s="21">
        <f>100*T21/'Total Pr (2)'!T21</f>
        <v>98.673968474604166</v>
      </c>
      <c r="U31" s="21">
        <f>100*U21/'Total Pr (2)'!U21</f>
        <v>99.101135176477385</v>
      </c>
      <c r="V31" s="21">
        <f>100*V21/'Total Pr (2)'!V21</f>
        <v>99.817747902408584</v>
      </c>
      <c r="W31" s="21">
        <f>100*W21/'Total Pr (2)'!W21</f>
        <v>100.36284208210769</v>
      </c>
      <c r="X31" s="21">
        <f>100*X21/'Total Pr (2)'!X21</f>
        <v>100.3275427823999</v>
      </c>
    </row>
    <row r="32" spans="1:25" ht="11.45" customHeight="1" x14ac:dyDescent="0.25">
      <c r="A32" s="7" t="s">
        <v>49</v>
      </c>
      <c r="B32" s="21">
        <f>100*B22/'Total Pr (2)'!B22</f>
        <v>100</v>
      </c>
      <c r="C32" s="21">
        <f>100*C22/'Total Pr (2)'!C22</f>
        <v>102.52846612086032</v>
      </c>
      <c r="D32" s="21">
        <f>100*D22/'Total Pr (2)'!D22</f>
        <v>107.4679867736171</v>
      </c>
      <c r="E32" s="21">
        <f>100*E22/'Total Pr (2)'!E22</f>
        <v>109.68259447580431</v>
      </c>
      <c r="F32" s="21">
        <f>100*F22/'Total Pr (2)'!F22</f>
        <v>110.01021846635297</v>
      </c>
      <c r="G32" s="21">
        <f>100*G22/'Total Pr (2)'!G22</f>
        <v>115.98988604053584</v>
      </c>
      <c r="H32" s="21">
        <f>100*H22/'Total Pr (2)'!H22</f>
        <v>116.8618955385309</v>
      </c>
      <c r="I32" s="21">
        <f>100*I22/'Total Pr (2)'!I22</f>
        <v>117.79081921212527</v>
      </c>
      <c r="J32" s="21">
        <f>100*J22/'Total Pr (2)'!J22</f>
        <v>118.72035604606923</v>
      </c>
      <c r="K32" s="21">
        <f>100*K22/'Total Pr (2)'!K22</f>
        <v>118.97803938228776</v>
      </c>
      <c r="L32" s="21">
        <f>100*L22/'Total Pr (2)'!L22</f>
        <v>120.44096211516764</v>
      </c>
      <c r="M32" s="21">
        <f>100*M22/'Total Pr (2)'!M22</f>
        <v>123.54808071035863</v>
      </c>
      <c r="N32" s="21">
        <f>100*N22/'Total Pr (2)'!N22</f>
        <v>121.81110206544888</v>
      </c>
      <c r="O32" s="21">
        <f>100*O22/'Total Pr (2)'!O22</f>
        <v>118.80447695860093</v>
      </c>
      <c r="P32" s="21">
        <f>100*P22/'Total Pr (2)'!P22</f>
        <v>118.7727709943784</v>
      </c>
      <c r="Q32" s="21">
        <f>100*Q22/'Total Pr (2)'!Q22</f>
        <v>120.24267231732547</v>
      </c>
      <c r="R32" s="21">
        <f>100*R22/'Total Pr (2)'!R22</f>
        <v>119.82549812606229</v>
      </c>
      <c r="S32" s="21">
        <f>100*S22/'Total Pr (2)'!S22</f>
        <v>118.19894845591766</v>
      </c>
      <c r="T32" s="21">
        <f>100*T22/'Total Pr (2)'!T22</f>
        <v>114.66853568154863</v>
      </c>
      <c r="U32" s="21">
        <f>100*U22/'Total Pr (2)'!U22</f>
        <v>111.65232347850724</v>
      </c>
      <c r="V32" s="21">
        <f>100*V22/'Total Pr (2)'!V22</f>
        <v>114.13379808185896</v>
      </c>
      <c r="W32" s="21">
        <f>100*W22/'Total Pr (2)'!W22</f>
        <v>111.32622682772232</v>
      </c>
      <c r="X32" s="21">
        <f>100*X22/'Total Pr (2)'!X22</f>
        <v>114.00168194284956</v>
      </c>
    </row>
    <row r="33" spans="1:25" ht="11.45" customHeight="1" x14ac:dyDescent="0.25">
      <c r="A33" s="7" t="s">
        <v>50</v>
      </c>
      <c r="B33" s="21">
        <f>100*B23/'Total Pr (2)'!B23</f>
        <v>100</v>
      </c>
      <c r="C33" s="21">
        <f>100*C23/'Total Pr (2)'!C23</f>
        <v>104.56599575215915</v>
      </c>
      <c r="D33" s="21">
        <f>100*D23/'Total Pr (2)'!D23</f>
        <v>105.10350316337973</v>
      </c>
      <c r="E33" s="21">
        <f>100*E23/'Total Pr (2)'!E23</f>
        <v>106.91834099483552</v>
      </c>
      <c r="F33" s="21">
        <f>100*F23/'Total Pr (2)'!F23</f>
        <v>106.36711731236451</v>
      </c>
      <c r="G33" s="21">
        <f>100*G23/'Total Pr (2)'!G23</f>
        <v>105.8357521932078</v>
      </c>
      <c r="H33" s="21">
        <f>100*H23/'Total Pr (2)'!H23</f>
        <v>104.99542367979362</v>
      </c>
      <c r="I33" s="21">
        <f>100*I23/'Total Pr (2)'!I23</f>
        <v>103.89717714167469</v>
      </c>
      <c r="J33" s="21">
        <f>100*J23/'Total Pr (2)'!J23</f>
        <v>103.32485894055446</v>
      </c>
      <c r="K33" s="21">
        <f>100*K23/'Total Pr (2)'!K23</f>
        <v>108.64889225411798</v>
      </c>
      <c r="L33" s="21">
        <f>100*L23/'Total Pr (2)'!L23</f>
        <v>106.92967341269474</v>
      </c>
      <c r="M33" s="21">
        <f>100*M23/'Total Pr (2)'!M23</f>
        <v>103.39950228787191</v>
      </c>
      <c r="N33" s="21">
        <f>100*N23/'Total Pr (2)'!N23</f>
        <v>104.00980289137932</v>
      </c>
      <c r="O33" s="21">
        <f>100*O23/'Total Pr (2)'!O23</f>
        <v>104.62988999689026</v>
      </c>
      <c r="P33" s="21">
        <f>100*P23/'Total Pr (2)'!P23</f>
        <v>107.38871813818174</v>
      </c>
      <c r="Q33" s="21">
        <f>100*Q23/'Total Pr (2)'!Q23</f>
        <v>107.6451350840947</v>
      </c>
      <c r="R33" s="21">
        <f>100*R23/'Total Pr (2)'!R23</f>
        <v>109.11291592077654</v>
      </c>
      <c r="S33" s="21">
        <f>100*S23/'Total Pr (2)'!S23</f>
        <v>109.25352976537027</v>
      </c>
      <c r="T33" s="21">
        <f>100*T23/'Total Pr (2)'!T23</f>
        <v>109.12062541506917</v>
      </c>
      <c r="U33" s="21">
        <f>100*U23/'Total Pr (2)'!U23</f>
        <v>109.4775649064846</v>
      </c>
      <c r="V33" s="21">
        <f>100*V23/'Total Pr (2)'!V23</f>
        <v>112.89061803756208</v>
      </c>
      <c r="W33" s="21">
        <f>100*W23/'Total Pr (2)'!W23</f>
        <v>111.27748656483848</v>
      </c>
      <c r="X33" s="21">
        <f>100*X23/'Total Pr (2)'!X23</f>
        <v>100.36032996437156</v>
      </c>
    </row>
    <row r="34" spans="1:25" ht="11.45" customHeight="1" x14ac:dyDescent="0.25">
      <c r="A34" s="7" t="s">
        <v>51</v>
      </c>
      <c r="B34" s="21">
        <f>100*B24/'Total Pr (2)'!B24</f>
        <v>100</v>
      </c>
      <c r="C34" s="21">
        <f>100*C24/'Total Pr (2)'!C24</f>
        <v>100.81601651549101</v>
      </c>
      <c r="D34" s="21">
        <f>100*D24/'Total Pr (2)'!D24</f>
        <v>101.42923973680023</v>
      </c>
      <c r="E34" s="21">
        <f>100*E24/'Total Pr (2)'!E24</f>
        <v>101.31472750294709</v>
      </c>
      <c r="F34" s="21">
        <f>100*F24/'Total Pr (2)'!F24</f>
        <v>100.51779324593629</v>
      </c>
      <c r="G34" s="21">
        <f>100*G24/'Total Pr (2)'!G24</f>
        <v>100.41511721565004</v>
      </c>
      <c r="H34" s="21">
        <f>100*H24/'Total Pr (2)'!H24</f>
        <v>100.85776684677953</v>
      </c>
      <c r="I34" s="21">
        <f>100*I24/'Total Pr (2)'!I24</f>
        <v>101.81718606963874</v>
      </c>
      <c r="J34" s="21">
        <f>100*J24/'Total Pr (2)'!J24</f>
        <v>103.98127562262053</v>
      </c>
      <c r="K34" s="21">
        <f>100*K24/'Total Pr (2)'!K24</f>
        <v>103.31439642304569</v>
      </c>
      <c r="L34" s="21">
        <f>100*L24/'Total Pr (2)'!L24</f>
        <v>102.72385994612507</v>
      </c>
      <c r="M34" s="21">
        <f>100*M24/'Total Pr (2)'!M24</f>
        <v>103.5079648697977</v>
      </c>
      <c r="N34" s="21">
        <f>100*N24/'Total Pr (2)'!N24</f>
        <v>104.59254413299642</v>
      </c>
      <c r="O34" s="21">
        <f>100*O24/'Total Pr (2)'!O24</f>
        <v>104.38226512553899</v>
      </c>
      <c r="P34" s="21">
        <f>100*P24/'Total Pr (2)'!P24</f>
        <v>104.28563677976324</v>
      </c>
      <c r="Q34" s="21">
        <f>100*Q24/'Total Pr (2)'!Q24</f>
        <v>103.90869376899725</v>
      </c>
      <c r="R34" s="21">
        <f>100*R24/'Total Pr (2)'!R24</f>
        <v>103.16087497704143</v>
      </c>
      <c r="S34" s="21">
        <f>100*S24/'Total Pr (2)'!S24</f>
        <v>101.94213625979914</v>
      </c>
      <c r="T34" s="21">
        <f>100*T24/'Total Pr (2)'!T24</f>
        <v>101.43766342909458</v>
      </c>
      <c r="U34" s="21">
        <f>100*U24/'Total Pr (2)'!U24</f>
        <v>102.447101793944</v>
      </c>
      <c r="V34" s="21">
        <f>100*V24/'Total Pr (2)'!V24</f>
        <v>102.497428223895</v>
      </c>
      <c r="W34" s="21">
        <f>100*W24/'Total Pr (2)'!W24</f>
        <v>100.78020609634629</v>
      </c>
      <c r="X34" s="21">
        <f>100*X24/'Total Pr (2)'!X24</f>
        <v>101.44979972626275</v>
      </c>
    </row>
    <row r="35" spans="1:25" s="26" customFormat="1" ht="11.45" customHeight="1" x14ac:dyDescent="0.25">
      <c r="A35" s="24" t="s">
        <v>53</v>
      </c>
      <c r="B35" s="33">
        <f>100*B25/'Total Pr (2)'!B25</f>
        <v>100</v>
      </c>
      <c r="C35" s="33">
        <f>100*C25/'Total Pr (2)'!C25</f>
        <v>100.86378890626034</v>
      </c>
      <c r="D35" s="33">
        <f>100*D25/'Total Pr (2)'!D25</f>
        <v>103.31001420965707</v>
      </c>
      <c r="E35" s="33">
        <f>100*E25/'Total Pr (2)'!E25</f>
        <v>104.26705116897287</v>
      </c>
      <c r="F35" s="33">
        <f>100*F25/'Total Pr (2)'!F25</f>
        <v>103.25566412059818</v>
      </c>
      <c r="G35" s="33">
        <f>100*G25/'Total Pr (2)'!G25</f>
        <v>102.17062772449195</v>
      </c>
      <c r="H35" s="33">
        <f>100*H25/'Total Pr (2)'!H25</f>
        <v>101.5102438962587</v>
      </c>
      <c r="I35" s="33">
        <f>100*I25/'Total Pr (2)'!I25</f>
        <v>101.60662045561399</v>
      </c>
      <c r="J35" s="33">
        <f>100*J25/'Total Pr (2)'!J25</f>
        <v>102.84980121097571</v>
      </c>
      <c r="K35" s="33">
        <f>100*K25/'Total Pr (2)'!K25</f>
        <v>105.20287124905639</v>
      </c>
      <c r="L35" s="33">
        <f>100*L25/'Total Pr (2)'!L25</f>
        <v>105.1522819881867</v>
      </c>
      <c r="M35" s="33">
        <f>100*M25/'Total Pr (2)'!M25</f>
        <v>104.35484285812765</v>
      </c>
      <c r="N35" s="33">
        <f>100*N25/'Total Pr (2)'!N25</f>
        <v>107.30280960323795</v>
      </c>
      <c r="O35" s="33">
        <f>100*O25/'Total Pr (2)'!O25</f>
        <v>109.77267462283999</v>
      </c>
      <c r="P35" s="33">
        <f>100*P25/'Total Pr (2)'!P25</f>
        <v>111.82399773930376</v>
      </c>
      <c r="Q35" s="33">
        <f>100*Q25/'Total Pr (2)'!Q25</f>
        <v>112.34842969986443</v>
      </c>
      <c r="R35" s="33">
        <f>100*R25/'Total Pr (2)'!R25</f>
        <v>112.78234579509125</v>
      </c>
      <c r="S35" s="33">
        <f>100*S25/'Total Pr (2)'!S25</f>
        <v>112.57389963835939</v>
      </c>
      <c r="T35" s="33">
        <f>100*T25/'Total Pr (2)'!T25</f>
        <v>114.11429503143832</v>
      </c>
      <c r="U35" s="33">
        <f>100*U25/'Total Pr (2)'!U25</f>
        <v>116.52453455248566</v>
      </c>
      <c r="V35" s="33">
        <f>100*V25/'Total Pr (2)'!V25</f>
        <v>117.28707497666446</v>
      </c>
      <c r="W35" s="33">
        <f>100*W25/'Total Pr (2)'!W25</f>
        <v>117.04370254782775</v>
      </c>
      <c r="X35" s="33">
        <f>100*X25/'Total Pr (2)'!X25</f>
        <v>113.57800356382161</v>
      </c>
    </row>
    <row r="36" spans="1:25" ht="11.45" customHeight="1" x14ac:dyDescent="0.25">
      <c r="A36" s="7" t="s">
        <v>55</v>
      </c>
      <c r="B36" s="21">
        <f>100*B26/'Total Pr (2)'!B26</f>
        <v>100</v>
      </c>
      <c r="C36" s="21">
        <f>100*C26/'Total Pr (2)'!C26</f>
        <v>98.841333217354304</v>
      </c>
      <c r="D36" s="21">
        <f>100*D26/'Total Pr (2)'!D26</f>
        <v>100.08585724260527</v>
      </c>
      <c r="E36" s="21">
        <f>100*E26/'Total Pr (2)'!E26</f>
        <v>100.34672956245376</v>
      </c>
      <c r="F36" s="21">
        <f>100*F26/'Total Pr (2)'!F26</f>
        <v>101.51995913372433</v>
      </c>
      <c r="G36" s="21">
        <f>100*G26/'Total Pr (2)'!G26</f>
        <v>102.12465881389275</v>
      </c>
      <c r="H36" s="21">
        <f>100*H26/'Total Pr (2)'!H26</f>
        <v>101.89300333506517</v>
      </c>
      <c r="I36" s="21">
        <f>100*I26/'Total Pr (2)'!I26</f>
        <v>101.97131721816037</v>
      </c>
      <c r="J36" s="21">
        <f>100*J26/'Total Pr (2)'!J26</f>
        <v>103.28478499529115</v>
      </c>
      <c r="K36" s="21">
        <f>100*K26/'Total Pr (2)'!K26</f>
        <v>104.31569678652529</v>
      </c>
      <c r="L36" s="21">
        <f>100*L26/'Total Pr (2)'!L26</f>
        <v>102.35000768883201</v>
      </c>
      <c r="M36" s="21">
        <f>100*M26/'Total Pr (2)'!M26</f>
        <v>101.57867273989835</v>
      </c>
      <c r="N36" s="21">
        <f>100*N26/'Total Pr (2)'!N26</f>
        <v>100.72080797800677</v>
      </c>
      <c r="O36" s="21">
        <f>100*O26/'Total Pr (2)'!O26</f>
        <v>101.78926376050323</v>
      </c>
      <c r="P36" s="21">
        <f>100*P26/'Total Pr (2)'!P26</f>
        <v>103.69558954391688</v>
      </c>
      <c r="Q36" s="21">
        <f>100*Q26/'Total Pr (2)'!Q26</f>
        <v>105.31422538341957</v>
      </c>
      <c r="R36" s="21">
        <f>100*R26/'Total Pr (2)'!R26</f>
        <v>107.60474709825114</v>
      </c>
      <c r="S36" s="21">
        <f>100*S26/'Total Pr (2)'!S26</f>
        <v>106.18319366632225</v>
      </c>
      <c r="T36" s="21">
        <f>100*T26/'Total Pr (2)'!T26</f>
        <v>105.58444997466263</v>
      </c>
      <c r="U36" s="21">
        <f>100*U26/'Total Pr (2)'!U26</f>
        <v>106.10442341187968</v>
      </c>
      <c r="V36" s="21">
        <f>100*V26/'Total Pr (2)'!V26</f>
        <v>108.03368535643847</v>
      </c>
      <c r="W36" s="21">
        <f>100*W26/'Total Pr (2)'!W26</f>
        <v>105.2090086736865</v>
      </c>
      <c r="X36" s="21">
        <f>100*X26/'Total Pr (2)'!X26</f>
        <v>106.16441141607939</v>
      </c>
    </row>
    <row r="37" spans="1:25" ht="11.45" customHeight="1" x14ac:dyDescent="0.25">
      <c r="A37" s="7" t="s">
        <v>56</v>
      </c>
      <c r="B37" s="21">
        <f>100*B27/'Total Pr (2)'!B27</f>
        <v>100</v>
      </c>
      <c r="C37" s="21">
        <f>100*C27/'Total Pr (2)'!C27</f>
        <v>108.94801684316762</v>
      </c>
      <c r="D37" s="21">
        <f>100*D27/'Total Pr (2)'!D27</f>
        <v>110.23603162947872</v>
      </c>
      <c r="E37" s="21">
        <f>100*E27/'Total Pr (2)'!E27</f>
        <v>110.29577796039837</v>
      </c>
      <c r="F37" s="21">
        <f>100*F27/'Total Pr (2)'!F27</f>
        <v>110.52801453152041</v>
      </c>
      <c r="G37" s="21">
        <f>100*G27/'Total Pr (2)'!G27</f>
        <v>130.96171245820511</v>
      </c>
      <c r="H37" s="21">
        <f>100*H27/'Total Pr (2)'!H27</f>
        <v>128.52481359964344</v>
      </c>
      <c r="I37" s="21">
        <f>100*I27/'Total Pr (2)'!I27</f>
        <v>128.73262559597993</v>
      </c>
      <c r="J37" s="21">
        <f>100*J27/'Total Pr (2)'!J27</f>
        <v>128.55403950616997</v>
      </c>
      <c r="K37" s="21">
        <f>100*K27/'Total Pr (2)'!K27</f>
        <v>130.97621529130038</v>
      </c>
      <c r="L37" s="21">
        <f>100*L27/'Total Pr (2)'!L27</f>
        <v>132.4388470610692</v>
      </c>
      <c r="M37" s="21">
        <f>100*M27/'Total Pr (2)'!M27</f>
        <v>131.64742863066257</v>
      </c>
      <c r="N37" s="21">
        <f>100*N27/'Total Pr (2)'!N27</f>
        <v>131.82384810664507</v>
      </c>
      <c r="O37" s="21">
        <f>100*O27/'Total Pr (2)'!O27</f>
        <v>132.70210418142273</v>
      </c>
      <c r="P37" s="21">
        <f>100*P27/'Total Pr (2)'!P27</f>
        <v>132.97124030722128</v>
      </c>
      <c r="Q37" s="21">
        <f>100*Q27/'Total Pr (2)'!Q27</f>
        <v>132.86201725971458</v>
      </c>
      <c r="R37" s="21">
        <f>100*R27/'Total Pr (2)'!R27</f>
        <v>132.97569007742882</v>
      </c>
      <c r="S37" s="21">
        <f>100*S27/'Total Pr (2)'!S27</f>
        <v>132.21427628197694</v>
      </c>
      <c r="T37" s="21">
        <f>100*T27/'Total Pr (2)'!T27</f>
        <v>131.28113513826756</v>
      </c>
      <c r="U37" s="21">
        <f>100*U27/'Total Pr (2)'!U27</f>
        <v>130.81368109729021</v>
      </c>
      <c r="V37" s="21">
        <f>100*V27/'Total Pr (2)'!V27</f>
        <v>130.05625032966543</v>
      </c>
      <c r="W37" s="21">
        <f>100*W27/'Total Pr (2)'!W27</f>
        <v>128.78933317870997</v>
      </c>
      <c r="X37" s="21">
        <f>100*X27/'Total Pr (2)'!X27</f>
        <v>123.21138855482266</v>
      </c>
    </row>
    <row r="38" spans="1:25" ht="11.45" customHeight="1" x14ac:dyDescent="0.25">
      <c r="A38" s="7" t="s">
        <v>58</v>
      </c>
      <c r="B38" s="21">
        <f>100*B28/'Total Pr (2)'!B28</f>
        <v>100</v>
      </c>
      <c r="C38" s="21">
        <f>100*C28/'Total Pr (2)'!C28</f>
        <v>101.88231967312636</v>
      </c>
      <c r="D38" s="21">
        <f>100*D28/'Total Pr (2)'!D28</f>
        <v>104.45124814617932</v>
      </c>
      <c r="E38" s="21">
        <f>100*E28/'Total Pr (2)'!E28</f>
        <v>105.9746203981537</v>
      </c>
      <c r="F38" s="21">
        <f>100*F28/'Total Pr (2)'!F28</f>
        <v>106.16372758531888</v>
      </c>
      <c r="G38" s="21">
        <f>100*G28/'Total Pr (2)'!G28</f>
        <v>104.75727385478083</v>
      </c>
      <c r="H38" s="21">
        <f>100*H28/'Total Pr (2)'!H28</f>
        <v>104.20891342728289</v>
      </c>
      <c r="I38" s="21">
        <f>100*I28/'Total Pr (2)'!I28</f>
        <v>102.81444579396096</v>
      </c>
      <c r="J38" s="21">
        <f>100*J28/'Total Pr (2)'!J28</f>
        <v>101.62066434064175</v>
      </c>
      <c r="K38" s="21">
        <f>100*K28/'Total Pr (2)'!K28</f>
        <v>102.20327993887749</v>
      </c>
      <c r="L38" s="21">
        <f>100*L28/'Total Pr (2)'!L28</f>
        <v>102.5956501437113</v>
      </c>
      <c r="M38" s="21">
        <f>100*M28/'Total Pr (2)'!M28</f>
        <v>100.81944293598235</v>
      </c>
      <c r="N38" s="21">
        <f>100*N28/'Total Pr (2)'!N28</f>
        <v>98.764816954522317</v>
      </c>
      <c r="O38" s="21">
        <f>100*O28/'Total Pr (2)'!O28</f>
        <v>97.592309998450389</v>
      </c>
      <c r="P38" s="21">
        <f>100*P28/'Total Pr (2)'!P28</f>
        <v>96.749483450791601</v>
      </c>
      <c r="Q38" s="21">
        <f>100*Q28/'Total Pr (2)'!Q28</f>
        <v>97.032018412589196</v>
      </c>
      <c r="R38" s="21">
        <f>100*R28/'Total Pr (2)'!R28</f>
        <v>96.312836712086508</v>
      </c>
      <c r="S38" s="21">
        <f>100*S28/'Total Pr (2)'!S28</f>
        <v>96.156251592015479</v>
      </c>
      <c r="T38" s="21">
        <f>100*T28/'Total Pr (2)'!T28</f>
        <v>96.478448978067703</v>
      </c>
      <c r="U38" s="21">
        <f>100*U28/'Total Pr (2)'!U28</f>
        <v>96.810306237617112</v>
      </c>
      <c r="V38" s="21">
        <f>100*V28/'Total Pr (2)'!V28</f>
        <v>99.578164267399444</v>
      </c>
      <c r="W38" s="21">
        <f>100*W28/'Total Pr (2)'!W28</f>
        <v>102.63735535001346</v>
      </c>
      <c r="X38" s="21">
        <f>100*X28/'Total Pr (2)'!X28</f>
        <v>105.57128568248361</v>
      </c>
    </row>
    <row r="40" spans="1:25" ht="11.45" customHeight="1" x14ac:dyDescent="0.25">
      <c r="A40" s="32" t="s">
        <v>89</v>
      </c>
      <c r="B40" s="32" t="s">
        <v>62</v>
      </c>
      <c r="C40" s="32" t="s">
        <v>63</v>
      </c>
      <c r="D40" s="32" t="s">
        <v>64</v>
      </c>
      <c r="E40" s="32" t="s">
        <v>65</v>
      </c>
      <c r="F40" s="32" t="s">
        <v>66</v>
      </c>
      <c r="G40" s="32" t="s">
        <v>67</v>
      </c>
      <c r="H40" s="32" t="s">
        <v>68</v>
      </c>
      <c r="I40" s="32" t="s">
        <v>69</v>
      </c>
      <c r="J40" s="32" t="s">
        <v>70</v>
      </c>
      <c r="K40" s="32" t="s">
        <v>71</v>
      </c>
      <c r="L40" s="32" t="s">
        <v>72</v>
      </c>
      <c r="M40" s="32" t="s">
        <v>73</v>
      </c>
      <c r="N40" s="32" t="s">
        <v>74</v>
      </c>
      <c r="O40" s="32" t="s">
        <v>75</v>
      </c>
      <c r="P40" s="32" t="s">
        <v>76</v>
      </c>
      <c r="Q40" s="32" t="s">
        <v>77</v>
      </c>
      <c r="R40" s="32" t="s">
        <v>78</v>
      </c>
      <c r="S40" s="32" t="s">
        <v>79</v>
      </c>
      <c r="T40" s="32" t="s">
        <v>80</v>
      </c>
      <c r="U40" s="32" t="s">
        <v>81</v>
      </c>
      <c r="V40" s="32" t="s">
        <v>82</v>
      </c>
      <c r="W40" s="32" t="s">
        <v>83</v>
      </c>
      <c r="X40" s="32" t="s">
        <v>84</v>
      </c>
      <c r="Y40" s="51"/>
    </row>
    <row r="41" spans="1:25" ht="11.45" customHeight="1" x14ac:dyDescent="0.25">
      <c r="A41" s="32" t="s">
        <v>56</v>
      </c>
      <c r="B41" s="51">
        <v>100</v>
      </c>
      <c r="C41" s="51">
        <v>108.94801684316762</v>
      </c>
      <c r="D41" s="51">
        <v>110.23603162947872</v>
      </c>
      <c r="E41" s="51">
        <v>110.29577796039837</v>
      </c>
      <c r="F41" s="51">
        <v>110.52801453152041</v>
      </c>
      <c r="G41" s="51">
        <v>130.96171245820511</v>
      </c>
      <c r="H41" s="51">
        <v>128.52481359964344</v>
      </c>
      <c r="I41" s="51">
        <v>128.73262559597993</v>
      </c>
      <c r="J41" s="51">
        <v>128.55403950616997</v>
      </c>
      <c r="K41" s="51">
        <v>130.97621529130038</v>
      </c>
      <c r="L41" s="51">
        <v>132.4388470610692</v>
      </c>
      <c r="M41" s="51">
        <v>131.64742863066257</v>
      </c>
      <c r="N41" s="51">
        <v>131.82384810664507</v>
      </c>
      <c r="O41" s="51">
        <v>132.70210418142273</v>
      </c>
      <c r="P41" s="51">
        <v>132.97124030722128</v>
      </c>
      <c r="Q41" s="51">
        <v>132.86201725971458</v>
      </c>
      <c r="R41" s="51">
        <v>132.97569007742882</v>
      </c>
      <c r="S41" s="51">
        <v>132.21427628197694</v>
      </c>
      <c r="T41" s="51">
        <v>131.28113513826756</v>
      </c>
      <c r="U41" s="51">
        <v>130.81368109729021</v>
      </c>
      <c r="V41" s="51">
        <v>130.05625032966543</v>
      </c>
      <c r="W41" s="51">
        <v>128.78933317870997</v>
      </c>
      <c r="X41" s="51">
        <v>123.21138855482266</v>
      </c>
      <c r="Y41" s="51"/>
    </row>
    <row r="42" spans="1:25" ht="11.45" customHeight="1" x14ac:dyDescent="0.25">
      <c r="A42" s="32" t="s">
        <v>49</v>
      </c>
      <c r="B42" s="51">
        <v>100</v>
      </c>
      <c r="C42" s="51">
        <v>102.52846612086032</v>
      </c>
      <c r="D42" s="51">
        <v>107.4679867736171</v>
      </c>
      <c r="E42" s="51">
        <v>109.68259447580431</v>
      </c>
      <c r="F42" s="51">
        <v>110.01021846635297</v>
      </c>
      <c r="G42" s="51">
        <v>115.98988604053584</v>
      </c>
      <c r="H42" s="51">
        <v>116.8618955385309</v>
      </c>
      <c r="I42" s="51">
        <v>117.79081921212527</v>
      </c>
      <c r="J42" s="51">
        <v>118.72035604606923</v>
      </c>
      <c r="K42" s="51">
        <v>118.97803938228776</v>
      </c>
      <c r="L42" s="51">
        <v>120.44096211516764</v>
      </c>
      <c r="M42" s="51">
        <v>123.54808071035863</v>
      </c>
      <c r="N42" s="51">
        <v>121.81110206544888</v>
      </c>
      <c r="O42" s="51">
        <v>118.80447695860093</v>
      </c>
      <c r="P42" s="51">
        <v>118.7727709943784</v>
      </c>
      <c r="Q42" s="51">
        <v>120.24267231732547</v>
      </c>
      <c r="R42" s="51">
        <v>119.82549812606229</v>
      </c>
      <c r="S42" s="51">
        <v>118.19894845591766</v>
      </c>
      <c r="T42" s="51">
        <v>114.66853568154863</v>
      </c>
      <c r="U42" s="51">
        <v>111.65232347850724</v>
      </c>
      <c r="V42" s="51">
        <v>114.13379808185896</v>
      </c>
      <c r="W42" s="51">
        <v>111.32622682772232</v>
      </c>
      <c r="X42" s="51">
        <v>114.00168194284956</v>
      </c>
      <c r="Y42" s="51"/>
    </row>
    <row r="43" spans="1:25" ht="11.45" customHeight="1" x14ac:dyDescent="0.25">
      <c r="A43" s="32" t="s">
        <v>53</v>
      </c>
      <c r="B43" s="51">
        <v>100</v>
      </c>
      <c r="C43" s="51">
        <v>100.86378890626034</v>
      </c>
      <c r="D43" s="51">
        <v>103.31001420965707</v>
      </c>
      <c r="E43" s="51">
        <v>104.26705116897287</v>
      </c>
      <c r="F43" s="51">
        <v>103.25566412059818</v>
      </c>
      <c r="G43" s="51">
        <v>102.17062772449195</v>
      </c>
      <c r="H43" s="51">
        <v>101.5102438962587</v>
      </c>
      <c r="I43" s="51">
        <v>101.60662045561399</v>
      </c>
      <c r="J43" s="51">
        <v>102.84980121097571</v>
      </c>
      <c r="K43" s="51">
        <v>105.20287124905639</v>
      </c>
      <c r="L43" s="51">
        <v>105.1522819881867</v>
      </c>
      <c r="M43" s="51">
        <v>104.35484285812765</v>
      </c>
      <c r="N43" s="51">
        <v>107.30280960323795</v>
      </c>
      <c r="O43" s="51">
        <v>109.77267462283999</v>
      </c>
      <c r="P43" s="51">
        <v>111.82399773930376</v>
      </c>
      <c r="Q43" s="51">
        <v>112.34842969986443</v>
      </c>
      <c r="R43" s="51">
        <v>112.78234579509125</v>
      </c>
      <c r="S43" s="51">
        <v>112.57389963835939</v>
      </c>
      <c r="T43" s="51">
        <v>114.11429503143832</v>
      </c>
      <c r="U43" s="51">
        <v>116.52453455248566</v>
      </c>
      <c r="V43" s="51">
        <v>117.28707497666446</v>
      </c>
      <c r="W43" s="51">
        <v>117.04370254782775</v>
      </c>
      <c r="X43" s="51">
        <v>113.57800356382161</v>
      </c>
      <c r="Y43" s="51"/>
    </row>
    <row r="44" spans="1:25" ht="11.45" customHeight="1" x14ac:dyDescent="0.25">
      <c r="A44" s="32" t="s">
        <v>55</v>
      </c>
      <c r="B44" s="51">
        <v>100</v>
      </c>
      <c r="C44" s="51">
        <v>98.841333217354304</v>
      </c>
      <c r="D44" s="51">
        <v>100.08585724260527</v>
      </c>
      <c r="E44" s="51">
        <v>100.34672956245376</v>
      </c>
      <c r="F44" s="51">
        <v>101.51995913372433</v>
      </c>
      <c r="G44" s="51">
        <v>102.12465881389275</v>
      </c>
      <c r="H44" s="51">
        <v>101.89300333506517</v>
      </c>
      <c r="I44" s="51">
        <v>101.97131721816037</v>
      </c>
      <c r="J44" s="51">
        <v>103.28478499529115</v>
      </c>
      <c r="K44" s="51">
        <v>104.31569678652529</v>
      </c>
      <c r="L44" s="51">
        <v>102.35000768883201</v>
      </c>
      <c r="M44" s="51">
        <v>101.57867273989835</v>
      </c>
      <c r="N44" s="51">
        <v>100.72080797800677</v>
      </c>
      <c r="O44" s="51">
        <v>101.78926376050323</v>
      </c>
      <c r="P44" s="51">
        <v>103.69558954391688</v>
      </c>
      <c r="Q44" s="51">
        <v>105.31422538341957</v>
      </c>
      <c r="R44" s="51">
        <v>107.60474709825114</v>
      </c>
      <c r="S44" s="51">
        <v>106.18319366632225</v>
      </c>
      <c r="T44" s="51">
        <v>105.58444997466263</v>
      </c>
      <c r="U44" s="51">
        <v>106.10442341187968</v>
      </c>
      <c r="V44" s="51">
        <v>108.03368535643847</v>
      </c>
      <c r="W44" s="51">
        <v>105.2090086736865</v>
      </c>
      <c r="X44" s="51">
        <v>106.16441141607939</v>
      </c>
      <c r="Y44" s="51"/>
    </row>
    <row r="45" spans="1:25" ht="11.45" customHeight="1" x14ac:dyDescent="0.25">
      <c r="A45" s="32" t="s">
        <v>58</v>
      </c>
      <c r="B45" s="51">
        <v>100</v>
      </c>
      <c r="C45" s="51">
        <v>101.88231967312636</v>
      </c>
      <c r="D45" s="51">
        <v>104.45124814617932</v>
      </c>
      <c r="E45" s="51">
        <v>105.9746203981537</v>
      </c>
      <c r="F45" s="51">
        <v>106.16372758531888</v>
      </c>
      <c r="G45" s="51">
        <v>104.75727385478083</v>
      </c>
      <c r="H45" s="51">
        <v>104.20891342728289</v>
      </c>
      <c r="I45" s="51">
        <v>102.81444579396096</v>
      </c>
      <c r="J45" s="51">
        <v>101.62066434064175</v>
      </c>
      <c r="K45" s="51">
        <v>102.20327993887749</v>
      </c>
      <c r="L45" s="51">
        <v>102.5956501437113</v>
      </c>
      <c r="M45" s="51">
        <v>100.81944293598235</v>
      </c>
      <c r="N45" s="51">
        <v>98.764816954522317</v>
      </c>
      <c r="O45" s="51">
        <v>97.592309998450389</v>
      </c>
      <c r="P45" s="51">
        <v>96.749483450791601</v>
      </c>
      <c r="Q45" s="51">
        <v>97.032018412589196</v>
      </c>
      <c r="R45" s="51">
        <v>96.312836712086508</v>
      </c>
      <c r="S45" s="51">
        <v>96.156251592015479</v>
      </c>
      <c r="T45" s="51">
        <v>96.478448978067703</v>
      </c>
      <c r="U45" s="51">
        <v>96.810306237617112</v>
      </c>
      <c r="V45" s="51">
        <v>99.578164267399444</v>
      </c>
      <c r="W45" s="51">
        <v>102.63735535001346</v>
      </c>
      <c r="X45" s="51">
        <v>105.57128568248361</v>
      </c>
      <c r="Y45" s="51"/>
    </row>
    <row r="46" spans="1:25" ht="11.45" customHeight="1" x14ac:dyDescent="0.25">
      <c r="A46" s="32" t="s">
        <v>51</v>
      </c>
      <c r="B46" s="51">
        <v>100</v>
      </c>
      <c r="C46" s="51">
        <v>100.81601651549101</v>
      </c>
      <c r="D46" s="51">
        <v>101.42923973680023</v>
      </c>
      <c r="E46" s="51">
        <v>101.31472750294709</v>
      </c>
      <c r="F46" s="51">
        <v>100.51779324593629</v>
      </c>
      <c r="G46" s="51">
        <v>100.41511721565004</v>
      </c>
      <c r="H46" s="51">
        <v>100.85776684677953</v>
      </c>
      <c r="I46" s="51">
        <v>101.81718606963874</v>
      </c>
      <c r="J46" s="51">
        <v>103.98127562262053</v>
      </c>
      <c r="K46" s="51">
        <v>103.31439642304569</v>
      </c>
      <c r="L46" s="51">
        <v>102.72385994612507</v>
      </c>
      <c r="M46" s="51">
        <v>103.5079648697977</v>
      </c>
      <c r="N46" s="51">
        <v>104.59254413299642</v>
      </c>
      <c r="O46" s="51">
        <v>104.38226512553899</v>
      </c>
      <c r="P46" s="51">
        <v>104.28563677976324</v>
      </c>
      <c r="Q46" s="51">
        <v>103.90869376899725</v>
      </c>
      <c r="R46" s="51">
        <v>103.16087497704143</v>
      </c>
      <c r="S46" s="51">
        <v>101.94213625979914</v>
      </c>
      <c r="T46" s="51">
        <v>101.43766342909458</v>
      </c>
      <c r="U46" s="51">
        <v>102.447101793944</v>
      </c>
      <c r="V46" s="51">
        <v>102.497428223895</v>
      </c>
      <c r="W46" s="51">
        <v>100.78020609634629</v>
      </c>
      <c r="X46" s="51">
        <v>101.44979972626275</v>
      </c>
      <c r="Y46" s="51"/>
    </row>
    <row r="47" spans="1:25" ht="11.45" customHeight="1" x14ac:dyDescent="0.25">
      <c r="A47" s="32" t="s">
        <v>50</v>
      </c>
      <c r="B47" s="51">
        <v>100</v>
      </c>
      <c r="C47" s="51">
        <v>104.56599575215915</v>
      </c>
      <c r="D47" s="51">
        <v>105.10350316337973</v>
      </c>
      <c r="E47" s="51">
        <v>106.91834099483552</v>
      </c>
      <c r="F47" s="51">
        <v>106.36711731236451</v>
      </c>
      <c r="G47" s="51">
        <v>105.8357521932078</v>
      </c>
      <c r="H47" s="51">
        <v>104.99542367979362</v>
      </c>
      <c r="I47" s="51">
        <v>103.89717714167469</v>
      </c>
      <c r="J47" s="51">
        <v>103.32485894055446</v>
      </c>
      <c r="K47" s="51">
        <v>108.64889225411798</v>
      </c>
      <c r="L47" s="51">
        <v>106.92967341269474</v>
      </c>
      <c r="M47" s="51">
        <v>103.39950228787191</v>
      </c>
      <c r="N47" s="51">
        <v>104.00980289137932</v>
      </c>
      <c r="O47" s="51">
        <v>104.62988999689026</v>
      </c>
      <c r="P47" s="51">
        <v>107.38871813818174</v>
      </c>
      <c r="Q47" s="51">
        <v>107.6451350840947</v>
      </c>
      <c r="R47" s="51">
        <v>109.11291592077654</v>
      </c>
      <c r="S47" s="51">
        <v>109.25352976537027</v>
      </c>
      <c r="T47" s="51">
        <v>109.12062541506917</v>
      </c>
      <c r="U47" s="51">
        <v>109.4775649064846</v>
      </c>
      <c r="V47" s="51">
        <v>112.89061803756208</v>
      </c>
      <c r="W47" s="51">
        <v>111.27748656483848</v>
      </c>
      <c r="X47" s="51">
        <v>100.36032996437156</v>
      </c>
      <c r="Y47" s="51"/>
    </row>
    <row r="48" spans="1:25" ht="11.45" customHeight="1" x14ac:dyDescent="0.25">
      <c r="A48" s="32" t="s">
        <v>48</v>
      </c>
      <c r="B48" s="51">
        <v>100</v>
      </c>
      <c r="C48" s="51">
        <v>100.85692026479326</v>
      </c>
      <c r="D48" s="51">
        <v>100.43315534384482</v>
      </c>
      <c r="E48" s="51">
        <v>102.11905064062314</v>
      </c>
      <c r="F48" s="51">
        <v>102.97980771164646</v>
      </c>
      <c r="G48" s="51">
        <v>101.07602026465197</v>
      </c>
      <c r="H48" s="51">
        <v>102.07191029710974</v>
      </c>
      <c r="I48" s="51">
        <v>102.78342003724021</v>
      </c>
      <c r="J48" s="51">
        <v>102.85576123626204</v>
      </c>
      <c r="K48" s="51">
        <v>103.52281855346573</v>
      </c>
      <c r="L48" s="51">
        <v>101.74918268561336</v>
      </c>
      <c r="M48" s="51">
        <v>99.811259948492037</v>
      </c>
      <c r="N48" s="51">
        <v>99.624685047763649</v>
      </c>
      <c r="O48" s="51">
        <v>99.789549455381575</v>
      </c>
      <c r="P48" s="51">
        <v>99.631829340459888</v>
      </c>
      <c r="Q48" s="51">
        <v>99.482275660065667</v>
      </c>
      <c r="R48" s="51">
        <v>99.781020129352811</v>
      </c>
      <c r="S48" s="51">
        <v>98.642299589912369</v>
      </c>
      <c r="T48" s="51">
        <v>98.673968474604166</v>
      </c>
      <c r="U48" s="51">
        <v>99.101135176477385</v>
      </c>
      <c r="V48" s="51">
        <v>99.817747902408584</v>
      </c>
      <c r="W48" s="51">
        <v>100.36284208210769</v>
      </c>
      <c r="X48" s="51">
        <v>100.3275427823999</v>
      </c>
      <c r="Y48" s="51"/>
    </row>
    <row r="85" spans="4:4" ht="11.45" customHeight="1" x14ac:dyDescent="0.25">
      <c r="D85" s="31" t="s">
        <v>100</v>
      </c>
    </row>
  </sheetData>
  <sortState ref="A41:X48">
    <sortCondition descending="1" ref="X41:X48"/>
  </sortState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28"/>
  <sheetViews>
    <sheetView workbookViewId="0">
      <pane xSplit="1" ySplit="10" topLeftCell="B11" activePane="bottomRight" state="frozen"/>
      <selection pane="topRight"/>
      <selection pane="bottomLeft"/>
      <selection pane="bottomRight" activeCell="A11" sqref="A11:XFD11"/>
    </sheetView>
  </sheetViews>
  <sheetFormatPr baseColWidth="10" defaultColWidth="8.85546875" defaultRowHeight="11.45" customHeight="1" x14ac:dyDescent="0.25"/>
  <cols>
    <col min="1" max="1" width="29.85546875" customWidth="1"/>
    <col min="2" max="25" width="10" customWidth="1"/>
  </cols>
  <sheetData>
    <row r="1" spans="1:25" x14ac:dyDescent="0.25">
      <c r="A1" s="3" t="s">
        <v>86</v>
      </c>
    </row>
    <row r="2" spans="1:25" x14ac:dyDescent="0.25">
      <c r="A2" s="2" t="s">
        <v>87</v>
      </c>
      <c r="B2" s="1" t="s">
        <v>0</v>
      </c>
    </row>
    <row r="3" spans="1:25" x14ac:dyDescent="0.25">
      <c r="A3" s="2" t="s">
        <v>88</v>
      </c>
      <c r="B3" s="2" t="s">
        <v>6</v>
      </c>
    </row>
    <row r="5" spans="1:25" x14ac:dyDescent="0.25">
      <c r="A5" s="1" t="s">
        <v>12</v>
      </c>
      <c r="C5" s="2" t="s">
        <v>17</v>
      </c>
    </row>
    <row r="6" spans="1:25" x14ac:dyDescent="0.25">
      <c r="A6" s="1" t="s">
        <v>13</v>
      </c>
      <c r="C6" s="2" t="s">
        <v>18</v>
      </c>
    </row>
    <row r="7" spans="1:25" x14ac:dyDescent="0.25">
      <c r="A7" s="1" t="s">
        <v>14</v>
      </c>
      <c r="C7" s="2" t="s">
        <v>39</v>
      </c>
    </row>
    <row r="8" spans="1:25" x14ac:dyDescent="0.25">
      <c r="A8" s="1" t="s">
        <v>15</v>
      </c>
      <c r="C8" s="2" t="s">
        <v>20</v>
      </c>
    </row>
    <row r="10" spans="1:25" x14ac:dyDescent="0.25">
      <c r="A10" s="5" t="s">
        <v>89</v>
      </c>
      <c r="B10" s="4" t="s">
        <v>62</v>
      </c>
      <c r="C10" s="4" t="s">
        <v>63</v>
      </c>
      <c r="D10" s="4" t="s">
        <v>64</v>
      </c>
      <c r="E10" s="4" t="s">
        <v>65</v>
      </c>
      <c r="F10" s="4" t="s">
        <v>66</v>
      </c>
      <c r="G10" s="4" t="s">
        <v>67</v>
      </c>
      <c r="H10" s="4" t="s">
        <v>68</v>
      </c>
      <c r="I10" s="4" t="s">
        <v>69</v>
      </c>
      <c r="J10" s="4" t="s">
        <v>70</v>
      </c>
      <c r="K10" s="4" t="s">
        <v>71</v>
      </c>
      <c r="L10" s="4" t="s">
        <v>72</v>
      </c>
      <c r="M10" s="4" t="s">
        <v>73</v>
      </c>
      <c r="N10" s="4" t="s">
        <v>74</v>
      </c>
      <c r="O10" s="4" t="s">
        <v>75</v>
      </c>
      <c r="P10" s="4" t="s">
        <v>76</v>
      </c>
      <c r="Q10" s="4" t="s">
        <v>77</v>
      </c>
      <c r="R10" s="4" t="s">
        <v>78</v>
      </c>
      <c r="S10" s="4" t="s">
        <v>79</v>
      </c>
      <c r="T10" s="4" t="s">
        <v>80</v>
      </c>
      <c r="U10" s="4" t="s">
        <v>81</v>
      </c>
      <c r="V10" s="4" t="s">
        <v>82</v>
      </c>
      <c r="W10" s="4" t="s">
        <v>83</v>
      </c>
      <c r="X10" s="4" t="s">
        <v>84</v>
      </c>
      <c r="Y10" s="4" t="s">
        <v>85</v>
      </c>
    </row>
    <row r="11" spans="1:25" x14ac:dyDescent="0.25">
      <c r="A11" s="7" t="s">
        <v>46</v>
      </c>
      <c r="B11" s="17">
        <v>58716.5</v>
      </c>
      <c r="C11" s="17">
        <v>60504.5</v>
      </c>
      <c r="D11" s="17">
        <v>60447.3</v>
      </c>
      <c r="E11" s="17">
        <v>60888.1</v>
      </c>
      <c r="F11" s="17">
        <v>60661.8</v>
      </c>
      <c r="G11" s="17">
        <v>60520.1</v>
      </c>
      <c r="H11" s="17">
        <v>61135.9</v>
      </c>
      <c r="I11" s="17">
        <v>63434.5</v>
      </c>
      <c r="J11" s="17">
        <v>63795.5</v>
      </c>
      <c r="K11" s="17">
        <v>62573.9</v>
      </c>
      <c r="L11" s="17">
        <v>59092.5</v>
      </c>
      <c r="M11" s="17">
        <v>57568.800000000003</v>
      </c>
      <c r="N11" s="21">
        <v>55289</v>
      </c>
      <c r="O11" s="17">
        <v>54749.4</v>
      </c>
      <c r="P11" s="17">
        <v>53830.7</v>
      </c>
      <c r="Q11" s="17">
        <v>52235.3</v>
      </c>
      <c r="R11" s="17">
        <v>50952.7</v>
      </c>
      <c r="S11" s="17">
        <v>50858.2</v>
      </c>
      <c r="T11" s="17">
        <v>48321.599999999999</v>
      </c>
      <c r="U11" s="21">
        <v>48524</v>
      </c>
      <c r="V11" s="17">
        <v>47450.8</v>
      </c>
      <c r="W11" s="17">
        <v>49398.6</v>
      </c>
      <c r="X11" s="17">
        <v>52834.7</v>
      </c>
      <c r="Y11" s="10" t="s">
        <v>92</v>
      </c>
    </row>
    <row r="12" spans="1:25" x14ac:dyDescent="0.25">
      <c r="A12" s="7" t="s">
        <v>47</v>
      </c>
      <c r="B12" s="16">
        <v>50751.3</v>
      </c>
      <c r="C12" s="16">
        <v>51784.6</v>
      </c>
      <c r="D12" s="16">
        <v>51696.6</v>
      </c>
      <c r="E12" s="16">
        <v>52353.2</v>
      </c>
      <c r="F12" s="16">
        <v>51920.2</v>
      </c>
      <c r="G12" s="16">
        <v>51710.7</v>
      </c>
      <c r="H12" s="16">
        <v>52289.7</v>
      </c>
      <c r="I12" s="16">
        <v>54406.5</v>
      </c>
      <c r="J12" s="20">
        <v>55058</v>
      </c>
      <c r="K12" s="16">
        <v>54472.3</v>
      </c>
      <c r="L12" s="16">
        <v>51204.2</v>
      </c>
      <c r="M12" s="16">
        <v>49970.400000000001</v>
      </c>
      <c r="N12" s="16">
        <v>48089.2</v>
      </c>
      <c r="O12" s="16">
        <v>47548.2</v>
      </c>
      <c r="P12" s="16">
        <v>46892.1</v>
      </c>
      <c r="Q12" s="16">
        <v>45715.8</v>
      </c>
      <c r="R12" s="16">
        <v>44673.9</v>
      </c>
      <c r="S12" s="16">
        <v>44913.3</v>
      </c>
      <c r="T12" s="20">
        <v>42345</v>
      </c>
      <c r="U12" s="16">
        <v>42450.8</v>
      </c>
      <c r="V12" s="16">
        <v>41307.300000000003</v>
      </c>
      <c r="W12" s="16">
        <v>42821.5</v>
      </c>
      <c r="X12" s="16">
        <v>46305.4</v>
      </c>
      <c r="Y12" s="9" t="s">
        <v>92</v>
      </c>
    </row>
    <row r="13" spans="1:25" x14ac:dyDescent="0.25">
      <c r="A13" s="7" t="s">
        <v>48</v>
      </c>
      <c r="B13" s="17">
        <v>3565.7</v>
      </c>
      <c r="C13" s="21">
        <v>3207</v>
      </c>
      <c r="D13" s="17">
        <v>3016.3</v>
      </c>
      <c r="E13" s="17">
        <v>3039.5</v>
      </c>
      <c r="F13" s="17">
        <v>2997.8</v>
      </c>
      <c r="G13" s="21">
        <v>2970</v>
      </c>
      <c r="H13" s="17">
        <v>2958.9</v>
      </c>
      <c r="I13" s="17">
        <v>2992.7</v>
      </c>
      <c r="J13" s="17">
        <v>3026.8</v>
      </c>
      <c r="K13" s="17">
        <v>2777.3</v>
      </c>
      <c r="L13" s="17">
        <v>2721.6</v>
      </c>
      <c r="M13" s="17">
        <v>2716.8</v>
      </c>
      <c r="N13" s="17">
        <v>2592.3000000000002</v>
      </c>
      <c r="O13" s="17">
        <v>2592.3000000000002</v>
      </c>
      <c r="P13" s="21">
        <v>2525</v>
      </c>
      <c r="Q13" s="17">
        <v>2422.3000000000002</v>
      </c>
      <c r="R13" s="17">
        <v>2327.9</v>
      </c>
      <c r="S13" s="21">
        <v>2285</v>
      </c>
      <c r="T13" s="17">
        <v>2231.4</v>
      </c>
      <c r="U13" s="17">
        <v>2251.9</v>
      </c>
      <c r="V13" s="17">
        <v>2090.8000000000002</v>
      </c>
      <c r="W13" s="17">
        <v>2136.3000000000002</v>
      </c>
      <c r="X13" s="17">
        <v>1921.2</v>
      </c>
      <c r="Y13" s="10" t="s">
        <v>92</v>
      </c>
    </row>
    <row r="14" spans="1:25" x14ac:dyDescent="0.25">
      <c r="A14" s="7" t="s">
        <v>49</v>
      </c>
      <c r="B14" s="16">
        <v>630.20000000000005</v>
      </c>
      <c r="C14" s="16">
        <v>668.1</v>
      </c>
      <c r="D14" s="16">
        <v>707.2</v>
      </c>
      <c r="E14" s="16">
        <v>757.6</v>
      </c>
      <c r="F14" s="16">
        <v>783.1</v>
      </c>
      <c r="G14" s="16">
        <v>826.1</v>
      </c>
      <c r="H14" s="16">
        <v>852.5</v>
      </c>
      <c r="I14" s="16">
        <v>980.3</v>
      </c>
      <c r="J14" s="20">
        <v>994</v>
      </c>
      <c r="K14" s="16">
        <v>984.6</v>
      </c>
      <c r="L14" s="16">
        <v>1030.2</v>
      </c>
      <c r="M14" s="16">
        <v>981.5</v>
      </c>
      <c r="N14" s="20">
        <v>943</v>
      </c>
      <c r="O14" s="16">
        <v>882.6</v>
      </c>
      <c r="P14" s="16">
        <v>829.9</v>
      </c>
      <c r="Q14" s="16">
        <v>806.2</v>
      </c>
      <c r="R14" s="16">
        <v>774.4</v>
      </c>
      <c r="S14" s="16">
        <v>763.7</v>
      </c>
      <c r="T14" s="20">
        <v>703</v>
      </c>
      <c r="U14" s="16">
        <v>682.4</v>
      </c>
      <c r="V14" s="16">
        <v>698.7</v>
      </c>
      <c r="W14" s="16">
        <v>725.1</v>
      </c>
      <c r="X14" s="16">
        <v>690.3</v>
      </c>
      <c r="Y14" s="16">
        <v>681.4</v>
      </c>
    </row>
    <row r="15" spans="1:25" x14ac:dyDescent="0.25">
      <c r="A15" s="7" t="s">
        <v>50</v>
      </c>
      <c r="B15" s="17">
        <v>3068.7</v>
      </c>
      <c r="C15" s="17">
        <v>3804.3</v>
      </c>
      <c r="D15" s="17">
        <v>3686.5</v>
      </c>
      <c r="E15" s="17">
        <v>3352.9</v>
      </c>
      <c r="F15" s="17">
        <v>3342.3</v>
      </c>
      <c r="G15" s="17">
        <v>3332.5</v>
      </c>
      <c r="H15" s="17">
        <v>3032.1</v>
      </c>
      <c r="I15" s="17">
        <v>2905.4</v>
      </c>
      <c r="J15" s="17">
        <v>2386.8000000000002</v>
      </c>
      <c r="K15" s="21">
        <v>2123</v>
      </c>
      <c r="L15" s="17">
        <v>2025.5</v>
      </c>
      <c r="M15" s="17">
        <v>1756.3</v>
      </c>
      <c r="N15" s="17">
        <v>1573.8</v>
      </c>
      <c r="O15" s="17">
        <v>1527.9</v>
      </c>
      <c r="P15" s="17">
        <v>1491.4</v>
      </c>
      <c r="Q15" s="17">
        <v>1301.9000000000001</v>
      </c>
      <c r="R15" s="17">
        <v>1017.6</v>
      </c>
      <c r="S15" s="17">
        <v>783.2</v>
      </c>
      <c r="T15" s="17">
        <v>877.2</v>
      </c>
      <c r="U15" s="21">
        <v>913</v>
      </c>
      <c r="V15" s="17">
        <v>903.4</v>
      </c>
      <c r="W15" s="21">
        <v>893</v>
      </c>
      <c r="X15" s="17">
        <v>874.3</v>
      </c>
      <c r="Y15" s="10" t="s">
        <v>92</v>
      </c>
    </row>
    <row r="16" spans="1:25" x14ac:dyDescent="0.25">
      <c r="A16" s="7" t="s">
        <v>51</v>
      </c>
      <c r="B16" s="16">
        <v>14983.8</v>
      </c>
      <c r="C16" s="16">
        <v>14803.1</v>
      </c>
      <c r="D16" s="16">
        <v>15162.4</v>
      </c>
      <c r="E16" s="20">
        <v>15885</v>
      </c>
      <c r="F16" s="16">
        <v>15258.7</v>
      </c>
      <c r="G16" s="16">
        <v>14694.7</v>
      </c>
      <c r="H16" s="16">
        <v>14831.2</v>
      </c>
      <c r="I16" s="16">
        <v>15850.9</v>
      </c>
      <c r="J16" s="16">
        <v>16605.599999999999</v>
      </c>
      <c r="K16" s="16">
        <v>17683.400000000001</v>
      </c>
      <c r="L16" s="16">
        <v>15563.8</v>
      </c>
      <c r="M16" s="16">
        <v>15858.9</v>
      </c>
      <c r="N16" s="16">
        <v>16015.5</v>
      </c>
      <c r="O16" s="16">
        <v>16948.8</v>
      </c>
      <c r="P16" s="16">
        <v>17611.2</v>
      </c>
      <c r="Q16" s="16">
        <v>18046.7</v>
      </c>
      <c r="R16" s="16">
        <v>18498.400000000001</v>
      </c>
      <c r="S16" s="16">
        <v>18851.599999999999</v>
      </c>
      <c r="T16" s="16">
        <v>18650.900000000001</v>
      </c>
      <c r="U16" s="16">
        <v>18819.5</v>
      </c>
      <c r="V16" s="20">
        <v>20072</v>
      </c>
      <c r="W16" s="16">
        <v>20860.8</v>
      </c>
      <c r="X16" s="16">
        <v>26230.1</v>
      </c>
      <c r="Y16" s="9" t="s">
        <v>92</v>
      </c>
    </row>
    <row r="17" spans="1:25" x14ac:dyDescent="0.25">
      <c r="A17" s="7" t="s">
        <v>52</v>
      </c>
      <c r="B17" s="21">
        <v>1981</v>
      </c>
      <c r="C17" s="21">
        <v>2116</v>
      </c>
      <c r="D17" s="21">
        <v>2276</v>
      </c>
      <c r="E17" s="21">
        <v>2402</v>
      </c>
      <c r="F17" s="21">
        <v>2541</v>
      </c>
      <c r="G17" s="21">
        <v>2672</v>
      </c>
      <c r="H17" s="21">
        <v>2663</v>
      </c>
      <c r="I17" s="21">
        <v>2913</v>
      </c>
      <c r="J17" s="21">
        <v>3001</v>
      </c>
      <c r="K17" s="21">
        <v>2756</v>
      </c>
      <c r="L17" s="21">
        <v>2931</v>
      </c>
      <c r="M17" s="21">
        <v>2861</v>
      </c>
      <c r="N17" s="21">
        <v>2591</v>
      </c>
      <c r="O17" s="21">
        <v>2611</v>
      </c>
      <c r="P17" s="21">
        <v>2807</v>
      </c>
      <c r="Q17" s="21">
        <v>2762</v>
      </c>
      <c r="R17" s="21">
        <v>2539</v>
      </c>
      <c r="S17" s="21">
        <v>2583</v>
      </c>
      <c r="T17" s="21">
        <v>2588</v>
      </c>
      <c r="U17" s="21">
        <v>2742</v>
      </c>
      <c r="V17" s="21">
        <v>2331</v>
      </c>
      <c r="W17" s="21">
        <v>2702</v>
      </c>
      <c r="X17" s="21">
        <v>2662</v>
      </c>
      <c r="Y17" s="10" t="s">
        <v>92</v>
      </c>
    </row>
    <row r="18" spans="1:25" x14ac:dyDescent="0.25">
      <c r="A18" s="7" t="s">
        <v>53</v>
      </c>
      <c r="B18" s="16">
        <v>17713.599999999999</v>
      </c>
      <c r="C18" s="16">
        <v>17907.900000000001</v>
      </c>
      <c r="D18" s="16">
        <v>17803.2</v>
      </c>
      <c r="E18" s="16">
        <v>17243.599999999999</v>
      </c>
      <c r="F18" s="16">
        <v>17259.5</v>
      </c>
      <c r="G18" s="16">
        <v>17032.900000000001</v>
      </c>
      <c r="H18" s="16">
        <v>17011.2</v>
      </c>
      <c r="I18" s="16">
        <v>17192.599999999999</v>
      </c>
      <c r="J18" s="16">
        <v>16918.400000000001</v>
      </c>
      <c r="K18" s="16">
        <v>16260.5</v>
      </c>
      <c r="L18" s="16">
        <v>15088.7</v>
      </c>
      <c r="M18" s="16">
        <v>14379.5</v>
      </c>
      <c r="N18" s="16">
        <v>13913.3</v>
      </c>
      <c r="O18" s="16">
        <v>12780.5</v>
      </c>
      <c r="P18" s="16">
        <v>12350.1</v>
      </c>
      <c r="Q18" s="16">
        <v>11043.3</v>
      </c>
      <c r="R18" s="16">
        <v>10156.5</v>
      </c>
      <c r="S18" s="16">
        <v>9773.6</v>
      </c>
      <c r="T18" s="16">
        <v>8283.1</v>
      </c>
      <c r="U18" s="16">
        <v>7986.8</v>
      </c>
      <c r="V18" s="16">
        <v>6388.1</v>
      </c>
      <c r="W18" s="20">
        <v>6076</v>
      </c>
      <c r="X18" s="20">
        <v>5621</v>
      </c>
      <c r="Y18" s="9" t="s">
        <v>92</v>
      </c>
    </row>
    <row r="19" spans="1:25" x14ac:dyDescent="0.25">
      <c r="A19" s="7" t="s">
        <v>54</v>
      </c>
      <c r="B19" s="17">
        <v>4332.8999999999996</v>
      </c>
      <c r="C19" s="17">
        <v>5037.5</v>
      </c>
      <c r="D19" s="17">
        <v>4620.6000000000004</v>
      </c>
      <c r="E19" s="17">
        <v>4509.5</v>
      </c>
      <c r="F19" s="21">
        <v>4253</v>
      </c>
      <c r="G19" s="17">
        <v>4278.3999999999996</v>
      </c>
      <c r="H19" s="17">
        <v>4265.8999999999996</v>
      </c>
      <c r="I19" s="17">
        <v>4500.3999999999996</v>
      </c>
      <c r="J19" s="17">
        <v>4390.8999999999996</v>
      </c>
      <c r="K19" s="17">
        <v>4253.6000000000004</v>
      </c>
      <c r="L19" s="17">
        <v>4329.3999999999996</v>
      </c>
      <c r="M19" s="17">
        <v>4171.7</v>
      </c>
      <c r="N19" s="17">
        <v>3701.6</v>
      </c>
      <c r="O19" s="17">
        <v>3713.4</v>
      </c>
      <c r="P19" s="17">
        <v>3189.5</v>
      </c>
      <c r="Q19" s="17">
        <v>3288.4</v>
      </c>
      <c r="R19" s="17">
        <v>3159.7</v>
      </c>
      <c r="S19" s="21">
        <v>3414</v>
      </c>
      <c r="T19" s="17">
        <v>2805.1</v>
      </c>
      <c r="U19" s="17">
        <v>2869.4</v>
      </c>
      <c r="V19" s="17">
        <v>2850.9</v>
      </c>
      <c r="W19" s="17">
        <v>3320.8</v>
      </c>
      <c r="X19" s="17">
        <v>3122.6</v>
      </c>
      <c r="Y19" s="10" t="s">
        <v>92</v>
      </c>
    </row>
    <row r="20" spans="1:25" x14ac:dyDescent="0.25">
      <c r="A20" s="7" t="s">
        <v>55</v>
      </c>
      <c r="B20" s="16">
        <v>4868.3</v>
      </c>
      <c r="C20" s="16">
        <v>5118.1000000000004</v>
      </c>
      <c r="D20" s="16">
        <v>5054.3</v>
      </c>
      <c r="E20" s="16">
        <v>5083.3999999999996</v>
      </c>
      <c r="F20" s="20">
        <v>5707</v>
      </c>
      <c r="G20" s="16">
        <v>5641.8</v>
      </c>
      <c r="H20" s="16">
        <v>5580.8</v>
      </c>
      <c r="I20" s="20">
        <v>5534</v>
      </c>
      <c r="J20" s="16">
        <v>5441.8</v>
      </c>
      <c r="K20" s="16">
        <v>5151.8</v>
      </c>
      <c r="L20" s="16">
        <v>4815.8999999999996</v>
      </c>
      <c r="M20" s="16">
        <v>4369.6000000000004</v>
      </c>
      <c r="N20" s="16">
        <v>3837.6</v>
      </c>
      <c r="O20" s="16">
        <v>3384.2</v>
      </c>
      <c r="P20" s="16">
        <v>3178.7</v>
      </c>
      <c r="Q20" s="16">
        <v>2704.9</v>
      </c>
      <c r="R20" s="16">
        <v>2534.6</v>
      </c>
      <c r="S20" s="16">
        <v>2376.5</v>
      </c>
      <c r="T20" s="16">
        <v>2199.6999999999998</v>
      </c>
      <c r="U20" s="16">
        <v>2259.9</v>
      </c>
      <c r="V20" s="20">
        <v>2330</v>
      </c>
      <c r="W20" s="20">
        <v>2359</v>
      </c>
      <c r="X20" s="16">
        <v>2147.4</v>
      </c>
      <c r="Y20" s="16">
        <v>1847.5</v>
      </c>
    </row>
    <row r="21" spans="1:25" x14ac:dyDescent="0.25">
      <c r="A21" s="7" t="s">
        <v>56</v>
      </c>
      <c r="B21" s="17">
        <v>1349.6</v>
      </c>
      <c r="C21" s="17">
        <v>1293.5</v>
      </c>
      <c r="D21" s="17">
        <v>1265.0999999999999</v>
      </c>
      <c r="E21" s="17">
        <v>1276.5999999999999</v>
      </c>
      <c r="F21" s="17">
        <v>1288.2</v>
      </c>
      <c r="G21" s="21">
        <v>1541</v>
      </c>
      <c r="H21" s="17">
        <v>1677.3</v>
      </c>
      <c r="I21" s="21">
        <v>1795</v>
      </c>
      <c r="J21" s="17">
        <v>1819.5</v>
      </c>
      <c r="K21" s="17">
        <v>1778.3</v>
      </c>
      <c r="L21" s="17">
        <v>1745.9</v>
      </c>
      <c r="M21" s="17">
        <v>1665.4</v>
      </c>
      <c r="N21" s="17">
        <v>1664.8</v>
      </c>
      <c r="O21" s="21">
        <v>1673</v>
      </c>
      <c r="P21" s="17">
        <v>1671.7</v>
      </c>
      <c r="Q21" s="17">
        <v>1552.3</v>
      </c>
      <c r="R21" s="17">
        <v>1558.1</v>
      </c>
      <c r="S21" s="17">
        <v>1602.2</v>
      </c>
      <c r="T21" s="17">
        <v>1532.6</v>
      </c>
      <c r="U21" s="17">
        <v>1504.2</v>
      </c>
      <c r="V21" s="17">
        <v>1478.4</v>
      </c>
      <c r="W21" s="17">
        <v>1523.6</v>
      </c>
      <c r="X21" s="17">
        <v>1443.5</v>
      </c>
      <c r="Y21" s="17">
        <v>1295.0999999999999</v>
      </c>
    </row>
    <row r="22" spans="1:25" x14ac:dyDescent="0.25">
      <c r="A22" s="7" t="s">
        <v>57</v>
      </c>
      <c r="B22" s="9" t="s">
        <v>92</v>
      </c>
      <c r="C22" s="9" t="s">
        <v>92</v>
      </c>
      <c r="D22" s="9" t="s">
        <v>92</v>
      </c>
      <c r="E22" s="9" t="s">
        <v>92</v>
      </c>
      <c r="F22" s="9" t="s">
        <v>92</v>
      </c>
      <c r="G22" s="9" t="s">
        <v>92</v>
      </c>
      <c r="H22" s="9" t="s">
        <v>92</v>
      </c>
      <c r="I22" s="9" t="s">
        <v>92</v>
      </c>
      <c r="J22" s="9" t="s">
        <v>92</v>
      </c>
      <c r="K22" s="9" t="s">
        <v>92</v>
      </c>
      <c r="L22" s="9" t="s">
        <v>92</v>
      </c>
      <c r="M22" s="9" t="s">
        <v>92</v>
      </c>
      <c r="N22" s="9" t="s">
        <v>92</v>
      </c>
      <c r="O22" s="9" t="s">
        <v>92</v>
      </c>
      <c r="P22" s="9" t="s">
        <v>92</v>
      </c>
      <c r="Q22" s="9" t="s">
        <v>92</v>
      </c>
      <c r="R22" s="9" t="s">
        <v>92</v>
      </c>
      <c r="S22" s="9" t="s">
        <v>92</v>
      </c>
      <c r="T22" s="9" t="s">
        <v>92</v>
      </c>
      <c r="U22" s="9" t="s">
        <v>92</v>
      </c>
      <c r="V22" s="9" t="s">
        <v>92</v>
      </c>
      <c r="W22" s="9" t="s">
        <v>92</v>
      </c>
      <c r="X22" s="9" t="s">
        <v>92</v>
      </c>
      <c r="Y22" s="9" t="s">
        <v>92</v>
      </c>
    </row>
    <row r="23" spans="1:25" x14ac:dyDescent="0.25">
      <c r="A23" s="7" t="s">
        <v>58</v>
      </c>
      <c r="B23" s="17">
        <v>1954.8</v>
      </c>
      <c r="C23" s="17">
        <v>1972.7</v>
      </c>
      <c r="D23" s="17">
        <v>1954.8</v>
      </c>
      <c r="E23" s="17">
        <v>1961.2</v>
      </c>
      <c r="F23" s="21">
        <v>1928</v>
      </c>
      <c r="G23" s="17">
        <v>1993.2</v>
      </c>
      <c r="H23" s="17">
        <v>2012.3</v>
      </c>
      <c r="I23" s="17">
        <v>1980.4</v>
      </c>
      <c r="J23" s="17">
        <v>1907.6</v>
      </c>
      <c r="K23" s="17">
        <v>1797.7</v>
      </c>
      <c r="L23" s="17">
        <v>1816.8</v>
      </c>
      <c r="M23" s="17">
        <v>1685.2</v>
      </c>
      <c r="N23" s="17">
        <v>1616.2</v>
      </c>
      <c r="O23" s="21">
        <v>1408</v>
      </c>
      <c r="P23" s="17">
        <v>1146.0999999999999</v>
      </c>
      <c r="Q23" s="21">
        <v>1049</v>
      </c>
      <c r="R23" s="17">
        <v>974.9</v>
      </c>
      <c r="S23" s="17">
        <v>852.2</v>
      </c>
      <c r="T23" s="17">
        <v>711.7</v>
      </c>
      <c r="U23" s="17">
        <v>604.29999999999995</v>
      </c>
      <c r="V23" s="21">
        <v>635</v>
      </c>
      <c r="W23" s="17">
        <v>652.9</v>
      </c>
      <c r="X23" s="17">
        <v>596.70000000000005</v>
      </c>
      <c r="Y23" s="17">
        <v>536.6</v>
      </c>
    </row>
    <row r="24" spans="1:25" x14ac:dyDescent="0.25">
      <c r="A24" s="7" t="s">
        <v>59</v>
      </c>
      <c r="B24" s="9" t="s">
        <v>92</v>
      </c>
      <c r="C24" s="9" t="s">
        <v>92</v>
      </c>
      <c r="D24" s="9" t="s">
        <v>92</v>
      </c>
      <c r="E24" s="9" t="s">
        <v>92</v>
      </c>
      <c r="F24" s="9" t="s">
        <v>92</v>
      </c>
      <c r="G24" s="9" t="s">
        <v>92</v>
      </c>
      <c r="H24" s="9" t="s">
        <v>92</v>
      </c>
      <c r="I24" s="9" t="s">
        <v>92</v>
      </c>
      <c r="J24" s="9" t="s">
        <v>92</v>
      </c>
      <c r="K24" s="9" t="s">
        <v>92</v>
      </c>
      <c r="L24" s="9" t="s">
        <v>92</v>
      </c>
      <c r="M24" s="9" t="s">
        <v>92</v>
      </c>
      <c r="N24" s="9" t="s">
        <v>92</v>
      </c>
      <c r="O24" s="9" t="s">
        <v>92</v>
      </c>
      <c r="P24" s="9" t="s">
        <v>92</v>
      </c>
      <c r="Q24" s="9" t="s">
        <v>92</v>
      </c>
      <c r="R24" s="9" t="s">
        <v>92</v>
      </c>
      <c r="S24" s="9" t="s">
        <v>92</v>
      </c>
      <c r="T24" s="9" t="s">
        <v>92</v>
      </c>
      <c r="U24" s="9" t="s">
        <v>92</v>
      </c>
      <c r="V24" s="9" t="s">
        <v>92</v>
      </c>
      <c r="W24" s="9" t="s">
        <v>92</v>
      </c>
      <c r="X24" s="9" t="s">
        <v>92</v>
      </c>
      <c r="Y24" s="9" t="s">
        <v>92</v>
      </c>
    </row>
    <row r="25" spans="1:25" x14ac:dyDescent="0.25">
      <c r="A25" s="7" t="s">
        <v>60</v>
      </c>
      <c r="B25" s="10" t="s">
        <v>92</v>
      </c>
      <c r="C25" s="10" t="s">
        <v>92</v>
      </c>
      <c r="D25" s="10" t="s">
        <v>92</v>
      </c>
      <c r="E25" s="10" t="s">
        <v>92</v>
      </c>
      <c r="F25" s="10" t="s">
        <v>92</v>
      </c>
      <c r="G25" s="10" t="s">
        <v>92</v>
      </c>
      <c r="H25" s="10" t="s">
        <v>92</v>
      </c>
      <c r="I25" s="10" t="s">
        <v>92</v>
      </c>
      <c r="J25" s="10" t="s">
        <v>92</v>
      </c>
      <c r="K25" s="10" t="s">
        <v>92</v>
      </c>
      <c r="L25" s="10" t="s">
        <v>92</v>
      </c>
      <c r="M25" s="10" t="s">
        <v>92</v>
      </c>
      <c r="N25" s="10" t="s">
        <v>92</v>
      </c>
      <c r="O25" s="10" t="s">
        <v>92</v>
      </c>
      <c r="P25" s="10" t="s">
        <v>92</v>
      </c>
      <c r="Q25" s="10" t="s">
        <v>92</v>
      </c>
      <c r="R25" s="10" t="s">
        <v>92</v>
      </c>
      <c r="S25" s="10" t="s">
        <v>92</v>
      </c>
      <c r="T25" s="10" t="s">
        <v>92</v>
      </c>
      <c r="U25" s="10" t="s">
        <v>92</v>
      </c>
      <c r="V25" s="10" t="s">
        <v>92</v>
      </c>
      <c r="W25" s="10" t="s">
        <v>92</v>
      </c>
      <c r="X25" s="10" t="s">
        <v>92</v>
      </c>
      <c r="Y25" s="10" t="s">
        <v>92</v>
      </c>
    </row>
    <row r="27" spans="1:25" x14ac:dyDescent="0.25">
      <c r="A27" s="1" t="s">
        <v>93</v>
      </c>
    </row>
    <row r="28" spans="1:25" x14ac:dyDescent="0.25">
      <c r="A28" s="1" t="s">
        <v>92</v>
      </c>
      <c r="B28" s="2" t="s">
        <v>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3"/>
  <sheetViews>
    <sheetView showGridLines="0" workbookViewId="0"/>
  </sheetViews>
  <sheetFormatPr baseColWidth="10" defaultColWidth="8.85546875" defaultRowHeight="15" x14ac:dyDescent="0.25"/>
  <cols>
    <col min="2" max="5" width="79.7109375" customWidth="1"/>
  </cols>
  <sheetData>
    <row r="1" spans="1:3" x14ac:dyDescent="0.25">
      <c r="A1" s="1" t="s">
        <v>41</v>
      </c>
    </row>
    <row r="2" spans="1:3" x14ac:dyDescent="0.25">
      <c r="B2" s="18" t="s">
        <v>42</v>
      </c>
      <c r="C2" s="18" t="s">
        <v>43</v>
      </c>
    </row>
    <row r="3" spans="1:3" x14ac:dyDescent="0.25">
      <c r="B3" s="19" t="s">
        <v>44</v>
      </c>
      <c r="C3" s="19" t="s">
        <v>44</v>
      </c>
    </row>
    <row r="4" spans="1:3" x14ac:dyDescent="0.25">
      <c r="B4" s="2" t="s">
        <v>12</v>
      </c>
      <c r="C4" s="2" t="s">
        <v>17</v>
      </c>
    </row>
    <row r="5" spans="1:3" x14ac:dyDescent="0.25">
      <c r="B5" s="13" t="s">
        <v>13</v>
      </c>
      <c r="C5" s="13" t="s">
        <v>18</v>
      </c>
    </row>
    <row r="6" spans="1:3" x14ac:dyDescent="0.25">
      <c r="B6" s="2" t="s">
        <v>14</v>
      </c>
      <c r="C6" s="2" t="s">
        <v>19</v>
      </c>
    </row>
    <row r="7" spans="1:3" x14ac:dyDescent="0.25">
      <c r="B7" s="13" t="s">
        <v>14</v>
      </c>
      <c r="C7" s="13" t="s">
        <v>24</v>
      </c>
    </row>
    <row r="8" spans="1:3" x14ac:dyDescent="0.25">
      <c r="B8" s="2" t="s">
        <v>14</v>
      </c>
      <c r="C8" s="2" t="s">
        <v>27</v>
      </c>
    </row>
    <row r="9" spans="1:3" x14ac:dyDescent="0.25">
      <c r="B9" s="13" t="s">
        <v>14</v>
      </c>
      <c r="C9" s="13" t="s">
        <v>30</v>
      </c>
    </row>
    <row r="10" spans="1:3" x14ac:dyDescent="0.25">
      <c r="B10" s="2" t="s">
        <v>14</v>
      </c>
      <c r="C10" s="2" t="s">
        <v>33</v>
      </c>
    </row>
    <row r="11" spans="1:3" x14ac:dyDescent="0.25">
      <c r="B11" s="13" t="s">
        <v>14</v>
      </c>
      <c r="C11" s="13" t="s">
        <v>36</v>
      </c>
    </row>
    <row r="12" spans="1:3" x14ac:dyDescent="0.25">
      <c r="B12" s="2" t="s">
        <v>14</v>
      </c>
      <c r="C12" s="2" t="s">
        <v>39</v>
      </c>
    </row>
    <row r="13" spans="1:3" x14ac:dyDescent="0.25">
      <c r="B13" s="13" t="s">
        <v>15</v>
      </c>
      <c r="C13" s="13" t="s">
        <v>20</v>
      </c>
    </row>
    <row r="14" spans="1:3" x14ac:dyDescent="0.25">
      <c r="B14" s="2" t="s">
        <v>15</v>
      </c>
      <c r="C14" s="2" t="s">
        <v>22</v>
      </c>
    </row>
    <row r="15" spans="1:3" x14ac:dyDescent="0.25">
      <c r="B15" s="13" t="s">
        <v>45</v>
      </c>
      <c r="C15" s="13" t="s">
        <v>46</v>
      </c>
    </row>
    <row r="16" spans="1:3" x14ac:dyDescent="0.25">
      <c r="B16" s="2" t="s">
        <v>45</v>
      </c>
      <c r="C16" s="2" t="s">
        <v>47</v>
      </c>
    </row>
    <row r="17" spans="2:3" x14ac:dyDescent="0.25">
      <c r="B17" s="13" t="s">
        <v>45</v>
      </c>
      <c r="C17" s="13" t="s">
        <v>48</v>
      </c>
    </row>
    <row r="18" spans="2:3" x14ac:dyDescent="0.25">
      <c r="B18" s="2" t="s">
        <v>45</v>
      </c>
      <c r="C18" s="2" t="s">
        <v>49</v>
      </c>
    </row>
    <row r="19" spans="2:3" x14ac:dyDescent="0.25">
      <c r="B19" s="13" t="s">
        <v>45</v>
      </c>
      <c r="C19" s="13" t="s">
        <v>50</v>
      </c>
    </row>
    <row r="20" spans="2:3" x14ac:dyDescent="0.25">
      <c r="B20" s="2" t="s">
        <v>45</v>
      </c>
      <c r="C20" s="2" t="s">
        <v>51</v>
      </c>
    </row>
    <row r="21" spans="2:3" x14ac:dyDescent="0.25">
      <c r="B21" s="13" t="s">
        <v>45</v>
      </c>
      <c r="C21" s="13" t="s">
        <v>52</v>
      </c>
    </row>
    <row r="22" spans="2:3" x14ac:dyDescent="0.25">
      <c r="B22" s="2" t="s">
        <v>45</v>
      </c>
      <c r="C22" s="2" t="s">
        <v>53</v>
      </c>
    </row>
    <row r="23" spans="2:3" x14ac:dyDescent="0.25">
      <c r="B23" s="13" t="s">
        <v>45</v>
      </c>
      <c r="C23" s="13" t="s">
        <v>54</v>
      </c>
    </row>
    <row r="24" spans="2:3" x14ac:dyDescent="0.25">
      <c r="B24" s="2" t="s">
        <v>45</v>
      </c>
      <c r="C24" s="2" t="s">
        <v>55</v>
      </c>
    </row>
    <row r="25" spans="2:3" x14ac:dyDescent="0.25">
      <c r="B25" s="13" t="s">
        <v>45</v>
      </c>
      <c r="C25" s="13" t="s">
        <v>56</v>
      </c>
    </row>
    <row r="26" spans="2:3" x14ac:dyDescent="0.25">
      <c r="B26" s="2" t="s">
        <v>45</v>
      </c>
      <c r="C26" s="2" t="s">
        <v>57</v>
      </c>
    </row>
    <row r="27" spans="2:3" x14ac:dyDescent="0.25">
      <c r="B27" s="13" t="s">
        <v>45</v>
      </c>
      <c r="C27" s="13" t="s">
        <v>58</v>
      </c>
    </row>
    <row r="28" spans="2:3" x14ac:dyDescent="0.25">
      <c r="B28" s="2" t="s">
        <v>45</v>
      </c>
      <c r="C28" s="2" t="s">
        <v>59</v>
      </c>
    </row>
    <row r="29" spans="2:3" x14ac:dyDescent="0.25">
      <c r="B29" s="13" t="s">
        <v>45</v>
      </c>
      <c r="C29" s="13" t="s">
        <v>60</v>
      </c>
    </row>
    <row r="30" spans="2:3" x14ac:dyDescent="0.25">
      <c r="B30" s="2" t="s">
        <v>61</v>
      </c>
      <c r="C30" s="2" t="s">
        <v>62</v>
      </c>
    </row>
    <row r="31" spans="2:3" x14ac:dyDescent="0.25">
      <c r="B31" s="13" t="s">
        <v>61</v>
      </c>
      <c r="C31" s="13" t="s">
        <v>63</v>
      </c>
    </row>
    <row r="32" spans="2:3" x14ac:dyDescent="0.25">
      <c r="B32" s="2" t="s">
        <v>61</v>
      </c>
      <c r="C32" s="2" t="s">
        <v>64</v>
      </c>
    </row>
    <row r="33" spans="2:3" x14ac:dyDescent="0.25">
      <c r="B33" s="13" t="s">
        <v>61</v>
      </c>
      <c r="C33" s="13" t="s">
        <v>65</v>
      </c>
    </row>
    <row r="34" spans="2:3" x14ac:dyDescent="0.25">
      <c r="B34" s="2" t="s">
        <v>61</v>
      </c>
      <c r="C34" s="2" t="s">
        <v>66</v>
      </c>
    </row>
    <row r="35" spans="2:3" x14ac:dyDescent="0.25">
      <c r="B35" s="13" t="s">
        <v>61</v>
      </c>
      <c r="C35" s="13" t="s">
        <v>67</v>
      </c>
    </row>
    <row r="36" spans="2:3" x14ac:dyDescent="0.25">
      <c r="B36" s="2" t="s">
        <v>61</v>
      </c>
      <c r="C36" s="2" t="s">
        <v>68</v>
      </c>
    </row>
    <row r="37" spans="2:3" x14ac:dyDescent="0.25">
      <c r="B37" s="13" t="s">
        <v>61</v>
      </c>
      <c r="C37" s="13" t="s">
        <v>69</v>
      </c>
    </row>
    <row r="38" spans="2:3" x14ac:dyDescent="0.25">
      <c r="B38" s="2" t="s">
        <v>61</v>
      </c>
      <c r="C38" s="2" t="s">
        <v>70</v>
      </c>
    </row>
    <row r="39" spans="2:3" x14ac:dyDescent="0.25">
      <c r="B39" s="13" t="s">
        <v>61</v>
      </c>
      <c r="C39" s="13" t="s">
        <v>71</v>
      </c>
    </row>
    <row r="40" spans="2:3" x14ac:dyDescent="0.25">
      <c r="B40" s="2" t="s">
        <v>61</v>
      </c>
      <c r="C40" s="2" t="s">
        <v>72</v>
      </c>
    </row>
    <row r="41" spans="2:3" x14ac:dyDescent="0.25">
      <c r="B41" s="13" t="s">
        <v>61</v>
      </c>
      <c r="C41" s="13" t="s">
        <v>73</v>
      </c>
    </row>
    <row r="42" spans="2:3" x14ac:dyDescent="0.25">
      <c r="B42" s="2" t="s">
        <v>61</v>
      </c>
      <c r="C42" s="2" t="s">
        <v>74</v>
      </c>
    </row>
    <row r="43" spans="2:3" x14ac:dyDescent="0.25">
      <c r="B43" s="13" t="s">
        <v>61</v>
      </c>
      <c r="C43" s="13" t="s">
        <v>75</v>
      </c>
    </row>
    <row r="44" spans="2:3" x14ac:dyDescent="0.25">
      <c r="B44" s="2" t="s">
        <v>61</v>
      </c>
      <c r="C44" s="2" t="s">
        <v>76</v>
      </c>
    </row>
    <row r="45" spans="2:3" x14ac:dyDescent="0.25">
      <c r="B45" s="13" t="s">
        <v>61</v>
      </c>
      <c r="C45" s="13" t="s">
        <v>77</v>
      </c>
    </row>
    <row r="46" spans="2:3" x14ac:dyDescent="0.25">
      <c r="B46" s="2" t="s">
        <v>61</v>
      </c>
      <c r="C46" s="2" t="s">
        <v>78</v>
      </c>
    </row>
    <row r="47" spans="2:3" x14ac:dyDescent="0.25">
      <c r="B47" s="13" t="s">
        <v>61</v>
      </c>
      <c r="C47" s="13" t="s">
        <v>79</v>
      </c>
    </row>
    <row r="48" spans="2:3" x14ac:dyDescent="0.25">
      <c r="B48" s="2" t="s">
        <v>61</v>
      </c>
      <c r="C48" s="2" t="s">
        <v>80</v>
      </c>
    </row>
    <row r="49" spans="2:3" x14ac:dyDescent="0.25">
      <c r="B49" s="13" t="s">
        <v>61</v>
      </c>
      <c r="C49" s="13" t="s">
        <v>81</v>
      </c>
    </row>
    <row r="50" spans="2:3" x14ac:dyDescent="0.25">
      <c r="B50" s="2" t="s">
        <v>61</v>
      </c>
      <c r="C50" s="2" t="s">
        <v>82</v>
      </c>
    </row>
    <row r="51" spans="2:3" x14ac:dyDescent="0.25">
      <c r="B51" s="13" t="s">
        <v>61</v>
      </c>
      <c r="C51" s="13" t="s">
        <v>83</v>
      </c>
    </row>
    <row r="52" spans="2:3" x14ac:dyDescent="0.25">
      <c r="B52" s="2" t="s">
        <v>61</v>
      </c>
      <c r="C52" s="2" t="s">
        <v>84</v>
      </c>
    </row>
    <row r="53" spans="2:3" x14ac:dyDescent="0.25">
      <c r="B53" s="13" t="s">
        <v>61</v>
      </c>
      <c r="C53" s="13" t="s">
        <v>85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29"/>
  <sheetViews>
    <sheetView workbookViewId="0">
      <pane xSplit="1" ySplit="11" topLeftCell="B12" activePane="bottomRight" state="frozen"/>
      <selection pane="topRight"/>
      <selection pane="bottomLeft"/>
      <selection pane="bottomRight"/>
    </sheetView>
  </sheetViews>
  <sheetFormatPr baseColWidth="10" defaultColWidth="8.85546875" defaultRowHeight="11.45" customHeight="1" x14ac:dyDescent="0.25"/>
  <cols>
    <col min="1" max="1" width="29.85546875" customWidth="1"/>
    <col min="2" max="25" width="10" customWidth="1"/>
  </cols>
  <sheetData>
    <row r="1" spans="1:25" x14ac:dyDescent="0.25">
      <c r="A1" s="3" t="s">
        <v>86</v>
      </c>
    </row>
    <row r="2" spans="1:25" x14ac:dyDescent="0.25">
      <c r="A2" s="2" t="s">
        <v>87</v>
      </c>
      <c r="B2" s="1" t="s">
        <v>0</v>
      </c>
    </row>
    <row r="3" spans="1:25" x14ac:dyDescent="0.25">
      <c r="A3" s="2" t="s">
        <v>88</v>
      </c>
      <c r="B3" s="2" t="s">
        <v>6</v>
      </c>
    </row>
    <row r="5" spans="1:25" x14ac:dyDescent="0.25">
      <c r="A5" s="1" t="s">
        <v>12</v>
      </c>
      <c r="C5" s="2" t="s">
        <v>17</v>
      </c>
    </row>
    <row r="6" spans="1:25" x14ac:dyDescent="0.25">
      <c r="A6" s="1" t="s">
        <v>13</v>
      </c>
      <c r="C6" s="2" t="s">
        <v>18</v>
      </c>
    </row>
    <row r="7" spans="1:25" x14ac:dyDescent="0.25">
      <c r="A7" s="1" t="s">
        <v>14</v>
      </c>
      <c r="C7" s="2" t="s">
        <v>39</v>
      </c>
    </row>
    <row r="8" spans="1:25" x14ac:dyDescent="0.25">
      <c r="A8" s="1" t="s">
        <v>15</v>
      </c>
      <c r="C8" s="2" t="s">
        <v>22</v>
      </c>
    </row>
    <row r="10" spans="1:25" x14ac:dyDescent="0.25">
      <c r="A10" s="5" t="s">
        <v>89</v>
      </c>
      <c r="B10" s="4" t="s">
        <v>62</v>
      </c>
      <c r="C10" s="4" t="s">
        <v>63</v>
      </c>
      <c r="D10" s="4" t="s">
        <v>64</v>
      </c>
      <c r="E10" s="4" t="s">
        <v>65</v>
      </c>
      <c r="F10" s="4" t="s">
        <v>66</v>
      </c>
      <c r="G10" s="4" t="s">
        <v>67</v>
      </c>
      <c r="H10" s="4" t="s">
        <v>68</v>
      </c>
      <c r="I10" s="4" t="s">
        <v>69</v>
      </c>
      <c r="J10" s="4" t="s">
        <v>70</v>
      </c>
      <c r="K10" s="4" t="s">
        <v>71</v>
      </c>
      <c r="L10" s="4" t="s">
        <v>72</v>
      </c>
      <c r="M10" s="4" t="s">
        <v>73</v>
      </c>
      <c r="N10" s="4" t="s">
        <v>74</v>
      </c>
      <c r="O10" s="4" t="s">
        <v>75</v>
      </c>
      <c r="P10" s="4" t="s">
        <v>76</v>
      </c>
      <c r="Q10" s="4" t="s">
        <v>77</v>
      </c>
      <c r="R10" s="4" t="s">
        <v>78</v>
      </c>
      <c r="S10" s="4" t="s">
        <v>79</v>
      </c>
      <c r="T10" s="4" t="s">
        <v>80</v>
      </c>
      <c r="U10" s="4" t="s">
        <v>81</v>
      </c>
      <c r="V10" s="4" t="s">
        <v>82</v>
      </c>
      <c r="W10" s="4" t="s">
        <v>83</v>
      </c>
      <c r="X10" s="4" t="s">
        <v>84</v>
      </c>
      <c r="Y10" s="4" t="s">
        <v>85</v>
      </c>
    </row>
    <row r="11" spans="1:25" x14ac:dyDescent="0.25">
      <c r="A11" s="6" t="s">
        <v>90</v>
      </c>
      <c r="B11" s="8" t="s">
        <v>91</v>
      </c>
      <c r="C11" s="8" t="s">
        <v>91</v>
      </c>
      <c r="D11" s="8" t="s">
        <v>91</v>
      </c>
      <c r="E11" s="8" t="s">
        <v>91</v>
      </c>
      <c r="F11" s="8" t="s">
        <v>91</v>
      </c>
      <c r="G11" s="8" t="s">
        <v>91</v>
      </c>
      <c r="H11" s="8" t="s">
        <v>91</v>
      </c>
      <c r="I11" s="8" t="s">
        <v>91</v>
      </c>
      <c r="J11" s="8" t="s">
        <v>91</v>
      </c>
      <c r="K11" s="8" t="s">
        <v>91</v>
      </c>
      <c r="L11" s="8" t="s">
        <v>91</v>
      </c>
      <c r="M11" s="8" t="s">
        <v>91</v>
      </c>
      <c r="N11" s="8" t="s">
        <v>91</v>
      </c>
      <c r="O11" s="8" t="s">
        <v>91</v>
      </c>
      <c r="P11" s="8" t="s">
        <v>91</v>
      </c>
      <c r="Q11" s="8" t="s">
        <v>91</v>
      </c>
      <c r="R11" s="8" t="s">
        <v>91</v>
      </c>
      <c r="S11" s="8" t="s">
        <v>91</v>
      </c>
      <c r="T11" s="8" t="s">
        <v>91</v>
      </c>
      <c r="U11" s="8" t="s">
        <v>91</v>
      </c>
      <c r="V11" s="8" t="s">
        <v>91</v>
      </c>
      <c r="W11" s="8" t="s">
        <v>91</v>
      </c>
      <c r="X11" s="8" t="s">
        <v>91</v>
      </c>
      <c r="Y11" s="8" t="s">
        <v>91</v>
      </c>
    </row>
    <row r="12" spans="1:25" x14ac:dyDescent="0.25">
      <c r="A12" s="7" t="s">
        <v>46</v>
      </c>
      <c r="B12" s="10" t="s">
        <v>92</v>
      </c>
      <c r="C12" s="10" t="s">
        <v>92</v>
      </c>
      <c r="D12" s="10" t="s">
        <v>92</v>
      </c>
      <c r="E12" s="10" t="s">
        <v>92</v>
      </c>
      <c r="F12" s="10" t="s">
        <v>92</v>
      </c>
      <c r="G12" s="10" t="s">
        <v>92</v>
      </c>
      <c r="H12" s="10" t="s">
        <v>92</v>
      </c>
      <c r="I12" s="10" t="s">
        <v>92</v>
      </c>
      <c r="J12" s="10" t="s">
        <v>92</v>
      </c>
      <c r="K12" s="10" t="s">
        <v>92</v>
      </c>
      <c r="L12" s="10" t="s">
        <v>92</v>
      </c>
      <c r="M12" s="10" t="s">
        <v>92</v>
      </c>
      <c r="N12" s="10" t="s">
        <v>92</v>
      </c>
      <c r="O12" s="10" t="s">
        <v>92</v>
      </c>
      <c r="P12" s="10" t="s">
        <v>92</v>
      </c>
      <c r="Q12" s="10" t="s">
        <v>92</v>
      </c>
      <c r="R12" s="10" t="s">
        <v>92</v>
      </c>
      <c r="S12" s="10" t="s">
        <v>92</v>
      </c>
      <c r="T12" s="10" t="s">
        <v>92</v>
      </c>
      <c r="U12" s="10" t="s">
        <v>92</v>
      </c>
      <c r="V12" s="10" t="s">
        <v>92</v>
      </c>
      <c r="W12" s="10" t="s">
        <v>92</v>
      </c>
      <c r="X12" s="10" t="s">
        <v>92</v>
      </c>
      <c r="Y12" s="10" t="s">
        <v>92</v>
      </c>
    </row>
    <row r="13" spans="1:25" x14ac:dyDescent="0.25">
      <c r="A13" s="7" t="s">
        <v>47</v>
      </c>
      <c r="B13" s="9" t="s">
        <v>92</v>
      </c>
      <c r="C13" s="9" t="s">
        <v>92</v>
      </c>
      <c r="D13" s="9" t="s">
        <v>92</v>
      </c>
      <c r="E13" s="9" t="s">
        <v>92</v>
      </c>
      <c r="F13" s="9" t="s">
        <v>92</v>
      </c>
      <c r="G13" s="9" t="s">
        <v>92</v>
      </c>
      <c r="H13" s="9" t="s">
        <v>92</v>
      </c>
      <c r="I13" s="9" t="s">
        <v>92</v>
      </c>
      <c r="J13" s="9" t="s">
        <v>92</v>
      </c>
      <c r="K13" s="9" t="s">
        <v>92</v>
      </c>
      <c r="L13" s="9" t="s">
        <v>92</v>
      </c>
      <c r="M13" s="9" t="s">
        <v>92</v>
      </c>
      <c r="N13" s="9" t="s">
        <v>92</v>
      </c>
      <c r="O13" s="9" t="s">
        <v>92</v>
      </c>
      <c r="P13" s="9" t="s">
        <v>92</v>
      </c>
      <c r="Q13" s="9" t="s">
        <v>92</v>
      </c>
      <c r="R13" s="9" t="s">
        <v>92</v>
      </c>
      <c r="S13" s="9" t="s">
        <v>92</v>
      </c>
      <c r="T13" s="9" t="s">
        <v>92</v>
      </c>
      <c r="U13" s="9" t="s">
        <v>92</v>
      </c>
      <c r="V13" s="9" t="s">
        <v>92</v>
      </c>
      <c r="W13" s="9" t="s">
        <v>92</v>
      </c>
      <c r="X13" s="9" t="s">
        <v>92</v>
      </c>
      <c r="Y13" s="9" t="s">
        <v>92</v>
      </c>
    </row>
    <row r="14" spans="1:25" x14ac:dyDescent="0.25">
      <c r="A14" s="7" t="s">
        <v>48</v>
      </c>
      <c r="B14" s="17">
        <v>4860.2</v>
      </c>
      <c r="C14" s="17">
        <v>4558.6000000000004</v>
      </c>
      <c r="D14" s="17">
        <v>4478.3</v>
      </c>
      <c r="E14" s="17">
        <v>4463.2</v>
      </c>
      <c r="F14" s="17">
        <v>4566.1000000000004</v>
      </c>
      <c r="G14" s="17">
        <v>4649.2</v>
      </c>
      <c r="H14" s="17">
        <v>4744.3</v>
      </c>
      <c r="I14" s="17">
        <v>4919.1000000000004</v>
      </c>
      <c r="J14" s="17">
        <v>4884.3999999999996</v>
      </c>
      <c r="K14" s="17">
        <v>4573.1000000000004</v>
      </c>
      <c r="L14" s="17">
        <v>4543.5</v>
      </c>
      <c r="M14" s="17">
        <v>4651.3</v>
      </c>
      <c r="N14" s="17">
        <v>4596.8999999999996</v>
      </c>
      <c r="O14" s="17">
        <v>4477.7</v>
      </c>
      <c r="P14" s="17">
        <v>4490.3</v>
      </c>
      <c r="Q14" s="17">
        <v>4481.3999999999996</v>
      </c>
      <c r="R14" s="17">
        <v>4591.8</v>
      </c>
      <c r="S14" s="21">
        <v>4835</v>
      </c>
      <c r="T14" s="21">
        <v>4973</v>
      </c>
      <c r="U14" s="17">
        <v>5251.5</v>
      </c>
      <c r="V14" s="17">
        <v>5450.1</v>
      </c>
      <c r="W14" s="17">
        <v>5760.5</v>
      </c>
      <c r="X14" s="17">
        <v>5229.1000000000004</v>
      </c>
      <c r="Y14" s="10" t="s">
        <v>92</v>
      </c>
    </row>
    <row r="15" spans="1:25" x14ac:dyDescent="0.25">
      <c r="A15" s="7" t="s">
        <v>49</v>
      </c>
      <c r="B15" s="16">
        <v>815.8</v>
      </c>
      <c r="C15" s="16">
        <v>882.5</v>
      </c>
      <c r="D15" s="16">
        <v>942.7</v>
      </c>
      <c r="E15" s="16">
        <v>985.9</v>
      </c>
      <c r="F15" s="16">
        <v>1064.3</v>
      </c>
      <c r="G15" s="16">
        <v>1154.4000000000001</v>
      </c>
      <c r="H15" s="16">
        <v>1254.8</v>
      </c>
      <c r="I15" s="16">
        <v>1313.8</v>
      </c>
      <c r="J15" s="16">
        <v>1280.0999999999999</v>
      </c>
      <c r="K15" s="16">
        <v>1424.9</v>
      </c>
      <c r="L15" s="16">
        <v>1517.6</v>
      </c>
      <c r="M15" s="16">
        <v>1543.6</v>
      </c>
      <c r="N15" s="16">
        <v>1519.2</v>
      </c>
      <c r="O15" s="16">
        <v>1420.4</v>
      </c>
      <c r="P15" s="16">
        <v>1396.1</v>
      </c>
      <c r="Q15" s="16">
        <v>1456.3</v>
      </c>
      <c r="R15" s="16">
        <v>1503.8</v>
      </c>
      <c r="S15" s="16">
        <v>1484.9</v>
      </c>
      <c r="T15" s="16">
        <v>1436.4</v>
      </c>
      <c r="U15" s="16">
        <v>1485.7</v>
      </c>
      <c r="V15" s="16">
        <v>1662.4</v>
      </c>
      <c r="W15" s="16">
        <v>1915.9</v>
      </c>
      <c r="X15" s="16">
        <v>1915.7</v>
      </c>
      <c r="Y15" s="16">
        <v>1879.1</v>
      </c>
    </row>
    <row r="16" spans="1:25" x14ac:dyDescent="0.25">
      <c r="A16" s="7" t="s">
        <v>50</v>
      </c>
      <c r="B16" s="17">
        <v>3050.3</v>
      </c>
      <c r="C16" s="21">
        <v>3018</v>
      </c>
      <c r="D16" s="21">
        <v>2967</v>
      </c>
      <c r="E16" s="17">
        <v>2783.5</v>
      </c>
      <c r="F16" s="17">
        <v>2829.4</v>
      </c>
      <c r="G16" s="17">
        <v>3283.4</v>
      </c>
      <c r="H16" s="17">
        <v>3394.5</v>
      </c>
      <c r="I16" s="17">
        <v>3413.4</v>
      </c>
      <c r="J16" s="17">
        <v>3078.2</v>
      </c>
      <c r="K16" s="21">
        <v>2887</v>
      </c>
      <c r="L16" s="17">
        <v>2778.6</v>
      </c>
      <c r="M16" s="17">
        <v>2916.6</v>
      </c>
      <c r="N16" s="17">
        <v>2843.7</v>
      </c>
      <c r="O16" s="17">
        <v>2495.1999999999998</v>
      </c>
      <c r="P16" s="17">
        <v>2448.8000000000002</v>
      </c>
      <c r="Q16" s="17">
        <v>2399.8000000000002</v>
      </c>
      <c r="R16" s="17">
        <v>2189.9</v>
      </c>
      <c r="S16" s="17">
        <v>2054.8000000000002</v>
      </c>
      <c r="T16" s="17">
        <v>2221.4</v>
      </c>
      <c r="U16" s="17">
        <v>2148.1999999999998</v>
      </c>
      <c r="V16" s="17">
        <v>2209.3000000000002</v>
      </c>
      <c r="W16" s="21">
        <v>2383</v>
      </c>
      <c r="X16" s="21">
        <v>2407</v>
      </c>
      <c r="Y16" s="10" t="s">
        <v>92</v>
      </c>
    </row>
    <row r="17" spans="1:25" x14ac:dyDescent="0.25">
      <c r="A17" s="7" t="s">
        <v>51</v>
      </c>
      <c r="B17" s="20">
        <v>24702</v>
      </c>
      <c r="C17" s="16">
        <v>25988.1</v>
      </c>
      <c r="D17" s="16">
        <v>27722.1</v>
      </c>
      <c r="E17" s="20">
        <v>28524</v>
      </c>
      <c r="F17" s="16">
        <v>29653.9</v>
      </c>
      <c r="G17" s="20">
        <v>30664</v>
      </c>
      <c r="H17" s="16">
        <v>31096.2</v>
      </c>
      <c r="I17" s="16">
        <v>32023.1</v>
      </c>
      <c r="J17" s="20">
        <v>33908</v>
      </c>
      <c r="K17" s="16">
        <v>35839.800000000003</v>
      </c>
      <c r="L17" s="16">
        <v>36698.9</v>
      </c>
      <c r="M17" s="16">
        <v>37589.300000000003</v>
      </c>
      <c r="N17" s="16">
        <v>36985.300000000003</v>
      </c>
      <c r="O17" s="16">
        <v>38464.1</v>
      </c>
      <c r="P17" s="20">
        <v>39568</v>
      </c>
      <c r="Q17" s="16">
        <v>44728.1</v>
      </c>
      <c r="R17" s="16">
        <v>43926.3</v>
      </c>
      <c r="S17" s="16">
        <v>44686.5</v>
      </c>
      <c r="T17" s="16">
        <v>45561.3</v>
      </c>
      <c r="U17" s="16">
        <v>48409.5</v>
      </c>
      <c r="V17" s="20">
        <v>52070</v>
      </c>
      <c r="W17" s="16">
        <v>57063.5</v>
      </c>
      <c r="X17" s="16">
        <v>63228.6</v>
      </c>
      <c r="Y17" s="9" t="s">
        <v>92</v>
      </c>
    </row>
    <row r="18" spans="1:25" x14ac:dyDescent="0.25">
      <c r="A18" s="7" t="s">
        <v>52</v>
      </c>
      <c r="B18" s="10" t="s">
        <v>92</v>
      </c>
      <c r="C18" s="10" t="s">
        <v>92</v>
      </c>
      <c r="D18" s="10" t="s">
        <v>92</v>
      </c>
      <c r="E18" s="10" t="s">
        <v>92</v>
      </c>
      <c r="F18" s="10" t="s">
        <v>92</v>
      </c>
      <c r="G18" s="10" t="s">
        <v>92</v>
      </c>
      <c r="H18" s="10" t="s">
        <v>92</v>
      </c>
      <c r="I18" s="10" t="s">
        <v>92</v>
      </c>
      <c r="J18" s="10" t="s">
        <v>92</v>
      </c>
      <c r="K18" s="10" t="s">
        <v>92</v>
      </c>
      <c r="L18" s="10" t="s">
        <v>92</v>
      </c>
      <c r="M18" s="10" t="s">
        <v>92</v>
      </c>
      <c r="N18" s="10" t="s">
        <v>92</v>
      </c>
      <c r="O18" s="10" t="s">
        <v>92</v>
      </c>
      <c r="P18" s="10" t="s">
        <v>92</v>
      </c>
      <c r="Q18" s="10" t="s">
        <v>92</v>
      </c>
      <c r="R18" s="10" t="s">
        <v>92</v>
      </c>
      <c r="S18" s="10" t="s">
        <v>92</v>
      </c>
      <c r="T18" s="10" t="s">
        <v>92</v>
      </c>
      <c r="U18" s="10" t="s">
        <v>92</v>
      </c>
      <c r="V18" s="10" t="s">
        <v>92</v>
      </c>
      <c r="W18" s="10" t="s">
        <v>92</v>
      </c>
      <c r="X18" s="10" t="s">
        <v>92</v>
      </c>
      <c r="Y18" s="10" t="s">
        <v>92</v>
      </c>
    </row>
    <row r="19" spans="1:25" x14ac:dyDescent="0.25">
      <c r="A19" s="7" t="s">
        <v>53</v>
      </c>
      <c r="B19" s="16">
        <v>22116.6</v>
      </c>
      <c r="C19" s="16">
        <v>22329.3</v>
      </c>
      <c r="D19" s="16">
        <v>22172.7</v>
      </c>
      <c r="E19" s="16">
        <v>21414.3</v>
      </c>
      <c r="F19" s="16">
        <v>21400.9</v>
      </c>
      <c r="G19" s="16">
        <v>21219.9</v>
      </c>
      <c r="H19" s="20">
        <v>21235</v>
      </c>
      <c r="I19" s="16">
        <v>21248.6</v>
      </c>
      <c r="J19" s="16">
        <v>20760.2</v>
      </c>
      <c r="K19" s="16">
        <v>19846.2</v>
      </c>
      <c r="L19" s="16">
        <v>19030.900000000001</v>
      </c>
      <c r="M19" s="16">
        <v>18768.8</v>
      </c>
      <c r="N19" s="16">
        <v>18489.3</v>
      </c>
      <c r="O19" s="16">
        <v>17482.400000000001</v>
      </c>
      <c r="P19" s="16">
        <v>17237.3</v>
      </c>
      <c r="Q19" s="16">
        <v>16176.7</v>
      </c>
      <c r="R19" s="16">
        <v>15417.4</v>
      </c>
      <c r="S19" s="16">
        <v>14933.5</v>
      </c>
      <c r="T19" s="16">
        <v>13741.2</v>
      </c>
      <c r="U19" s="16">
        <v>13140.5</v>
      </c>
      <c r="V19" s="16">
        <v>11920.7</v>
      </c>
      <c r="W19" s="16">
        <v>12184.9</v>
      </c>
      <c r="X19" s="16">
        <v>11096.2</v>
      </c>
      <c r="Y19" s="9" t="s">
        <v>92</v>
      </c>
    </row>
    <row r="20" spans="1:25" x14ac:dyDescent="0.25">
      <c r="A20" s="7" t="s">
        <v>54</v>
      </c>
      <c r="B20" s="10" t="s">
        <v>92</v>
      </c>
      <c r="C20" s="10" t="s">
        <v>92</v>
      </c>
      <c r="D20" s="10" t="s">
        <v>92</v>
      </c>
      <c r="E20" s="10" t="s">
        <v>92</v>
      </c>
      <c r="F20" s="10" t="s">
        <v>92</v>
      </c>
      <c r="G20" s="10" t="s">
        <v>92</v>
      </c>
      <c r="H20" s="10" t="s">
        <v>92</v>
      </c>
      <c r="I20" s="10" t="s">
        <v>92</v>
      </c>
      <c r="J20" s="10" t="s">
        <v>92</v>
      </c>
      <c r="K20" s="10" t="s">
        <v>92</v>
      </c>
      <c r="L20" s="10" t="s">
        <v>92</v>
      </c>
      <c r="M20" s="10" t="s">
        <v>92</v>
      </c>
      <c r="N20" s="10" t="s">
        <v>92</v>
      </c>
      <c r="O20" s="10" t="s">
        <v>92</v>
      </c>
      <c r="P20" s="10" t="s">
        <v>92</v>
      </c>
      <c r="Q20" s="10" t="s">
        <v>92</v>
      </c>
      <c r="R20" s="10" t="s">
        <v>92</v>
      </c>
      <c r="S20" s="10" t="s">
        <v>92</v>
      </c>
      <c r="T20" s="10" t="s">
        <v>92</v>
      </c>
      <c r="U20" s="10" t="s">
        <v>92</v>
      </c>
      <c r="V20" s="10" t="s">
        <v>92</v>
      </c>
      <c r="W20" s="10" t="s">
        <v>92</v>
      </c>
      <c r="X20" s="10" t="s">
        <v>92</v>
      </c>
      <c r="Y20" s="10" t="s">
        <v>92</v>
      </c>
    </row>
    <row r="21" spans="1:25" x14ac:dyDescent="0.25">
      <c r="A21" s="7" t="s">
        <v>55</v>
      </c>
      <c r="B21" s="16">
        <v>7316.8</v>
      </c>
      <c r="C21" s="16">
        <v>7492.1</v>
      </c>
      <c r="D21" s="16">
        <v>7579.2</v>
      </c>
      <c r="E21" s="16">
        <v>7661.1</v>
      </c>
      <c r="F21" s="16">
        <v>8193.2999999999993</v>
      </c>
      <c r="G21" s="16">
        <v>8155.7</v>
      </c>
      <c r="H21" s="16">
        <v>8321.1</v>
      </c>
      <c r="I21" s="16">
        <v>8328.7000000000007</v>
      </c>
      <c r="J21" s="16">
        <v>8193.1</v>
      </c>
      <c r="K21" s="16">
        <v>7814.3</v>
      </c>
      <c r="L21" s="16">
        <v>7373.2</v>
      </c>
      <c r="M21" s="16">
        <v>7344.6</v>
      </c>
      <c r="N21" s="16">
        <v>7173.5</v>
      </c>
      <c r="O21" s="16">
        <v>6938.3</v>
      </c>
      <c r="P21" s="16">
        <v>7100.3</v>
      </c>
      <c r="Q21" s="16">
        <v>6849.8</v>
      </c>
      <c r="R21" s="20">
        <v>6971</v>
      </c>
      <c r="S21" s="16">
        <v>7379.7</v>
      </c>
      <c r="T21" s="16">
        <v>7583.1</v>
      </c>
      <c r="U21" s="16">
        <v>7826.2</v>
      </c>
      <c r="V21" s="20">
        <v>8555</v>
      </c>
      <c r="W21" s="20">
        <v>8810</v>
      </c>
      <c r="X21" s="16">
        <v>8718.2000000000007</v>
      </c>
      <c r="Y21" s="16">
        <v>8291.2000000000007</v>
      </c>
    </row>
    <row r="22" spans="1:25" x14ac:dyDescent="0.25">
      <c r="A22" s="7" t="s">
        <v>56</v>
      </c>
      <c r="B22" s="21">
        <v>2543</v>
      </c>
      <c r="C22" s="17">
        <v>2397.3000000000002</v>
      </c>
      <c r="D22" s="17">
        <v>2354.1999999999998</v>
      </c>
      <c r="E22" s="17">
        <v>2397.1999999999998</v>
      </c>
      <c r="F22" s="17">
        <v>2374.6</v>
      </c>
      <c r="G22" s="17">
        <v>2882.7</v>
      </c>
      <c r="H22" s="17">
        <v>3134.4</v>
      </c>
      <c r="I22" s="17">
        <v>3322.5</v>
      </c>
      <c r="J22" s="17">
        <v>3327.2</v>
      </c>
      <c r="K22" s="17">
        <v>3238.5</v>
      </c>
      <c r="L22" s="17">
        <v>3272.1</v>
      </c>
      <c r="M22" s="17">
        <v>3141.8</v>
      </c>
      <c r="N22" s="17">
        <v>3161.3</v>
      </c>
      <c r="O22" s="17">
        <v>3158.4</v>
      </c>
      <c r="P22" s="17">
        <v>3154.5</v>
      </c>
      <c r="Q22" s="17">
        <v>3059.6</v>
      </c>
      <c r="R22" s="17">
        <v>3228.7</v>
      </c>
      <c r="S22" s="17">
        <v>3423.9</v>
      </c>
      <c r="T22" s="17">
        <v>3379.9</v>
      </c>
      <c r="U22" s="17">
        <v>3363.9</v>
      </c>
      <c r="V22" s="17">
        <v>3364.2</v>
      </c>
      <c r="W22" s="17">
        <v>3631.3</v>
      </c>
      <c r="X22" s="17">
        <v>3476.5</v>
      </c>
      <c r="Y22" s="17">
        <v>3118.7</v>
      </c>
    </row>
    <row r="23" spans="1:25" x14ac:dyDescent="0.25">
      <c r="A23" s="7" t="s">
        <v>57</v>
      </c>
      <c r="B23" s="9" t="s">
        <v>92</v>
      </c>
      <c r="C23" s="9" t="s">
        <v>92</v>
      </c>
      <c r="D23" s="9" t="s">
        <v>92</v>
      </c>
      <c r="E23" s="9" t="s">
        <v>92</v>
      </c>
      <c r="F23" s="9" t="s">
        <v>92</v>
      </c>
      <c r="G23" s="9" t="s">
        <v>92</v>
      </c>
      <c r="H23" s="9" t="s">
        <v>92</v>
      </c>
      <c r="I23" s="9" t="s">
        <v>92</v>
      </c>
      <c r="J23" s="9" t="s">
        <v>92</v>
      </c>
      <c r="K23" s="9" t="s">
        <v>92</v>
      </c>
      <c r="L23" s="9" t="s">
        <v>92</v>
      </c>
      <c r="M23" s="9" t="s">
        <v>92</v>
      </c>
      <c r="N23" s="9" t="s">
        <v>92</v>
      </c>
      <c r="O23" s="9" t="s">
        <v>92</v>
      </c>
      <c r="P23" s="9" t="s">
        <v>92</v>
      </c>
      <c r="Q23" s="9" t="s">
        <v>92</v>
      </c>
      <c r="R23" s="9" t="s">
        <v>92</v>
      </c>
      <c r="S23" s="9" t="s">
        <v>92</v>
      </c>
      <c r="T23" s="9" t="s">
        <v>92</v>
      </c>
      <c r="U23" s="9" t="s">
        <v>92</v>
      </c>
      <c r="V23" s="9" t="s">
        <v>92</v>
      </c>
      <c r="W23" s="9" t="s">
        <v>92</v>
      </c>
      <c r="X23" s="9" t="s">
        <v>92</v>
      </c>
      <c r="Y23" s="9" t="s">
        <v>92</v>
      </c>
    </row>
    <row r="24" spans="1:25" x14ac:dyDescent="0.25">
      <c r="A24" s="7" t="s">
        <v>58</v>
      </c>
      <c r="B24" s="17">
        <v>2377.1</v>
      </c>
      <c r="C24" s="17">
        <v>2353.6</v>
      </c>
      <c r="D24" s="21">
        <v>2397</v>
      </c>
      <c r="E24" s="17">
        <v>2439.3000000000002</v>
      </c>
      <c r="F24" s="17">
        <v>2447.6</v>
      </c>
      <c r="G24" s="17">
        <v>2539.1999999999998</v>
      </c>
      <c r="H24" s="21">
        <v>2551</v>
      </c>
      <c r="I24" s="17">
        <v>2519.1999999999998</v>
      </c>
      <c r="J24" s="17">
        <v>2482.8000000000002</v>
      </c>
      <c r="K24" s="17">
        <v>2224.3000000000002</v>
      </c>
      <c r="L24" s="17">
        <v>2247.8000000000002</v>
      </c>
      <c r="M24" s="17">
        <v>2313.6</v>
      </c>
      <c r="N24" s="17">
        <v>2258.4</v>
      </c>
      <c r="O24" s="17">
        <v>2117.4</v>
      </c>
      <c r="P24" s="17">
        <v>1912.9</v>
      </c>
      <c r="Q24" s="17">
        <v>1635.6</v>
      </c>
      <c r="R24" s="17">
        <v>1581.6</v>
      </c>
      <c r="S24" s="17">
        <v>1499.3</v>
      </c>
      <c r="T24" s="17">
        <v>1394.8</v>
      </c>
      <c r="U24" s="17">
        <v>1311.3</v>
      </c>
      <c r="V24" s="21">
        <v>1383</v>
      </c>
      <c r="W24" s="17">
        <v>1406.5</v>
      </c>
      <c r="X24" s="17">
        <v>1321.9</v>
      </c>
      <c r="Y24" s="17">
        <v>1193.8</v>
      </c>
    </row>
    <row r="25" spans="1:25" x14ac:dyDescent="0.25">
      <c r="A25" s="7" t="s">
        <v>59</v>
      </c>
      <c r="B25" s="9" t="s">
        <v>92</v>
      </c>
      <c r="C25" s="9" t="s">
        <v>92</v>
      </c>
      <c r="D25" s="9" t="s">
        <v>92</v>
      </c>
      <c r="E25" s="9" t="s">
        <v>92</v>
      </c>
      <c r="F25" s="9" t="s">
        <v>92</v>
      </c>
      <c r="G25" s="9" t="s">
        <v>92</v>
      </c>
      <c r="H25" s="9" t="s">
        <v>92</v>
      </c>
      <c r="I25" s="9" t="s">
        <v>92</v>
      </c>
      <c r="J25" s="9" t="s">
        <v>92</v>
      </c>
      <c r="K25" s="9" t="s">
        <v>92</v>
      </c>
      <c r="L25" s="9" t="s">
        <v>92</v>
      </c>
      <c r="M25" s="9" t="s">
        <v>92</v>
      </c>
      <c r="N25" s="9" t="s">
        <v>92</v>
      </c>
      <c r="O25" s="9" t="s">
        <v>92</v>
      </c>
      <c r="P25" s="9" t="s">
        <v>92</v>
      </c>
      <c r="Q25" s="9" t="s">
        <v>92</v>
      </c>
      <c r="R25" s="9" t="s">
        <v>92</v>
      </c>
      <c r="S25" s="9" t="s">
        <v>92</v>
      </c>
      <c r="T25" s="9" t="s">
        <v>92</v>
      </c>
      <c r="U25" s="9" t="s">
        <v>92</v>
      </c>
      <c r="V25" s="9" t="s">
        <v>92</v>
      </c>
      <c r="W25" s="9" t="s">
        <v>92</v>
      </c>
      <c r="X25" s="9" t="s">
        <v>92</v>
      </c>
      <c r="Y25" s="9" t="s">
        <v>92</v>
      </c>
    </row>
    <row r="26" spans="1:25" x14ac:dyDescent="0.25">
      <c r="A26" s="7" t="s">
        <v>60</v>
      </c>
      <c r="B26" s="10" t="s">
        <v>92</v>
      </c>
      <c r="C26" s="10" t="s">
        <v>92</v>
      </c>
      <c r="D26" s="10" t="s">
        <v>92</v>
      </c>
      <c r="E26" s="10" t="s">
        <v>92</v>
      </c>
      <c r="F26" s="10" t="s">
        <v>92</v>
      </c>
      <c r="G26" s="10" t="s">
        <v>92</v>
      </c>
      <c r="H26" s="10" t="s">
        <v>92</v>
      </c>
      <c r="I26" s="10" t="s">
        <v>92</v>
      </c>
      <c r="J26" s="10" t="s">
        <v>92</v>
      </c>
      <c r="K26" s="10" t="s">
        <v>92</v>
      </c>
      <c r="L26" s="10" t="s">
        <v>92</v>
      </c>
      <c r="M26" s="10" t="s">
        <v>92</v>
      </c>
      <c r="N26" s="10" t="s">
        <v>92</v>
      </c>
      <c r="O26" s="10" t="s">
        <v>92</v>
      </c>
      <c r="P26" s="10" t="s">
        <v>92</v>
      </c>
      <c r="Q26" s="10" t="s">
        <v>92</v>
      </c>
      <c r="R26" s="10" t="s">
        <v>92</v>
      </c>
      <c r="S26" s="10" t="s">
        <v>92</v>
      </c>
      <c r="T26" s="10" t="s">
        <v>92</v>
      </c>
      <c r="U26" s="10" t="s">
        <v>92</v>
      </c>
      <c r="V26" s="10" t="s">
        <v>92</v>
      </c>
      <c r="W26" s="10" t="s">
        <v>92</v>
      </c>
      <c r="X26" s="10" t="s">
        <v>92</v>
      </c>
      <c r="Y26" s="10" t="s">
        <v>92</v>
      </c>
    </row>
    <row r="28" spans="1:25" x14ac:dyDescent="0.25">
      <c r="A28" s="1" t="s">
        <v>93</v>
      </c>
    </row>
    <row r="29" spans="1:25" x14ac:dyDescent="0.25">
      <c r="A29" s="1" t="s">
        <v>92</v>
      </c>
      <c r="B29" s="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6"/>
  <sheetViews>
    <sheetView tabSelected="1" topLeftCell="A11" workbookViewId="0">
      <selection activeCell="A26" sqref="A26:Y40"/>
    </sheetView>
  </sheetViews>
  <sheetFormatPr baseColWidth="10" defaultColWidth="8.85546875" defaultRowHeight="11.45" customHeight="1" x14ac:dyDescent="0.25"/>
  <cols>
    <col min="1" max="1" width="29.85546875" customWidth="1"/>
    <col min="2" max="25" width="10" customWidth="1"/>
  </cols>
  <sheetData>
    <row r="1" spans="1:25" ht="15" x14ac:dyDescent="0.25">
      <c r="A1" s="3" t="s">
        <v>86</v>
      </c>
    </row>
    <row r="2" spans="1:25" ht="15" x14ac:dyDescent="0.25">
      <c r="A2" s="2" t="s">
        <v>87</v>
      </c>
      <c r="B2" s="1" t="s">
        <v>0</v>
      </c>
    </row>
    <row r="3" spans="1:25" ht="15" x14ac:dyDescent="0.25">
      <c r="A3" s="2" t="s">
        <v>88</v>
      </c>
      <c r="B3" s="2" t="s">
        <v>6</v>
      </c>
    </row>
    <row r="5" spans="1:25" ht="15" x14ac:dyDescent="0.25">
      <c r="A5" s="1" t="s">
        <v>12</v>
      </c>
      <c r="C5" s="2" t="s">
        <v>17</v>
      </c>
    </row>
    <row r="6" spans="1:25" ht="15" x14ac:dyDescent="0.25">
      <c r="A6" s="1" t="s">
        <v>13</v>
      </c>
      <c r="C6" s="2" t="s">
        <v>18</v>
      </c>
    </row>
    <row r="7" spans="1:25" ht="15" x14ac:dyDescent="0.25">
      <c r="A7" s="1" t="s">
        <v>14</v>
      </c>
      <c r="C7" s="2" t="s">
        <v>19</v>
      </c>
    </row>
    <row r="8" spans="1:25" ht="15" x14ac:dyDescent="0.25">
      <c r="A8" s="1" t="s">
        <v>15</v>
      </c>
      <c r="C8" s="2" t="s">
        <v>20</v>
      </c>
    </row>
    <row r="10" spans="1:25" ht="15" x14ac:dyDescent="0.25">
      <c r="A10" s="5" t="s">
        <v>89</v>
      </c>
      <c r="B10" s="4" t="s">
        <v>62</v>
      </c>
      <c r="C10" s="4" t="s">
        <v>63</v>
      </c>
      <c r="D10" s="4" t="s">
        <v>64</v>
      </c>
      <c r="E10" s="4" t="s">
        <v>65</v>
      </c>
      <c r="F10" s="4" t="s">
        <v>66</v>
      </c>
      <c r="G10" s="4" t="s">
        <v>67</v>
      </c>
      <c r="H10" s="4" t="s">
        <v>68</v>
      </c>
      <c r="I10" s="4" t="s">
        <v>69</v>
      </c>
      <c r="J10" s="4" t="s">
        <v>70</v>
      </c>
      <c r="K10" s="4" t="s">
        <v>71</v>
      </c>
      <c r="L10" s="4" t="s">
        <v>72</v>
      </c>
      <c r="M10" s="4" t="s">
        <v>73</v>
      </c>
      <c r="N10" s="4" t="s">
        <v>74</v>
      </c>
      <c r="O10" s="4" t="s">
        <v>75</v>
      </c>
      <c r="P10" s="4" t="s">
        <v>76</v>
      </c>
      <c r="Q10" s="4" t="s">
        <v>77</v>
      </c>
      <c r="R10" s="4" t="s">
        <v>78</v>
      </c>
      <c r="S10" s="4" t="s">
        <v>79</v>
      </c>
      <c r="T10" s="4" t="s">
        <v>80</v>
      </c>
      <c r="U10" s="4" t="s">
        <v>81</v>
      </c>
      <c r="V10" s="4" t="s">
        <v>82</v>
      </c>
      <c r="W10" s="4" t="s">
        <v>83</v>
      </c>
      <c r="X10" s="4" t="s">
        <v>84</v>
      </c>
      <c r="Y10" s="4" t="s">
        <v>85</v>
      </c>
    </row>
    <row r="11" spans="1:25" ht="15" x14ac:dyDescent="0.25">
      <c r="A11" s="7" t="s">
        <v>46</v>
      </c>
      <c r="B11" s="17">
        <v>9722940.5</v>
      </c>
      <c r="C11" s="17">
        <v>9940125.1999999993</v>
      </c>
      <c r="D11" s="17">
        <v>10049967.300000001</v>
      </c>
      <c r="E11" s="17">
        <v>10133562.800000001</v>
      </c>
      <c r="F11" s="17">
        <v>10404110.5</v>
      </c>
      <c r="G11" s="17">
        <v>10595484.5</v>
      </c>
      <c r="H11" s="17">
        <v>10973337.5</v>
      </c>
      <c r="I11" s="17">
        <v>11339056.800000001</v>
      </c>
      <c r="J11" s="17">
        <v>11436083.5</v>
      </c>
      <c r="K11" s="17">
        <v>10946056.199999999</v>
      </c>
      <c r="L11" s="17">
        <v>11187859.1</v>
      </c>
      <c r="M11" s="17">
        <v>11417733.1</v>
      </c>
      <c r="N11" s="17">
        <v>11341268.9</v>
      </c>
      <c r="O11" s="21">
        <v>11348859</v>
      </c>
      <c r="P11" s="21">
        <v>11532656</v>
      </c>
      <c r="Q11" s="17">
        <v>11788066.6</v>
      </c>
      <c r="R11" s="17">
        <v>12008188.4</v>
      </c>
      <c r="S11" s="17">
        <v>12352890.199999999</v>
      </c>
      <c r="T11" s="17">
        <v>12611712.699999999</v>
      </c>
      <c r="U11" s="17">
        <v>12847086.5</v>
      </c>
      <c r="V11" s="17">
        <v>12148869.6</v>
      </c>
      <c r="W11" s="17">
        <v>12907720.5</v>
      </c>
      <c r="X11" s="17">
        <v>13404246.1</v>
      </c>
      <c r="Y11" s="17">
        <v>13503048.1</v>
      </c>
    </row>
    <row r="12" spans="1:25" ht="15" x14ac:dyDescent="0.25">
      <c r="A12" s="7" t="s">
        <v>47</v>
      </c>
      <c r="B12" s="20">
        <v>8624913</v>
      </c>
      <c r="C12" s="16">
        <v>8821485.3000000007</v>
      </c>
      <c r="D12" s="16">
        <v>8908567.6999999993</v>
      </c>
      <c r="E12" s="16">
        <v>8967759.8000000007</v>
      </c>
      <c r="F12" s="16">
        <v>9187275.6999999993</v>
      </c>
      <c r="G12" s="16">
        <v>9341276.1999999993</v>
      </c>
      <c r="H12" s="16">
        <v>9652775.5999999996</v>
      </c>
      <c r="I12" s="20">
        <v>9966812</v>
      </c>
      <c r="J12" s="16">
        <v>10032667.800000001</v>
      </c>
      <c r="K12" s="16">
        <v>9581653.4000000004</v>
      </c>
      <c r="L12" s="16">
        <v>9789218.1999999993</v>
      </c>
      <c r="M12" s="16">
        <v>9972279.1999999993</v>
      </c>
      <c r="N12" s="16">
        <v>9892118.3000000007</v>
      </c>
      <c r="O12" s="16">
        <v>9886872.4000000004</v>
      </c>
      <c r="P12" s="16">
        <v>10028662.699999999</v>
      </c>
      <c r="Q12" s="16">
        <v>10227610.1</v>
      </c>
      <c r="R12" s="16">
        <v>10407314.300000001</v>
      </c>
      <c r="S12" s="16">
        <v>10686367.1</v>
      </c>
      <c r="T12" s="16">
        <v>10881250.800000001</v>
      </c>
      <c r="U12" s="16">
        <v>11057376.699999999</v>
      </c>
      <c r="V12" s="16">
        <v>10411249.9</v>
      </c>
      <c r="W12" s="16">
        <v>11061675.699999999</v>
      </c>
      <c r="X12" s="16">
        <v>11495402.6</v>
      </c>
      <c r="Y12" s="20">
        <v>11573507</v>
      </c>
    </row>
    <row r="13" spans="1:25" ht="15" x14ac:dyDescent="0.25">
      <c r="A13" s="7" t="s">
        <v>48</v>
      </c>
      <c r="B13" s="17">
        <v>322258.8</v>
      </c>
      <c r="C13" s="17">
        <v>327157.90000000002</v>
      </c>
      <c r="D13" s="17">
        <v>332500.3</v>
      </c>
      <c r="E13" s="17">
        <v>336204.6</v>
      </c>
      <c r="F13" s="17">
        <v>346868.5</v>
      </c>
      <c r="G13" s="17">
        <v>355352.9</v>
      </c>
      <c r="H13" s="17">
        <v>364059.8</v>
      </c>
      <c r="I13" s="17">
        <v>377636.4</v>
      </c>
      <c r="J13" s="17">
        <v>380612.1</v>
      </c>
      <c r="K13" s="17">
        <v>373587.4</v>
      </c>
      <c r="L13" s="17">
        <v>383792.2</v>
      </c>
      <c r="M13" s="21">
        <v>392443</v>
      </c>
      <c r="N13" s="17">
        <v>393240.1</v>
      </c>
      <c r="O13" s="17">
        <v>394151.9</v>
      </c>
      <c r="P13" s="17">
        <v>401593.7</v>
      </c>
      <c r="Q13" s="17">
        <v>407800.3</v>
      </c>
      <c r="R13" s="17">
        <v>411344.3</v>
      </c>
      <c r="S13" s="17">
        <v>417213.2</v>
      </c>
      <c r="T13" s="17">
        <v>425231.8</v>
      </c>
      <c r="U13" s="21">
        <v>436337</v>
      </c>
      <c r="V13" s="17">
        <v>417994.9</v>
      </c>
      <c r="W13" s="17">
        <v>441770.6</v>
      </c>
      <c r="X13" s="17">
        <v>461718.5</v>
      </c>
      <c r="Y13" s="17">
        <v>466926.3</v>
      </c>
    </row>
    <row r="14" spans="1:25" ht="15" x14ac:dyDescent="0.25">
      <c r="A14" s="7" t="s">
        <v>49</v>
      </c>
      <c r="B14" s="16">
        <v>123904.5</v>
      </c>
      <c r="C14" s="16">
        <v>127544.8</v>
      </c>
      <c r="D14" s="20">
        <v>130042</v>
      </c>
      <c r="E14" s="16">
        <v>133512.9</v>
      </c>
      <c r="F14" s="16">
        <v>139880.1</v>
      </c>
      <c r="G14" s="16">
        <v>149014.79999999999</v>
      </c>
      <c r="H14" s="20">
        <v>159624</v>
      </c>
      <c r="I14" s="16">
        <v>167921.2</v>
      </c>
      <c r="J14" s="16">
        <v>173785.60000000001</v>
      </c>
      <c r="K14" s="16">
        <v>164335.9</v>
      </c>
      <c r="L14" s="16">
        <v>169779.20000000001</v>
      </c>
      <c r="M14" s="20">
        <v>172783</v>
      </c>
      <c r="N14" s="16">
        <v>171362.7</v>
      </c>
      <c r="O14" s="16">
        <v>171342.7</v>
      </c>
      <c r="P14" s="16">
        <v>176198.39999999999</v>
      </c>
      <c r="Q14" s="16">
        <v>183862.9</v>
      </c>
      <c r="R14" s="16">
        <v>188544.5</v>
      </c>
      <c r="S14" s="20">
        <v>198361</v>
      </c>
      <c r="T14" s="16">
        <v>204256.5</v>
      </c>
      <c r="U14" s="16">
        <v>211608.8</v>
      </c>
      <c r="V14" s="20">
        <v>200921</v>
      </c>
      <c r="W14" s="16">
        <v>208815.9</v>
      </c>
      <c r="X14" s="20">
        <v>214879</v>
      </c>
      <c r="Y14" s="16">
        <v>215883.5</v>
      </c>
    </row>
    <row r="15" spans="1:25" ht="15" x14ac:dyDescent="0.25">
      <c r="A15" s="7" t="s">
        <v>50</v>
      </c>
      <c r="B15" s="21">
        <v>222912</v>
      </c>
      <c r="C15" s="17">
        <v>225111.8</v>
      </c>
      <c r="D15" s="17">
        <v>225804.2</v>
      </c>
      <c r="E15" s="17">
        <v>226820.1</v>
      </c>
      <c r="F15" s="17">
        <v>231555.9</v>
      </c>
      <c r="G15" s="17">
        <v>235378.6</v>
      </c>
      <c r="H15" s="17">
        <v>244194.3</v>
      </c>
      <c r="I15" s="17">
        <v>245671.3</v>
      </c>
      <c r="J15" s="17">
        <v>246110.2</v>
      </c>
      <c r="K15" s="17">
        <v>234903.5</v>
      </c>
      <c r="L15" s="17">
        <v>238463.3</v>
      </c>
      <c r="M15" s="17">
        <v>241932.4</v>
      </c>
      <c r="N15" s="17">
        <v>241927.6</v>
      </c>
      <c r="O15" s="17">
        <v>245411.8</v>
      </c>
      <c r="P15" s="17">
        <v>248188.7</v>
      </c>
      <c r="Q15" s="17">
        <v>253038.4</v>
      </c>
      <c r="R15" s="17">
        <v>260580.3</v>
      </c>
      <c r="S15" s="17">
        <v>268950.2</v>
      </c>
      <c r="T15" s="21">
        <v>273149</v>
      </c>
      <c r="U15" s="17">
        <v>277743.5</v>
      </c>
      <c r="V15" s="17">
        <v>271165.3</v>
      </c>
      <c r="W15" s="17">
        <v>290874.3</v>
      </c>
      <c r="X15" s="17">
        <v>297819.90000000002</v>
      </c>
      <c r="Y15" s="17">
        <v>306672.5</v>
      </c>
    </row>
    <row r="16" spans="1:25" ht="15" x14ac:dyDescent="0.25">
      <c r="A16" s="7" t="s">
        <v>51</v>
      </c>
      <c r="B16" s="16">
        <v>2511427.2000000002</v>
      </c>
      <c r="C16" s="16">
        <v>2560701.2000000002</v>
      </c>
      <c r="D16" s="16">
        <v>2561940.7999999998</v>
      </c>
      <c r="E16" s="16">
        <v>2548305.2000000002</v>
      </c>
      <c r="F16" s="16">
        <v>2588282.2999999998</v>
      </c>
      <c r="G16" s="16">
        <v>2611214.9</v>
      </c>
      <c r="H16" s="16">
        <v>2714411.5</v>
      </c>
      <c r="I16" s="16">
        <v>2805212.1</v>
      </c>
      <c r="J16" s="16">
        <v>2832483.3</v>
      </c>
      <c r="K16" s="16">
        <v>2656460.2000000002</v>
      </c>
      <c r="L16" s="16">
        <v>2778870.6</v>
      </c>
      <c r="M16" s="16">
        <v>2882996.9</v>
      </c>
      <c r="N16" s="16">
        <v>2897562.2</v>
      </c>
      <c r="O16" s="16">
        <v>2910887.9</v>
      </c>
      <c r="P16" s="16">
        <v>2975966.8</v>
      </c>
      <c r="Q16" s="20">
        <v>3018733</v>
      </c>
      <c r="R16" s="16">
        <v>3090629.7</v>
      </c>
      <c r="S16" s="16">
        <v>3177091.7</v>
      </c>
      <c r="T16" s="16">
        <v>3215209.4</v>
      </c>
      <c r="U16" s="16">
        <v>3237832.1</v>
      </c>
      <c r="V16" s="20">
        <v>3098997</v>
      </c>
      <c r="W16" s="16">
        <v>3216758.9</v>
      </c>
      <c r="X16" s="16">
        <v>3272540.8</v>
      </c>
      <c r="Y16" s="16">
        <v>3283077.4</v>
      </c>
    </row>
    <row r="17" spans="1:25" ht="15" x14ac:dyDescent="0.25">
      <c r="A17" s="7" t="s">
        <v>52</v>
      </c>
      <c r="B17" s="21">
        <v>847624</v>
      </c>
      <c r="C17" s="21">
        <v>881281</v>
      </c>
      <c r="D17" s="21">
        <v>904871</v>
      </c>
      <c r="E17" s="21">
        <v>928966</v>
      </c>
      <c r="F17" s="21">
        <v>954997</v>
      </c>
      <c r="G17" s="21">
        <v>987026</v>
      </c>
      <c r="H17" s="21">
        <v>1028310</v>
      </c>
      <c r="I17" s="21">
        <v>1069137</v>
      </c>
      <c r="J17" s="21">
        <v>1080935</v>
      </c>
      <c r="K17" s="21">
        <v>1045629</v>
      </c>
      <c r="L17" s="21">
        <v>1043796</v>
      </c>
      <c r="M17" s="21">
        <v>1041171</v>
      </c>
      <c r="N17" s="21">
        <v>1012150</v>
      </c>
      <c r="O17" s="21">
        <v>999231</v>
      </c>
      <c r="P17" s="21">
        <v>1010034</v>
      </c>
      <c r="Q17" s="21">
        <v>1045761</v>
      </c>
      <c r="R17" s="21">
        <v>1073529</v>
      </c>
      <c r="S17" s="21">
        <v>1106005</v>
      </c>
      <c r="T17" s="21">
        <v>1133142</v>
      </c>
      <c r="U17" s="21">
        <v>1156624</v>
      </c>
      <c r="V17" s="21">
        <v>1030964</v>
      </c>
      <c r="W17" s="21">
        <v>1095737</v>
      </c>
      <c r="X17" s="21">
        <v>1169148</v>
      </c>
      <c r="Y17" s="21">
        <v>1202872</v>
      </c>
    </row>
    <row r="18" spans="1:25" ht="15" x14ac:dyDescent="0.25">
      <c r="A18" s="7" t="s">
        <v>53</v>
      </c>
      <c r="B18" s="16">
        <v>1716803.8</v>
      </c>
      <c r="C18" s="16">
        <v>1749111.9</v>
      </c>
      <c r="D18" s="16">
        <v>1767102.9</v>
      </c>
      <c r="E18" s="20">
        <v>1782907</v>
      </c>
      <c r="F18" s="16">
        <v>1837716.1</v>
      </c>
      <c r="G18" s="16">
        <v>1869710.4</v>
      </c>
      <c r="H18" s="16">
        <v>1920774.3</v>
      </c>
      <c r="I18" s="16">
        <v>1971676.2</v>
      </c>
      <c r="J18" s="16">
        <v>1984153.1</v>
      </c>
      <c r="K18" s="16">
        <v>1932176.5</v>
      </c>
      <c r="L18" s="16">
        <v>1966850.2</v>
      </c>
      <c r="M18" s="16">
        <v>2016699.4</v>
      </c>
      <c r="N18" s="20">
        <v>2024705</v>
      </c>
      <c r="O18" s="16">
        <v>2041397.7</v>
      </c>
      <c r="P18" s="16">
        <v>2065887.3</v>
      </c>
      <c r="Q18" s="16">
        <v>2082816.1</v>
      </c>
      <c r="R18" s="16">
        <v>2096973.4</v>
      </c>
      <c r="S18" s="16">
        <v>2137971.4</v>
      </c>
      <c r="T18" s="16">
        <v>2172666.9</v>
      </c>
      <c r="U18" s="16">
        <v>2218421.7999999998</v>
      </c>
      <c r="V18" s="16">
        <v>2056545.2</v>
      </c>
      <c r="W18" s="16">
        <v>2191102.5</v>
      </c>
      <c r="X18" s="16">
        <v>2253258.1</v>
      </c>
      <c r="Y18" s="16">
        <v>2285544.2999999998</v>
      </c>
    </row>
    <row r="19" spans="1:25" ht="15" x14ac:dyDescent="0.25">
      <c r="A19" s="7" t="s">
        <v>54</v>
      </c>
      <c r="B19" s="17">
        <v>1542255.4</v>
      </c>
      <c r="C19" s="17">
        <v>1571831.2</v>
      </c>
      <c r="D19" s="17">
        <v>1577761.3</v>
      </c>
      <c r="E19" s="17">
        <v>1578402.2</v>
      </c>
      <c r="F19" s="17">
        <v>1604548.7</v>
      </c>
      <c r="G19" s="17">
        <v>1617139.7</v>
      </c>
      <c r="H19" s="17">
        <v>1648434.1</v>
      </c>
      <c r="I19" s="21">
        <v>1674696</v>
      </c>
      <c r="J19" s="17">
        <v>1660876.2</v>
      </c>
      <c r="K19" s="17">
        <v>1569044.3</v>
      </c>
      <c r="L19" s="17">
        <v>1597404.8</v>
      </c>
      <c r="M19" s="17">
        <v>1609901.3</v>
      </c>
      <c r="N19" s="21">
        <v>1564441</v>
      </c>
      <c r="O19" s="17">
        <v>1540878.5</v>
      </c>
      <c r="P19" s="17">
        <v>1539806.8</v>
      </c>
      <c r="Q19" s="17">
        <v>1554159.8</v>
      </c>
      <c r="R19" s="17">
        <v>1575406.2</v>
      </c>
      <c r="S19" s="17">
        <v>1604434.9</v>
      </c>
      <c r="T19" s="17">
        <v>1620342.6</v>
      </c>
      <c r="U19" s="17">
        <v>1631728.4</v>
      </c>
      <c r="V19" s="17">
        <v>1496321.9</v>
      </c>
      <c r="W19" s="17">
        <v>1630469.8</v>
      </c>
      <c r="X19" s="17">
        <v>1713637.2</v>
      </c>
      <c r="Y19" s="17">
        <v>1726151.9</v>
      </c>
    </row>
    <row r="20" spans="1:25" ht="15" x14ac:dyDescent="0.25">
      <c r="A20" s="7" t="s">
        <v>55</v>
      </c>
      <c r="B20" s="16">
        <v>564177.6</v>
      </c>
      <c r="C20" s="16">
        <v>577467.19999999995</v>
      </c>
      <c r="D20" s="16">
        <v>578733.6</v>
      </c>
      <c r="E20" s="16">
        <v>579085.4</v>
      </c>
      <c r="F20" s="16">
        <v>591271.19999999995</v>
      </c>
      <c r="G20" s="16">
        <v>603496.9</v>
      </c>
      <c r="H20" s="16">
        <v>624319.6</v>
      </c>
      <c r="I20" s="16">
        <v>649174.80000000005</v>
      </c>
      <c r="J20" s="16">
        <v>665025.80000000005</v>
      </c>
      <c r="K20" s="16">
        <v>642970.6</v>
      </c>
      <c r="L20" s="16">
        <v>652540.30000000005</v>
      </c>
      <c r="M20" s="16">
        <v>666379.9</v>
      </c>
      <c r="N20" s="16">
        <v>661439.4</v>
      </c>
      <c r="O20" s="16">
        <v>663883.9</v>
      </c>
      <c r="P20" s="16">
        <v>674862.1</v>
      </c>
      <c r="Q20" s="16">
        <v>687897.3</v>
      </c>
      <c r="R20" s="16">
        <v>703337.1</v>
      </c>
      <c r="S20" s="16">
        <v>722934.8</v>
      </c>
      <c r="T20" s="16">
        <v>738923.7</v>
      </c>
      <c r="U20" s="16">
        <v>756589.2</v>
      </c>
      <c r="V20" s="20">
        <v>726149</v>
      </c>
      <c r="W20" s="20">
        <v>774694</v>
      </c>
      <c r="X20" s="16">
        <v>818692.4</v>
      </c>
      <c r="Y20" s="16">
        <v>819589.3</v>
      </c>
    </row>
    <row r="21" spans="1:25" ht="15" x14ac:dyDescent="0.25">
      <c r="A21" s="7" t="s">
        <v>56</v>
      </c>
      <c r="B21" s="17">
        <v>268143.7</v>
      </c>
      <c r="C21" s="17">
        <v>272130.2</v>
      </c>
      <c r="D21" s="17">
        <v>275896.40000000002</v>
      </c>
      <c r="E21" s="17">
        <v>279512.59999999998</v>
      </c>
      <c r="F21" s="17">
        <v>287158.8</v>
      </c>
      <c r="G21" s="21">
        <v>294226</v>
      </c>
      <c r="H21" s="21">
        <v>304670</v>
      </c>
      <c r="I21" s="17">
        <v>316468.90000000002</v>
      </c>
      <c r="J21" s="17">
        <v>321824.3</v>
      </c>
      <c r="K21" s="17">
        <v>308937.2</v>
      </c>
      <c r="L21" s="21">
        <v>314719</v>
      </c>
      <c r="M21" s="17">
        <v>324965.90000000002</v>
      </c>
      <c r="N21" s="17">
        <v>326435.90000000002</v>
      </c>
      <c r="O21" s="17">
        <v>326010.5</v>
      </c>
      <c r="P21" s="17">
        <v>328437.40000000002</v>
      </c>
      <c r="Q21" s="17">
        <v>331973.5</v>
      </c>
      <c r="R21" s="17">
        <v>338881.4</v>
      </c>
      <c r="S21" s="17">
        <v>347006.6</v>
      </c>
      <c r="T21" s="17">
        <v>356475.4</v>
      </c>
      <c r="U21" s="17">
        <v>362847.3</v>
      </c>
      <c r="V21" s="17">
        <v>340529.9</v>
      </c>
      <c r="W21" s="17">
        <v>355359.8</v>
      </c>
      <c r="X21" s="17">
        <v>376931.2</v>
      </c>
      <c r="Y21" s="17">
        <v>372479.6</v>
      </c>
    </row>
    <row r="22" spans="1:25" ht="15" x14ac:dyDescent="0.25">
      <c r="A22" s="7" t="s">
        <v>57</v>
      </c>
      <c r="B22" s="16">
        <v>236201.4</v>
      </c>
      <c r="C22" s="16">
        <v>239344.4</v>
      </c>
      <c r="D22" s="16">
        <v>243690.7</v>
      </c>
      <c r="E22" s="16">
        <v>251836.4</v>
      </c>
      <c r="F22" s="20">
        <v>265494</v>
      </c>
      <c r="G22" s="16">
        <v>273768.2</v>
      </c>
      <c r="H22" s="16">
        <v>290683.5</v>
      </c>
      <c r="I22" s="20">
        <v>310447</v>
      </c>
      <c r="J22" s="16">
        <v>323340.5</v>
      </c>
      <c r="K22" s="16">
        <v>332674.5</v>
      </c>
      <c r="L22" s="16">
        <v>343036.9</v>
      </c>
      <c r="M22" s="16">
        <v>360859.3</v>
      </c>
      <c r="N22" s="20">
        <v>365702</v>
      </c>
      <c r="O22" s="16">
        <v>367922.6</v>
      </c>
      <c r="P22" s="16">
        <v>382014.2</v>
      </c>
      <c r="Q22" s="20">
        <v>399463</v>
      </c>
      <c r="R22" s="16">
        <v>411038.3</v>
      </c>
      <c r="S22" s="16">
        <v>431623.2</v>
      </c>
      <c r="T22" s="16">
        <v>458564.7</v>
      </c>
      <c r="U22" s="16">
        <v>479110.1</v>
      </c>
      <c r="V22" s="20">
        <v>469239</v>
      </c>
      <c r="W22" s="16">
        <v>500346.4</v>
      </c>
      <c r="X22" s="16">
        <v>527645.1</v>
      </c>
      <c r="Y22" s="16">
        <v>533740.5</v>
      </c>
    </row>
    <row r="23" spans="1:25" ht="15" x14ac:dyDescent="0.25">
      <c r="A23" s="7" t="s">
        <v>58</v>
      </c>
      <c r="B23" s="17">
        <v>166627.1</v>
      </c>
      <c r="C23" s="17">
        <v>171259.3</v>
      </c>
      <c r="D23" s="17">
        <v>173510.6</v>
      </c>
      <c r="E23" s="17">
        <v>175557.9</v>
      </c>
      <c r="F23" s="21">
        <v>182366</v>
      </c>
      <c r="G23" s="17">
        <v>187071.5</v>
      </c>
      <c r="H23" s="21">
        <v>194160</v>
      </c>
      <c r="I23" s="17">
        <v>205846.7</v>
      </c>
      <c r="J23" s="17">
        <v>207731.5</v>
      </c>
      <c r="K23" s="17">
        <v>189816.8</v>
      </c>
      <c r="L23" s="17">
        <v>195917.3</v>
      </c>
      <c r="M23" s="17">
        <v>199304.3</v>
      </c>
      <c r="N23" s="17">
        <v>195224.6</v>
      </c>
      <c r="O23" s="17">
        <v>192987.1</v>
      </c>
      <c r="P23" s="17">
        <v>192142.4</v>
      </c>
      <c r="Q23" s="21">
        <v>192731</v>
      </c>
      <c r="R23" s="17">
        <v>197220.9</v>
      </c>
      <c r="S23" s="17">
        <v>204622.8</v>
      </c>
      <c r="T23" s="17">
        <v>206251.5</v>
      </c>
      <c r="U23" s="21">
        <v>209596</v>
      </c>
      <c r="V23" s="21">
        <v>204507</v>
      </c>
      <c r="W23" s="17">
        <v>210135.7</v>
      </c>
      <c r="X23" s="17">
        <v>212395.5</v>
      </c>
      <c r="Y23" s="21">
        <v>211246</v>
      </c>
    </row>
    <row r="24" spans="1:25" ht="15" x14ac:dyDescent="0.25">
      <c r="A24" s="7" t="s">
        <v>59</v>
      </c>
      <c r="B24" s="16">
        <v>291889.5</v>
      </c>
      <c r="C24" s="16">
        <v>295767.5</v>
      </c>
      <c r="D24" s="16">
        <v>302343.2</v>
      </c>
      <c r="E24" s="16">
        <v>308195.3</v>
      </c>
      <c r="F24" s="16">
        <v>322087.90000000002</v>
      </c>
      <c r="G24" s="16">
        <v>330562.90000000002</v>
      </c>
      <c r="H24" s="16">
        <v>346710.6</v>
      </c>
      <c r="I24" s="16">
        <v>357842.2</v>
      </c>
      <c r="J24" s="20">
        <v>354414</v>
      </c>
      <c r="K24" s="16">
        <v>338210.2</v>
      </c>
      <c r="L24" s="16">
        <v>358221.2</v>
      </c>
      <c r="M24" s="16">
        <v>371264.8</v>
      </c>
      <c r="N24" s="16">
        <v>369785.59999999998</v>
      </c>
      <c r="O24" s="20">
        <v>373863</v>
      </c>
      <c r="P24" s="20">
        <v>382639</v>
      </c>
      <c r="Q24" s="16">
        <v>399111.4</v>
      </c>
      <c r="R24" s="16">
        <v>407139.1</v>
      </c>
      <c r="S24" s="16">
        <v>415062.9</v>
      </c>
      <c r="T24" s="16">
        <v>423254.2</v>
      </c>
      <c r="U24" s="16">
        <v>434870.7</v>
      </c>
      <c r="V24" s="16">
        <v>424675.1</v>
      </c>
      <c r="W24" s="16">
        <v>450867.6</v>
      </c>
      <c r="X24" s="16">
        <v>458422.7</v>
      </c>
      <c r="Y24" s="16">
        <v>457692.6</v>
      </c>
    </row>
    <row r="25" spans="1:25" ht="15" x14ac:dyDescent="0.25">
      <c r="A25" s="7"/>
      <c r="B25" s="10" t="s">
        <v>92</v>
      </c>
      <c r="C25" s="10" t="s">
        <v>92</v>
      </c>
      <c r="D25" s="10" t="s">
        <v>92</v>
      </c>
      <c r="E25" s="10" t="s">
        <v>92</v>
      </c>
      <c r="F25" s="10" t="s">
        <v>92</v>
      </c>
      <c r="G25" s="10" t="s">
        <v>92</v>
      </c>
      <c r="H25" s="10" t="s">
        <v>92</v>
      </c>
      <c r="I25" s="10" t="s">
        <v>92</v>
      </c>
      <c r="J25" s="10" t="s">
        <v>92</v>
      </c>
      <c r="K25" s="10" t="s">
        <v>92</v>
      </c>
      <c r="L25" s="10" t="s">
        <v>92</v>
      </c>
      <c r="M25" s="10" t="s">
        <v>92</v>
      </c>
      <c r="N25" s="10" t="s">
        <v>92</v>
      </c>
      <c r="O25" s="10" t="s">
        <v>92</v>
      </c>
      <c r="P25" s="10" t="s">
        <v>92</v>
      </c>
      <c r="Q25" s="10" t="s">
        <v>92</v>
      </c>
      <c r="R25" s="10" t="s">
        <v>92</v>
      </c>
      <c r="S25" s="10" t="s">
        <v>92</v>
      </c>
      <c r="T25" s="10" t="s">
        <v>92</v>
      </c>
      <c r="U25" s="10" t="s">
        <v>92</v>
      </c>
      <c r="V25" s="10" t="s">
        <v>92</v>
      </c>
      <c r="W25" s="10" t="s">
        <v>92</v>
      </c>
      <c r="X25" s="10" t="s">
        <v>92</v>
      </c>
      <c r="Y25" s="10" t="s">
        <v>92</v>
      </c>
    </row>
    <row r="26" spans="1:25" ht="11.45" customHeight="1" x14ac:dyDescent="0.25">
      <c r="A26" s="5" t="s">
        <v>89</v>
      </c>
      <c r="B26" s="4" t="s">
        <v>62</v>
      </c>
      <c r="C26" s="4" t="s">
        <v>63</v>
      </c>
      <c r="D26" s="4" t="s">
        <v>64</v>
      </c>
      <c r="E26" s="4" t="s">
        <v>65</v>
      </c>
      <c r="F26" s="4" t="s">
        <v>66</v>
      </c>
      <c r="G26" s="4" t="s">
        <v>67</v>
      </c>
      <c r="H26" s="4" t="s">
        <v>68</v>
      </c>
      <c r="I26" s="4" t="s">
        <v>69</v>
      </c>
      <c r="J26" s="4" t="s">
        <v>70</v>
      </c>
      <c r="K26" s="4" t="s">
        <v>71</v>
      </c>
      <c r="L26" s="4" t="s">
        <v>72</v>
      </c>
      <c r="M26" s="4" t="s">
        <v>73</v>
      </c>
      <c r="N26" s="4" t="s">
        <v>74</v>
      </c>
      <c r="O26" s="4" t="s">
        <v>75</v>
      </c>
      <c r="P26" s="4" t="s">
        <v>76</v>
      </c>
      <c r="Q26" s="4" t="s">
        <v>77</v>
      </c>
      <c r="R26" s="4" t="s">
        <v>78</v>
      </c>
      <c r="S26" s="4" t="s">
        <v>79</v>
      </c>
      <c r="T26" s="4" t="s">
        <v>80</v>
      </c>
      <c r="U26" s="4" t="s">
        <v>81</v>
      </c>
      <c r="V26" s="4" t="s">
        <v>82</v>
      </c>
      <c r="W26" s="4" t="s">
        <v>83</v>
      </c>
      <c r="X26" s="4" t="s">
        <v>84</v>
      </c>
      <c r="Y26" s="4" t="s">
        <v>85</v>
      </c>
    </row>
    <row r="27" spans="1:25" ht="15" x14ac:dyDescent="0.25">
      <c r="A27" s="23" t="s">
        <v>95</v>
      </c>
      <c r="B27" s="10">
        <f>100*B11/$B11</f>
        <v>100</v>
      </c>
      <c r="C27" s="10">
        <f t="shared" ref="C27:Y38" si="0">100*C11/$B11</f>
        <v>102.23373474310574</v>
      </c>
      <c r="D27" s="10">
        <f t="shared" si="0"/>
        <v>103.36345573646163</v>
      </c>
      <c r="E27" s="10">
        <f t="shared" si="0"/>
        <v>104.22323164478895</v>
      </c>
      <c r="F27" s="10">
        <f t="shared" si="0"/>
        <v>107.00580241131784</v>
      </c>
      <c r="G27" s="10">
        <f t="shared" si="0"/>
        <v>108.97407528103253</v>
      </c>
      <c r="H27" s="10">
        <f t="shared" si="0"/>
        <v>112.86027616851095</v>
      </c>
      <c r="I27" s="10">
        <f t="shared" si="0"/>
        <v>116.62168250438229</v>
      </c>
      <c r="J27" s="10">
        <f t="shared" si="0"/>
        <v>117.61959769269389</v>
      </c>
      <c r="K27" s="10">
        <f t="shared" si="0"/>
        <v>112.5796892411303</v>
      </c>
      <c r="L27" s="10">
        <f t="shared" si="0"/>
        <v>115.06662104946544</v>
      </c>
      <c r="M27" s="10">
        <f t="shared" si="0"/>
        <v>117.43086466486142</v>
      </c>
      <c r="N27" s="10">
        <f t="shared" si="0"/>
        <v>116.64443385208415</v>
      </c>
      <c r="O27" s="10">
        <f t="shared" si="0"/>
        <v>116.7224976847282</v>
      </c>
      <c r="P27" s="10">
        <f t="shared" si="0"/>
        <v>118.61284145470189</v>
      </c>
      <c r="Q27" s="10">
        <f t="shared" si="0"/>
        <v>121.2397278374788</v>
      </c>
      <c r="R27" s="10">
        <f t="shared" si="0"/>
        <v>123.50367052025054</v>
      </c>
      <c r="S27" s="10">
        <f t="shared" si="0"/>
        <v>127.04891282632039</v>
      </c>
      <c r="T27" s="10">
        <f t="shared" si="0"/>
        <v>129.7108904451282</v>
      </c>
      <c r="U27" s="10">
        <f t="shared" si="0"/>
        <v>132.13169925291635</v>
      </c>
      <c r="V27" s="10">
        <f t="shared" si="0"/>
        <v>124.95057025186979</v>
      </c>
      <c r="W27" s="10">
        <f t="shared" si="0"/>
        <v>132.75531718002389</v>
      </c>
      <c r="X27" s="10">
        <f t="shared" si="0"/>
        <v>137.86206035098127</v>
      </c>
      <c r="Y27" s="10">
        <f t="shared" si="0"/>
        <v>138.87823441889827</v>
      </c>
    </row>
    <row r="28" spans="1:25" ht="15" x14ac:dyDescent="0.25">
      <c r="A28" s="23" t="s">
        <v>96</v>
      </c>
      <c r="B28" s="10">
        <f t="shared" ref="B28:Q40" si="1">100*B12/$B12</f>
        <v>100</v>
      </c>
      <c r="C28" s="10">
        <f t="shared" si="1"/>
        <v>102.27912211984052</v>
      </c>
      <c r="D28" s="10">
        <f t="shared" si="1"/>
        <v>103.28878331874186</v>
      </c>
      <c r="E28" s="10">
        <f t="shared" si="1"/>
        <v>103.97507545873218</v>
      </c>
      <c r="F28" s="10">
        <f t="shared" si="1"/>
        <v>106.520213015482</v>
      </c>
      <c r="G28" s="10">
        <f t="shared" si="1"/>
        <v>108.30574406953437</v>
      </c>
      <c r="H28" s="10">
        <f t="shared" si="1"/>
        <v>111.91736774620219</v>
      </c>
      <c r="I28" s="10">
        <f t="shared" si="1"/>
        <v>115.55840621232933</v>
      </c>
      <c r="J28" s="10">
        <f t="shared" si="1"/>
        <v>116.32195942150375</v>
      </c>
      <c r="K28" s="10">
        <f t="shared" si="1"/>
        <v>111.09275421097001</v>
      </c>
      <c r="L28" s="10">
        <f t="shared" si="1"/>
        <v>113.4993268917611</v>
      </c>
      <c r="M28" s="10">
        <f t="shared" si="1"/>
        <v>115.62179467781297</v>
      </c>
      <c r="N28" s="10">
        <f t="shared" si="1"/>
        <v>114.69238356375307</v>
      </c>
      <c r="O28" s="10">
        <f t="shared" si="1"/>
        <v>114.63156092125219</v>
      </c>
      <c r="P28" s="10">
        <f t="shared" si="1"/>
        <v>116.27552301107268</v>
      </c>
      <c r="Q28" s="10">
        <f t="shared" si="1"/>
        <v>118.58218279998883</v>
      </c>
      <c r="R28" s="10">
        <f t="shared" si="0"/>
        <v>120.66573077316839</v>
      </c>
      <c r="S28" s="10">
        <f t="shared" si="0"/>
        <v>123.90115819139277</v>
      </c>
      <c r="T28" s="10">
        <f t="shared" si="0"/>
        <v>126.16070214273466</v>
      </c>
      <c r="U28" s="10">
        <f t="shared" si="0"/>
        <v>128.20276216119512</v>
      </c>
      <c r="V28" s="10">
        <f t="shared" si="0"/>
        <v>120.71136137836984</v>
      </c>
      <c r="W28" s="10">
        <f t="shared" si="0"/>
        <v>128.25260614223006</v>
      </c>
      <c r="X28" s="10">
        <f t="shared" si="0"/>
        <v>133.28137454835777</v>
      </c>
      <c r="Y28" s="10">
        <f t="shared" si="0"/>
        <v>134.18694194364627</v>
      </c>
    </row>
    <row r="29" spans="1:25" ht="11.45" customHeight="1" x14ac:dyDescent="0.25">
      <c r="A29" s="7" t="s">
        <v>48</v>
      </c>
      <c r="B29" s="10">
        <f t="shared" si="1"/>
        <v>100</v>
      </c>
      <c r="C29" s="10">
        <f t="shared" si="0"/>
        <v>101.52023777162952</v>
      </c>
      <c r="D29" s="10">
        <f t="shared" si="0"/>
        <v>103.17803578986828</v>
      </c>
      <c r="E29" s="10">
        <f t="shared" si="0"/>
        <v>104.32751564891323</v>
      </c>
      <c r="F29" s="10">
        <f t="shared" si="0"/>
        <v>107.63662621470694</v>
      </c>
      <c r="G29" s="10">
        <f t="shared" si="0"/>
        <v>110.26941700273197</v>
      </c>
      <c r="H29" s="10">
        <f t="shared" si="0"/>
        <v>112.97125167722341</v>
      </c>
      <c r="I29" s="10">
        <f t="shared" si="0"/>
        <v>117.18420102104272</v>
      </c>
      <c r="J29" s="10">
        <f t="shared" si="0"/>
        <v>118.10758930400038</v>
      </c>
      <c r="K29" s="10">
        <f t="shared" si="0"/>
        <v>115.9277574421552</v>
      </c>
      <c r="L29" s="10">
        <f t="shared" si="0"/>
        <v>119.09440486962653</v>
      </c>
      <c r="M29" s="10">
        <f t="shared" si="0"/>
        <v>121.77883117544036</v>
      </c>
      <c r="N29" s="10">
        <f t="shared" si="0"/>
        <v>122.02617895927125</v>
      </c>
      <c r="O29" s="10">
        <f t="shared" si="0"/>
        <v>122.30911925446257</v>
      </c>
      <c r="P29" s="10">
        <f t="shared" si="0"/>
        <v>124.6183812513421</v>
      </c>
      <c r="Q29" s="10">
        <f t="shared" si="0"/>
        <v>126.54434882771238</v>
      </c>
      <c r="R29" s="10">
        <f t="shared" si="0"/>
        <v>127.64408605754133</v>
      </c>
      <c r="S29" s="10">
        <f t="shared" si="0"/>
        <v>129.46526208128375</v>
      </c>
      <c r="T29" s="10">
        <f t="shared" si="0"/>
        <v>131.95351065665236</v>
      </c>
      <c r="U29" s="10">
        <f t="shared" si="0"/>
        <v>135.39956084985113</v>
      </c>
      <c r="V29" s="10">
        <f t="shared" si="0"/>
        <v>129.70783109724235</v>
      </c>
      <c r="W29" s="10">
        <f t="shared" si="0"/>
        <v>137.08565910380105</v>
      </c>
      <c r="X29" s="10">
        <f t="shared" si="0"/>
        <v>143.27568401545591</v>
      </c>
      <c r="Y29" s="10">
        <f t="shared" si="0"/>
        <v>144.89171436125253</v>
      </c>
    </row>
    <row r="30" spans="1:25" ht="11.45" customHeight="1" x14ac:dyDescent="0.25">
      <c r="A30" s="7" t="s">
        <v>49</v>
      </c>
      <c r="B30" s="10">
        <f t="shared" si="1"/>
        <v>100</v>
      </c>
      <c r="C30" s="10">
        <f t="shared" si="0"/>
        <v>102.93798853148998</v>
      </c>
      <c r="D30" s="10">
        <f t="shared" si="0"/>
        <v>104.95341170014002</v>
      </c>
      <c r="E30" s="10">
        <f t="shared" si="0"/>
        <v>107.75468203334019</v>
      </c>
      <c r="F30" s="10">
        <f t="shared" si="0"/>
        <v>112.8934784450928</v>
      </c>
      <c r="G30" s="10">
        <f t="shared" si="0"/>
        <v>120.26584990859895</v>
      </c>
      <c r="H30" s="10">
        <f t="shared" si="0"/>
        <v>128.82825078992289</v>
      </c>
      <c r="I30" s="10">
        <f t="shared" si="0"/>
        <v>135.52469845727961</v>
      </c>
      <c r="J30" s="10">
        <f t="shared" si="0"/>
        <v>140.2576984693857</v>
      </c>
      <c r="K30" s="10">
        <f t="shared" si="0"/>
        <v>132.6310989512084</v>
      </c>
      <c r="L30" s="10">
        <f t="shared" si="0"/>
        <v>137.02424044324459</v>
      </c>
      <c r="M30" s="10">
        <f t="shared" si="0"/>
        <v>139.448526889661</v>
      </c>
      <c r="N30" s="10">
        <f t="shared" si="0"/>
        <v>138.30224083871045</v>
      </c>
      <c r="O30" s="10">
        <f t="shared" si="0"/>
        <v>138.2860993749218</v>
      </c>
      <c r="P30" s="10">
        <f t="shared" si="0"/>
        <v>142.20500466084766</v>
      </c>
      <c r="Q30" s="10">
        <f t="shared" si="0"/>
        <v>148.39081712125065</v>
      </c>
      <c r="R30" s="10">
        <f t="shared" si="0"/>
        <v>152.16921096489637</v>
      </c>
      <c r="S30" s="10">
        <f t="shared" si="0"/>
        <v>160.09184492895739</v>
      </c>
      <c r="T30" s="10">
        <f t="shared" si="0"/>
        <v>164.84994491725482</v>
      </c>
      <c r="U30" s="10">
        <f t="shared" si="0"/>
        <v>170.78378912791706</v>
      </c>
      <c r="V30" s="10">
        <f t="shared" si="0"/>
        <v>162.15795229390378</v>
      </c>
      <c r="W30" s="10">
        <f t="shared" si="0"/>
        <v>168.52971441715192</v>
      </c>
      <c r="X30" s="10">
        <f t="shared" si="0"/>
        <v>173.4230798719982</v>
      </c>
      <c r="Y30" s="10">
        <f t="shared" si="0"/>
        <v>174.23378489078283</v>
      </c>
    </row>
    <row r="31" spans="1:25" ht="11.45" customHeight="1" x14ac:dyDescent="0.25">
      <c r="A31" s="7" t="s">
        <v>50</v>
      </c>
      <c r="B31" s="10">
        <f t="shared" si="1"/>
        <v>100</v>
      </c>
      <c r="C31" s="10">
        <f t="shared" si="0"/>
        <v>100.98684682744761</v>
      </c>
      <c r="D31" s="10">
        <f t="shared" si="0"/>
        <v>101.29746267585415</v>
      </c>
      <c r="E31" s="10">
        <f t="shared" si="0"/>
        <v>101.75320305770887</v>
      </c>
      <c r="F31" s="10">
        <f t="shared" si="0"/>
        <v>103.87771856158484</v>
      </c>
      <c r="G31" s="10">
        <f t="shared" si="0"/>
        <v>105.59261053689349</v>
      </c>
      <c r="H31" s="10">
        <f t="shared" si="0"/>
        <v>109.54739987080103</v>
      </c>
      <c r="I31" s="10">
        <f t="shared" si="0"/>
        <v>110.20999318116566</v>
      </c>
      <c r="J31" s="10">
        <f t="shared" si="0"/>
        <v>110.4068870226816</v>
      </c>
      <c r="K31" s="10">
        <f t="shared" si="0"/>
        <v>105.37947710307206</v>
      </c>
      <c r="L31" s="10">
        <f t="shared" si="0"/>
        <v>106.97643016078094</v>
      </c>
      <c r="M31" s="10">
        <f t="shared" si="0"/>
        <v>108.53269451622165</v>
      </c>
      <c r="N31" s="10">
        <f t="shared" si="0"/>
        <v>108.53054120011484</v>
      </c>
      <c r="O31" s="10">
        <f t="shared" si="0"/>
        <v>110.09357952914155</v>
      </c>
      <c r="P31" s="10">
        <f t="shared" si="0"/>
        <v>111.33931775768016</v>
      </c>
      <c r="Q31" s="10">
        <f t="shared" si="0"/>
        <v>113.51492965834051</v>
      </c>
      <c r="R31" s="10">
        <f t="shared" si="0"/>
        <v>116.89828273040483</v>
      </c>
      <c r="S31" s="10">
        <f t="shared" si="0"/>
        <v>120.65308283089291</v>
      </c>
      <c r="T31" s="10">
        <f t="shared" si="0"/>
        <v>122.53669609532012</v>
      </c>
      <c r="U31" s="10">
        <f t="shared" si="0"/>
        <v>124.59782335630204</v>
      </c>
      <c r="V31" s="10">
        <f t="shared" si="0"/>
        <v>121.64679335343095</v>
      </c>
      <c r="W31" s="10">
        <f t="shared" si="0"/>
        <v>130.48839900947459</v>
      </c>
      <c r="X31" s="10">
        <f t="shared" si="0"/>
        <v>133.60424741602068</v>
      </c>
      <c r="Y31" s="10">
        <f t="shared" si="0"/>
        <v>137.57559036749927</v>
      </c>
    </row>
    <row r="32" spans="1:25" ht="11.45" customHeight="1" x14ac:dyDescent="0.25">
      <c r="A32" s="7" t="s">
        <v>51</v>
      </c>
      <c r="B32" s="10">
        <f t="shared" si="1"/>
        <v>100</v>
      </c>
      <c r="C32" s="10">
        <f t="shared" si="0"/>
        <v>101.96199197014352</v>
      </c>
      <c r="D32" s="10">
        <f t="shared" si="0"/>
        <v>102.01135035887162</v>
      </c>
      <c r="E32" s="10">
        <f t="shared" si="0"/>
        <v>101.46840808286221</v>
      </c>
      <c r="F32" s="10">
        <f t="shared" si="0"/>
        <v>103.06021611934439</v>
      </c>
      <c r="G32" s="10">
        <f t="shared" si="0"/>
        <v>103.97334631081482</v>
      </c>
      <c r="H32" s="10">
        <f t="shared" si="0"/>
        <v>108.082428190632</v>
      </c>
      <c r="I32" s="10">
        <f t="shared" si="0"/>
        <v>111.69792618316788</v>
      </c>
      <c r="J32" s="10">
        <f t="shared" si="0"/>
        <v>112.78381073518675</v>
      </c>
      <c r="K32" s="10">
        <f t="shared" si="0"/>
        <v>105.77492351759192</v>
      </c>
      <c r="L32" s="10">
        <f t="shared" si="0"/>
        <v>110.6490604226951</v>
      </c>
      <c r="M32" s="10">
        <f t="shared" si="0"/>
        <v>114.79516109405839</v>
      </c>
      <c r="N32" s="10">
        <f t="shared" si="0"/>
        <v>115.37512216161392</v>
      </c>
      <c r="O32" s="10">
        <f t="shared" si="0"/>
        <v>115.90572484044131</v>
      </c>
      <c r="P32" s="10">
        <f t="shared" si="0"/>
        <v>118.49703626686849</v>
      </c>
      <c r="Q32" s="10">
        <f t="shared" si="0"/>
        <v>120.19990067798898</v>
      </c>
      <c r="R32" s="10">
        <f t="shared" si="0"/>
        <v>123.06268324242087</v>
      </c>
      <c r="S32" s="10">
        <f t="shared" si="0"/>
        <v>126.5054268744083</v>
      </c>
      <c r="T32" s="10">
        <f t="shared" si="0"/>
        <v>128.0231973277983</v>
      </c>
      <c r="U32" s="10">
        <f t="shared" si="0"/>
        <v>128.9239879220867</v>
      </c>
      <c r="V32" s="10">
        <f t="shared" si="0"/>
        <v>123.39585236633576</v>
      </c>
      <c r="W32" s="10">
        <f t="shared" si="0"/>
        <v>128.08489531370847</v>
      </c>
      <c r="X32" s="10">
        <f t="shared" si="0"/>
        <v>130.30601882467465</v>
      </c>
      <c r="Y32" s="10">
        <f t="shared" si="0"/>
        <v>130.72556512886376</v>
      </c>
    </row>
    <row r="33" spans="1:25" ht="11.45" customHeight="1" x14ac:dyDescent="0.25">
      <c r="A33" s="7" t="s">
        <v>52</v>
      </c>
      <c r="B33" s="10">
        <f t="shared" si="1"/>
        <v>100</v>
      </c>
      <c r="C33" s="10">
        <f t="shared" si="0"/>
        <v>103.97074646305437</v>
      </c>
      <c r="D33" s="10">
        <f t="shared" si="0"/>
        <v>106.75382009003992</v>
      </c>
      <c r="E33" s="10">
        <f t="shared" si="0"/>
        <v>109.59647202061291</v>
      </c>
      <c r="F33" s="10">
        <f t="shared" si="0"/>
        <v>112.66752711107755</v>
      </c>
      <c r="G33" s="10">
        <f t="shared" si="0"/>
        <v>116.44620728058668</v>
      </c>
      <c r="H33" s="10">
        <f t="shared" si="0"/>
        <v>121.31676309306957</v>
      </c>
      <c r="I33" s="10">
        <f t="shared" si="0"/>
        <v>126.1334034902268</v>
      </c>
      <c r="J33" s="10">
        <f t="shared" si="0"/>
        <v>127.52529423423593</v>
      </c>
      <c r="K33" s="10">
        <f t="shared" si="0"/>
        <v>123.36000396402179</v>
      </c>
      <c r="L33" s="10">
        <f t="shared" si="0"/>
        <v>123.1437524185252</v>
      </c>
      <c r="M33" s="10">
        <f t="shared" si="0"/>
        <v>122.8340632167093</v>
      </c>
      <c r="N33" s="10">
        <f t="shared" si="0"/>
        <v>119.4102573782715</v>
      </c>
      <c r="O33" s="10">
        <f t="shared" si="0"/>
        <v>117.88611459798213</v>
      </c>
      <c r="P33" s="10">
        <f t="shared" si="0"/>
        <v>119.16061838739819</v>
      </c>
      <c r="Q33" s="10">
        <f t="shared" si="0"/>
        <v>123.37557690674167</v>
      </c>
      <c r="R33" s="10">
        <f t="shared" si="0"/>
        <v>126.65155776617934</v>
      </c>
      <c r="S33" s="10">
        <f t="shared" si="0"/>
        <v>130.48297358262627</v>
      </c>
      <c r="T33" s="10">
        <f t="shared" si="0"/>
        <v>133.68451105678932</v>
      </c>
      <c r="U33" s="10">
        <f t="shared" si="0"/>
        <v>136.45484318518589</v>
      </c>
      <c r="V33" s="10">
        <f t="shared" si="0"/>
        <v>121.62987362321029</v>
      </c>
      <c r="W33" s="10">
        <f t="shared" si="0"/>
        <v>129.27158740196126</v>
      </c>
      <c r="X33" s="10">
        <f t="shared" si="0"/>
        <v>137.93238511415439</v>
      </c>
      <c r="Y33" s="10">
        <f t="shared" si="0"/>
        <v>141.9110360254075</v>
      </c>
    </row>
    <row r="34" spans="1:25" ht="11.45" customHeight="1" x14ac:dyDescent="0.25">
      <c r="A34" s="7" t="s">
        <v>53</v>
      </c>
      <c r="B34" s="10">
        <f t="shared" si="1"/>
        <v>100</v>
      </c>
      <c r="C34" s="10">
        <f t="shared" si="0"/>
        <v>101.88187491197304</v>
      </c>
      <c r="D34" s="10">
        <f t="shared" si="0"/>
        <v>102.92981061668199</v>
      </c>
      <c r="E34" s="10">
        <f t="shared" si="0"/>
        <v>103.8503642641052</v>
      </c>
      <c r="F34" s="10">
        <f t="shared" si="0"/>
        <v>107.04287234219775</v>
      </c>
      <c r="G34" s="10">
        <f t="shared" si="0"/>
        <v>108.90646910264294</v>
      </c>
      <c r="H34" s="10">
        <f t="shared" si="0"/>
        <v>111.88082761699386</v>
      </c>
      <c r="I34" s="10">
        <f t="shared" si="0"/>
        <v>114.84574999193268</v>
      </c>
      <c r="J34" s="10">
        <f t="shared" si="0"/>
        <v>115.57250164520838</v>
      </c>
      <c r="K34" s="10">
        <f t="shared" si="0"/>
        <v>112.54498038739196</v>
      </c>
      <c r="L34" s="10">
        <f t="shared" si="0"/>
        <v>114.56464623389114</v>
      </c>
      <c r="M34" s="10">
        <f t="shared" si="0"/>
        <v>117.46825117698364</v>
      </c>
      <c r="N34" s="10">
        <f t="shared" si="0"/>
        <v>117.93455955770834</v>
      </c>
      <c r="O34" s="10">
        <f t="shared" si="0"/>
        <v>118.90687217724005</v>
      </c>
      <c r="P34" s="10">
        <f t="shared" si="0"/>
        <v>120.33333686703163</v>
      </c>
      <c r="Q34" s="10">
        <f t="shared" si="0"/>
        <v>121.31940178603985</v>
      </c>
      <c r="R34" s="10">
        <f t="shared" si="0"/>
        <v>122.14403299899499</v>
      </c>
      <c r="S34" s="10">
        <f t="shared" si="0"/>
        <v>124.53207524354268</v>
      </c>
      <c r="T34" s="10">
        <f t="shared" si="0"/>
        <v>126.5530108915183</v>
      </c>
      <c r="U34" s="10">
        <f t="shared" si="0"/>
        <v>129.21813197291382</v>
      </c>
      <c r="V34" s="10">
        <f t="shared" si="0"/>
        <v>119.78918033615722</v>
      </c>
      <c r="W34" s="10">
        <f t="shared" si="0"/>
        <v>127.62684355661375</v>
      </c>
      <c r="X34" s="10">
        <f t="shared" si="0"/>
        <v>131.2472689074896</v>
      </c>
      <c r="Y34" s="10">
        <f t="shared" si="0"/>
        <v>133.12786819320877</v>
      </c>
    </row>
    <row r="35" spans="1:25" ht="11.45" customHeight="1" x14ac:dyDescent="0.25">
      <c r="A35" s="7" t="s">
        <v>54</v>
      </c>
      <c r="B35" s="10">
        <f t="shared" si="1"/>
        <v>100</v>
      </c>
      <c r="C35" s="10">
        <f t="shared" si="0"/>
        <v>101.91769793770864</v>
      </c>
      <c r="D35" s="10">
        <f t="shared" si="0"/>
        <v>102.30220623639899</v>
      </c>
      <c r="E35" s="10">
        <f t="shared" si="0"/>
        <v>102.3437622588321</v>
      </c>
      <c r="F35" s="10">
        <f t="shared" si="0"/>
        <v>104.03910402907327</v>
      </c>
      <c r="G35" s="10">
        <f t="shared" si="0"/>
        <v>104.85550577420575</v>
      </c>
      <c r="H35" s="10">
        <f t="shared" si="0"/>
        <v>106.88463791405756</v>
      </c>
      <c r="I35" s="10">
        <f t="shared" si="0"/>
        <v>108.58746223226063</v>
      </c>
      <c r="J35" s="10">
        <f t="shared" si="0"/>
        <v>107.69138496775567</v>
      </c>
      <c r="K35" s="10">
        <f t="shared" si="0"/>
        <v>101.73699505282978</v>
      </c>
      <c r="L35" s="10">
        <f t="shared" si="0"/>
        <v>103.57589281256529</v>
      </c>
      <c r="M35" s="10">
        <f t="shared" si="0"/>
        <v>104.38616716790229</v>
      </c>
      <c r="N35" s="10">
        <f t="shared" si="0"/>
        <v>101.43851660367019</v>
      </c>
      <c r="O35" s="10">
        <f t="shared" si="0"/>
        <v>99.910721661276085</v>
      </c>
      <c r="P35" s="10">
        <f t="shared" si="0"/>
        <v>99.841232522187966</v>
      </c>
      <c r="Q35" s="10">
        <f t="shared" si="0"/>
        <v>100.7718825299623</v>
      </c>
      <c r="R35" s="10">
        <f t="shared" si="0"/>
        <v>102.14950130827877</v>
      </c>
      <c r="S35" s="10">
        <f t="shared" si="0"/>
        <v>104.03172522527721</v>
      </c>
      <c r="T35" s="10">
        <f t="shared" si="0"/>
        <v>105.06318214220551</v>
      </c>
      <c r="U35" s="10">
        <f t="shared" si="0"/>
        <v>105.80143859441181</v>
      </c>
      <c r="V35" s="10">
        <f t="shared" si="0"/>
        <v>97.021667098717899</v>
      </c>
      <c r="W35" s="10">
        <f t="shared" si="0"/>
        <v>105.71983083995038</v>
      </c>
      <c r="X35" s="10">
        <f t="shared" si="0"/>
        <v>111.112413676749</v>
      </c>
      <c r="Y35" s="10">
        <f t="shared" si="0"/>
        <v>111.92386812197255</v>
      </c>
    </row>
    <row r="36" spans="1:25" ht="11.45" customHeight="1" x14ac:dyDescent="0.25">
      <c r="A36" s="7" t="s">
        <v>55</v>
      </c>
      <c r="B36" s="10">
        <f t="shared" si="1"/>
        <v>100</v>
      </c>
      <c r="C36" s="10">
        <f t="shared" si="0"/>
        <v>102.35557030268482</v>
      </c>
      <c r="D36" s="10">
        <f t="shared" si="0"/>
        <v>102.58003862613475</v>
      </c>
      <c r="E36" s="10">
        <f t="shared" si="0"/>
        <v>102.64239487707417</v>
      </c>
      <c r="F36" s="10">
        <f t="shared" si="0"/>
        <v>104.80231756808493</v>
      </c>
      <c r="G36" s="10">
        <f t="shared" si="0"/>
        <v>106.96931250017725</v>
      </c>
      <c r="H36" s="10">
        <f t="shared" si="0"/>
        <v>110.66011837407228</v>
      </c>
      <c r="I36" s="10">
        <f t="shared" si="0"/>
        <v>115.06568144499181</v>
      </c>
      <c r="J36" s="10">
        <f t="shared" si="0"/>
        <v>117.87525772026399</v>
      </c>
      <c r="K36" s="10">
        <f t="shared" si="0"/>
        <v>113.96599226910108</v>
      </c>
      <c r="L36" s="10">
        <f t="shared" si="0"/>
        <v>115.66221345902427</v>
      </c>
      <c r="M36" s="10">
        <f t="shared" si="0"/>
        <v>118.11527079416128</v>
      </c>
      <c r="N36" s="10">
        <f t="shared" si="0"/>
        <v>117.23957136901572</v>
      </c>
      <c r="O36" s="10">
        <f t="shared" si="0"/>
        <v>117.67285691597823</v>
      </c>
      <c r="P36" s="10">
        <f t="shared" si="0"/>
        <v>119.61873353355398</v>
      </c>
      <c r="Q36" s="10">
        <f t="shared" si="0"/>
        <v>121.92921165250092</v>
      </c>
      <c r="R36" s="10">
        <f t="shared" si="0"/>
        <v>124.66590307732885</v>
      </c>
      <c r="S36" s="10">
        <f t="shared" si="0"/>
        <v>128.13957874258037</v>
      </c>
      <c r="T36" s="10">
        <f t="shared" si="0"/>
        <v>130.97359767562554</v>
      </c>
      <c r="U36" s="10">
        <f t="shared" si="0"/>
        <v>134.10479253341501</v>
      </c>
      <c r="V36" s="10">
        <f t="shared" si="0"/>
        <v>128.70929296023095</v>
      </c>
      <c r="W36" s="10">
        <f t="shared" si="0"/>
        <v>137.31385294276129</v>
      </c>
      <c r="X36" s="10">
        <f t="shared" si="0"/>
        <v>145.11253194029683</v>
      </c>
      <c r="Y36" s="10">
        <f t="shared" si="0"/>
        <v>145.27150670285386</v>
      </c>
    </row>
    <row r="37" spans="1:25" ht="11.45" customHeight="1" x14ac:dyDescent="0.25">
      <c r="A37" s="7" t="s">
        <v>56</v>
      </c>
      <c r="B37" s="10">
        <f t="shared" si="1"/>
        <v>100</v>
      </c>
      <c r="C37" s="10">
        <f t="shared" si="0"/>
        <v>101.48670283881366</v>
      </c>
      <c r="D37" s="10">
        <f t="shared" si="0"/>
        <v>102.89124823741898</v>
      </c>
      <c r="E37" s="10">
        <f t="shared" si="0"/>
        <v>104.23985348154737</v>
      </c>
      <c r="F37" s="10">
        <f t="shared" si="0"/>
        <v>107.09138420928778</v>
      </c>
      <c r="G37" s="10">
        <f t="shared" si="0"/>
        <v>109.72698594074744</v>
      </c>
      <c r="H37" s="10">
        <f t="shared" si="0"/>
        <v>113.62191242979044</v>
      </c>
      <c r="I37" s="10">
        <f t="shared" si="0"/>
        <v>118.02212768750488</v>
      </c>
      <c r="J37" s="10">
        <f t="shared" si="0"/>
        <v>120.01934037607447</v>
      </c>
      <c r="K37" s="10">
        <f t="shared" si="0"/>
        <v>115.2132979443485</v>
      </c>
      <c r="L37" s="10">
        <f t="shared" si="0"/>
        <v>117.36952984537768</v>
      </c>
      <c r="M37" s="10">
        <f t="shared" si="0"/>
        <v>121.19095097143808</v>
      </c>
      <c r="N37" s="10">
        <f t="shared" si="0"/>
        <v>121.73916448531143</v>
      </c>
      <c r="O37" s="10">
        <f t="shared" si="0"/>
        <v>121.58051820721501</v>
      </c>
      <c r="P37" s="10">
        <f t="shared" si="0"/>
        <v>122.48559261321449</v>
      </c>
      <c r="Q37" s="10">
        <f t="shared" si="0"/>
        <v>123.80432581485225</v>
      </c>
      <c r="R37" s="10">
        <f t="shared" si="0"/>
        <v>126.38051910225748</v>
      </c>
      <c r="S37" s="10">
        <f t="shared" si="0"/>
        <v>129.41068538996066</v>
      </c>
      <c r="T37" s="10">
        <f t="shared" si="0"/>
        <v>132.94192628803137</v>
      </c>
      <c r="U37" s="10">
        <f t="shared" si="0"/>
        <v>135.31822675677259</v>
      </c>
      <c r="V37" s="10">
        <f t="shared" si="0"/>
        <v>126.99530139995829</v>
      </c>
      <c r="W37" s="10">
        <f t="shared" si="0"/>
        <v>132.52588071246871</v>
      </c>
      <c r="X37" s="10">
        <f t="shared" si="0"/>
        <v>140.57059703435135</v>
      </c>
      <c r="Y37" s="10">
        <f t="shared" si="0"/>
        <v>138.91044242322306</v>
      </c>
    </row>
    <row r="38" spans="1:25" ht="11.45" customHeight="1" x14ac:dyDescent="0.25">
      <c r="A38" s="7" t="s">
        <v>57</v>
      </c>
      <c r="B38" s="10">
        <f t="shared" si="1"/>
        <v>100</v>
      </c>
      <c r="C38" s="10">
        <f t="shared" si="0"/>
        <v>101.33064410287153</v>
      </c>
      <c r="D38" s="10">
        <f t="shared" si="0"/>
        <v>103.17072633777785</v>
      </c>
      <c r="E38" s="10">
        <f t="shared" si="0"/>
        <v>106.61935111307554</v>
      </c>
      <c r="F38" s="10">
        <f t="shared" si="0"/>
        <v>112.40153529996012</v>
      </c>
      <c r="G38" s="10">
        <f t="shared" si="0"/>
        <v>115.90456280106723</v>
      </c>
      <c r="H38" s="10">
        <f t="shared" si="0"/>
        <v>123.0659513449116</v>
      </c>
      <c r="I38" s="10">
        <f t="shared" si="0"/>
        <v>131.43317524790285</v>
      </c>
      <c r="J38" s="10">
        <f t="shared" si="0"/>
        <v>136.89186431579154</v>
      </c>
      <c r="K38" s="10">
        <f t="shared" si="0"/>
        <v>140.84357671038359</v>
      </c>
      <c r="L38" s="10">
        <f t="shared" si="0"/>
        <v>145.2306802584574</v>
      </c>
      <c r="M38" s="10">
        <f t="shared" si="0"/>
        <v>152.77610547608947</v>
      </c>
      <c r="N38" s="10">
        <f t="shared" si="0"/>
        <v>154.82634734595138</v>
      </c>
      <c r="O38" s="10">
        <f t="shared" si="0"/>
        <v>155.76647725204</v>
      </c>
      <c r="P38" s="10">
        <f t="shared" si="0"/>
        <v>161.73240294088012</v>
      </c>
      <c r="Q38" s="10">
        <f t="shared" si="0"/>
        <v>169.11965805452465</v>
      </c>
      <c r="R38" s="10">
        <f t="shared" si="0"/>
        <v>174.02026406278711</v>
      </c>
      <c r="S38" s="10">
        <f t="shared" si="0"/>
        <v>182.73524204344258</v>
      </c>
      <c r="T38" s="10">
        <f t="shared" ref="C38:Y40" si="2">100*T22/$B22</f>
        <v>194.14139797647263</v>
      </c>
      <c r="U38" s="10">
        <f t="shared" si="2"/>
        <v>202.83965294024506</v>
      </c>
      <c r="V38" s="10">
        <f t="shared" si="2"/>
        <v>198.66054985279513</v>
      </c>
      <c r="W38" s="10">
        <f t="shared" si="2"/>
        <v>211.83041252084027</v>
      </c>
      <c r="X38" s="10">
        <f t="shared" si="2"/>
        <v>223.387795330595</v>
      </c>
      <c r="Y38" s="10">
        <f t="shared" si="2"/>
        <v>225.9683896877834</v>
      </c>
    </row>
    <row r="39" spans="1:25" ht="11.45" customHeight="1" x14ac:dyDescent="0.25">
      <c r="A39" s="7" t="s">
        <v>58</v>
      </c>
      <c r="B39" s="10">
        <f t="shared" si="1"/>
        <v>100</v>
      </c>
      <c r="C39" s="10">
        <f t="shared" si="2"/>
        <v>102.77997996724422</v>
      </c>
      <c r="D39" s="10">
        <f t="shared" si="2"/>
        <v>104.13108071856259</v>
      </c>
      <c r="E39" s="10">
        <f t="shared" si="2"/>
        <v>105.359752405221</v>
      </c>
      <c r="F39" s="10">
        <f t="shared" si="2"/>
        <v>109.44558238125731</v>
      </c>
      <c r="G39" s="10">
        <f t="shared" si="2"/>
        <v>112.26955279183278</v>
      </c>
      <c r="H39" s="10">
        <f t="shared" si="2"/>
        <v>116.52366271752913</v>
      </c>
      <c r="I39" s="10">
        <f t="shared" si="2"/>
        <v>123.53734776635973</v>
      </c>
      <c r="J39" s="10">
        <f t="shared" si="2"/>
        <v>124.66849630102186</v>
      </c>
      <c r="K39" s="10">
        <f t="shared" si="2"/>
        <v>113.91712392521984</v>
      </c>
      <c r="L39" s="10">
        <f t="shared" si="2"/>
        <v>117.5782930867788</v>
      </c>
      <c r="M39" s="10">
        <f t="shared" si="2"/>
        <v>119.61097564561827</v>
      </c>
      <c r="N39" s="10">
        <f t="shared" si="2"/>
        <v>117.16257439516141</v>
      </c>
      <c r="O39" s="10">
        <f t="shared" si="2"/>
        <v>115.81975560998181</v>
      </c>
      <c r="P39" s="10">
        <f t="shared" si="2"/>
        <v>115.31281526234328</v>
      </c>
      <c r="Q39" s="10">
        <f t="shared" si="2"/>
        <v>115.66605912243566</v>
      </c>
      <c r="R39" s="10">
        <f t="shared" si="2"/>
        <v>118.36063881565484</v>
      </c>
      <c r="S39" s="10">
        <f t="shared" si="2"/>
        <v>122.80283339264741</v>
      </c>
      <c r="T39" s="10">
        <f t="shared" si="2"/>
        <v>123.78028543976339</v>
      </c>
      <c r="U39" s="10">
        <f t="shared" si="2"/>
        <v>125.78746194346537</v>
      </c>
      <c r="V39" s="10">
        <f t="shared" si="2"/>
        <v>122.73333689417868</v>
      </c>
      <c r="W39" s="10">
        <f t="shared" si="2"/>
        <v>126.1113588365878</v>
      </c>
      <c r="X39" s="10">
        <f t="shared" si="2"/>
        <v>127.46756079893366</v>
      </c>
      <c r="Y39" s="10">
        <f t="shared" si="2"/>
        <v>126.7776970252738</v>
      </c>
    </row>
    <row r="40" spans="1:25" ht="11.45" customHeight="1" x14ac:dyDescent="0.25">
      <c r="A40" s="7" t="s">
        <v>59</v>
      </c>
      <c r="B40" s="10">
        <f t="shared" si="1"/>
        <v>100</v>
      </c>
      <c r="C40" s="10">
        <f t="shared" si="2"/>
        <v>101.32858496108973</v>
      </c>
      <c r="D40" s="10">
        <f t="shared" si="2"/>
        <v>103.58138953268275</v>
      </c>
      <c r="E40" s="10">
        <f t="shared" si="2"/>
        <v>105.58629207285634</v>
      </c>
      <c r="F40" s="10">
        <f t="shared" si="2"/>
        <v>110.3458329265013</v>
      </c>
      <c r="G40" s="10">
        <f t="shared" si="2"/>
        <v>113.24932894126032</v>
      </c>
      <c r="H40" s="10">
        <f t="shared" si="2"/>
        <v>118.78145668138114</v>
      </c>
      <c r="I40" s="10">
        <f t="shared" si="2"/>
        <v>122.59509163570461</v>
      </c>
      <c r="J40" s="10">
        <f t="shared" si="2"/>
        <v>121.4206060855221</v>
      </c>
      <c r="K40" s="10">
        <f t="shared" si="2"/>
        <v>115.86925874346285</v>
      </c>
      <c r="L40" s="10">
        <f t="shared" si="2"/>
        <v>122.72493529229384</v>
      </c>
      <c r="M40" s="10">
        <f t="shared" si="2"/>
        <v>127.19361265136293</v>
      </c>
      <c r="N40" s="10">
        <f t="shared" si="2"/>
        <v>126.686845535725</v>
      </c>
      <c r="O40" s="10">
        <f t="shared" si="2"/>
        <v>128.08374401956905</v>
      </c>
      <c r="P40" s="10">
        <f t="shared" si="2"/>
        <v>131.09036124971951</v>
      </c>
      <c r="Q40" s="10">
        <f t="shared" si="2"/>
        <v>136.73372971621109</v>
      </c>
      <c r="R40" s="10">
        <f t="shared" si="2"/>
        <v>139.48398280856284</v>
      </c>
      <c r="S40" s="10">
        <f t="shared" si="2"/>
        <v>142.19864023885751</v>
      </c>
      <c r="T40" s="10">
        <f t="shared" si="2"/>
        <v>145.00494193864458</v>
      </c>
      <c r="U40" s="10">
        <f t="shared" si="2"/>
        <v>148.98470140241426</v>
      </c>
      <c r="V40" s="10">
        <f t="shared" si="2"/>
        <v>145.49173574246419</v>
      </c>
      <c r="W40" s="10">
        <f t="shared" si="2"/>
        <v>154.46516575621939</v>
      </c>
      <c r="X40" s="10">
        <f t="shared" si="2"/>
        <v>157.05350826254457</v>
      </c>
      <c r="Y40" s="10">
        <f t="shared" si="2"/>
        <v>156.80337936102532</v>
      </c>
    </row>
    <row r="42" spans="1:25" ht="11.45" customHeight="1" x14ac:dyDescent="0.25">
      <c r="A42" t="s">
        <v>89</v>
      </c>
      <c r="B42" t="s">
        <v>62</v>
      </c>
      <c r="C42" t="s">
        <v>63</v>
      </c>
      <c r="D42" t="s">
        <v>64</v>
      </c>
      <c r="E42" t="s">
        <v>65</v>
      </c>
      <c r="F42" t="s">
        <v>66</v>
      </c>
      <c r="G42" t="s">
        <v>67</v>
      </c>
      <c r="H42" t="s">
        <v>68</v>
      </c>
      <c r="I42" t="s">
        <v>69</v>
      </c>
      <c r="J42" t="s">
        <v>70</v>
      </c>
      <c r="K42" t="s">
        <v>71</v>
      </c>
      <c r="L42" t="s">
        <v>72</v>
      </c>
      <c r="M42" t="s">
        <v>73</v>
      </c>
      <c r="N42" t="s">
        <v>74</v>
      </c>
      <c r="O42" t="s">
        <v>75</v>
      </c>
      <c r="P42" t="s">
        <v>76</v>
      </c>
      <c r="Q42" t="s">
        <v>77</v>
      </c>
      <c r="R42" t="s">
        <v>78</v>
      </c>
      <c r="S42" t="s">
        <v>79</v>
      </c>
      <c r="T42" t="s">
        <v>80</v>
      </c>
      <c r="U42" t="s">
        <v>81</v>
      </c>
      <c r="V42" t="s">
        <v>82</v>
      </c>
      <c r="W42" t="s">
        <v>83</v>
      </c>
      <c r="X42" t="s">
        <v>84</v>
      </c>
      <c r="Y42" t="s">
        <v>85</v>
      </c>
    </row>
    <row r="43" spans="1:25" ht="11.45" customHeight="1" x14ac:dyDescent="0.25">
      <c r="A43" t="s">
        <v>57</v>
      </c>
      <c r="B43" s="10">
        <v>100</v>
      </c>
      <c r="C43" s="10">
        <v>101.33064410287153</v>
      </c>
      <c r="D43" s="10">
        <v>103.17072633777785</v>
      </c>
      <c r="E43" s="10">
        <v>106.61935111307554</v>
      </c>
      <c r="F43" s="10">
        <v>112.40153529996012</v>
      </c>
      <c r="G43" s="10">
        <v>115.90456280106723</v>
      </c>
      <c r="H43" s="10">
        <v>123.0659513449116</v>
      </c>
      <c r="I43" s="10">
        <v>131.43317524790285</v>
      </c>
      <c r="J43" s="10">
        <v>136.89186431579154</v>
      </c>
      <c r="K43" s="10">
        <v>140.84357671038359</v>
      </c>
      <c r="L43" s="10">
        <v>145.2306802584574</v>
      </c>
      <c r="M43" s="10">
        <v>152.77610547608947</v>
      </c>
      <c r="N43" s="10">
        <v>154.82634734595138</v>
      </c>
      <c r="O43" s="10">
        <v>155.76647725204</v>
      </c>
      <c r="P43" s="10">
        <v>161.73240294088012</v>
      </c>
      <c r="Q43" s="10">
        <v>169.11965805452465</v>
      </c>
      <c r="R43" s="10">
        <v>174.02026406278711</v>
      </c>
      <c r="S43" s="10">
        <v>182.73524204344258</v>
      </c>
      <c r="T43" s="10">
        <v>194.14139797647263</v>
      </c>
      <c r="U43" s="10">
        <v>202.83965294024506</v>
      </c>
      <c r="V43" s="10">
        <v>198.66054985279513</v>
      </c>
      <c r="W43" s="10">
        <v>211.83041252084027</v>
      </c>
      <c r="X43" s="10">
        <v>223.387795330595</v>
      </c>
      <c r="Y43" s="10">
        <v>225.9683896877834</v>
      </c>
    </row>
    <row r="44" spans="1:25" ht="11.45" customHeight="1" x14ac:dyDescent="0.25">
      <c r="A44" t="s">
        <v>49</v>
      </c>
      <c r="B44" s="10">
        <v>100</v>
      </c>
      <c r="C44" s="10">
        <v>102.93798853148998</v>
      </c>
      <c r="D44" s="10">
        <v>104.95341170014002</v>
      </c>
      <c r="E44" s="10">
        <v>107.75468203334019</v>
      </c>
      <c r="F44" s="10">
        <v>112.8934784450928</v>
      </c>
      <c r="G44" s="10">
        <v>120.26584990859895</v>
      </c>
      <c r="H44" s="10">
        <v>128.82825078992289</v>
      </c>
      <c r="I44" s="10">
        <v>135.52469845727961</v>
      </c>
      <c r="J44" s="10">
        <v>140.2576984693857</v>
      </c>
      <c r="K44" s="10">
        <v>132.6310989512084</v>
      </c>
      <c r="L44" s="10">
        <v>137.02424044324459</v>
      </c>
      <c r="M44" s="10">
        <v>139.448526889661</v>
      </c>
      <c r="N44" s="10">
        <v>138.30224083871045</v>
      </c>
      <c r="O44" s="10">
        <v>138.2860993749218</v>
      </c>
      <c r="P44" s="10">
        <v>142.20500466084766</v>
      </c>
      <c r="Q44" s="10">
        <v>148.39081712125065</v>
      </c>
      <c r="R44" s="10">
        <v>152.16921096489637</v>
      </c>
      <c r="S44" s="10">
        <v>160.09184492895739</v>
      </c>
      <c r="T44" s="10">
        <v>164.84994491725482</v>
      </c>
      <c r="U44" s="10">
        <v>170.78378912791706</v>
      </c>
      <c r="V44" s="10">
        <v>162.15795229390378</v>
      </c>
      <c r="W44" s="10">
        <v>168.52971441715192</v>
      </c>
      <c r="X44" s="10">
        <v>173.4230798719982</v>
      </c>
      <c r="Y44" s="10">
        <v>174.23378489078283</v>
      </c>
    </row>
    <row r="45" spans="1:25" ht="11.45" customHeight="1" x14ac:dyDescent="0.25">
      <c r="A45" t="s">
        <v>59</v>
      </c>
      <c r="B45" s="10">
        <v>100</v>
      </c>
      <c r="C45" s="10">
        <v>101.32858496108973</v>
      </c>
      <c r="D45" s="10">
        <v>103.58138953268275</v>
      </c>
      <c r="E45" s="10">
        <v>105.58629207285634</v>
      </c>
      <c r="F45" s="10">
        <v>110.3458329265013</v>
      </c>
      <c r="G45" s="10">
        <v>113.24932894126032</v>
      </c>
      <c r="H45" s="10">
        <v>118.78145668138114</v>
      </c>
      <c r="I45" s="10">
        <v>122.59509163570461</v>
      </c>
      <c r="J45" s="10">
        <v>121.4206060855221</v>
      </c>
      <c r="K45" s="10">
        <v>115.86925874346285</v>
      </c>
      <c r="L45" s="10">
        <v>122.72493529229384</v>
      </c>
      <c r="M45" s="10">
        <v>127.19361265136293</v>
      </c>
      <c r="N45" s="10">
        <v>126.686845535725</v>
      </c>
      <c r="O45" s="10">
        <v>128.08374401956905</v>
      </c>
      <c r="P45" s="10">
        <v>131.09036124971951</v>
      </c>
      <c r="Q45" s="10">
        <v>136.73372971621109</v>
      </c>
      <c r="R45" s="10">
        <v>139.48398280856284</v>
      </c>
      <c r="S45" s="10">
        <v>142.19864023885751</v>
      </c>
      <c r="T45" s="10">
        <v>145.00494193864458</v>
      </c>
      <c r="U45" s="10">
        <v>148.98470140241426</v>
      </c>
      <c r="V45" s="10">
        <v>145.49173574246419</v>
      </c>
      <c r="W45" s="10">
        <v>154.46516575621939</v>
      </c>
      <c r="X45" s="10">
        <v>157.05350826254457</v>
      </c>
      <c r="Y45" s="10">
        <v>156.80337936102532</v>
      </c>
    </row>
    <row r="46" spans="1:25" ht="11.45" customHeight="1" x14ac:dyDescent="0.25">
      <c r="A46" t="s">
        <v>55</v>
      </c>
      <c r="B46" s="10">
        <v>100</v>
      </c>
      <c r="C46" s="10">
        <v>102.35557030268482</v>
      </c>
      <c r="D46" s="10">
        <v>102.58003862613475</v>
      </c>
      <c r="E46" s="10">
        <v>102.64239487707417</v>
      </c>
      <c r="F46" s="10">
        <v>104.80231756808493</v>
      </c>
      <c r="G46" s="10">
        <v>106.96931250017725</v>
      </c>
      <c r="H46" s="10">
        <v>110.66011837407228</v>
      </c>
      <c r="I46" s="10">
        <v>115.06568144499181</v>
      </c>
      <c r="J46" s="10">
        <v>117.87525772026399</v>
      </c>
      <c r="K46" s="10">
        <v>113.96599226910108</v>
      </c>
      <c r="L46" s="10">
        <v>115.66221345902427</v>
      </c>
      <c r="M46" s="10">
        <v>118.11527079416128</v>
      </c>
      <c r="N46" s="10">
        <v>117.23957136901572</v>
      </c>
      <c r="O46" s="10">
        <v>117.67285691597823</v>
      </c>
      <c r="P46" s="10">
        <v>119.61873353355398</v>
      </c>
      <c r="Q46" s="10">
        <v>121.92921165250092</v>
      </c>
      <c r="R46" s="10">
        <v>124.66590307732885</v>
      </c>
      <c r="S46" s="10">
        <v>128.13957874258037</v>
      </c>
      <c r="T46" s="10">
        <v>130.97359767562554</v>
      </c>
      <c r="U46" s="10">
        <v>134.10479253341501</v>
      </c>
      <c r="V46" s="10">
        <v>128.70929296023095</v>
      </c>
      <c r="W46" s="10">
        <v>137.31385294276129</v>
      </c>
      <c r="X46" s="10">
        <v>145.11253194029683</v>
      </c>
      <c r="Y46" s="10">
        <v>145.27150670285386</v>
      </c>
    </row>
    <row r="47" spans="1:25" ht="11.45" customHeight="1" x14ac:dyDescent="0.25">
      <c r="A47" t="s">
        <v>48</v>
      </c>
      <c r="B47" s="10">
        <v>100</v>
      </c>
      <c r="C47" s="10">
        <v>101.52023777162952</v>
      </c>
      <c r="D47" s="10">
        <v>103.17803578986828</v>
      </c>
      <c r="E47" s="10">
        <v>104.32751564891323</v>
      </c>
      <c r="F47" s="10">
        <v>107.63662621470694</v>
      </c>
      <c r="G47" s="10">
        <v>110.26941700273197</v>
      </c>
      <c r="H47" s="10">
        <v>112.97125167722341</v>
      </c>
      <c r="I47" s="10">
        <v>117.18420102104272</v>
      </c>
      <c r="J47" s="10">
        <v>118.10758930400038</v>
      </c>
      <c r="K47" s="10">
        <v>115.9277574421552</v>
      </c>
      <c r="L47" s="10">
        <v>119.09440486962653</v>
      </c>
      <c r="M47" s="10">
        <v>121.77883117544036</v>
      </c>
      <c r="N47" s="10">
        <v>122.02617895927125</v>
      </c>
      <c r="O47" s="10">
        <v>122.30911925446257</v>
      </c>
      <c r="P47" s="10">
        <v>124.6183812513421</v>
      </c>
      <c r="Q47" s="10">
        <v>126.54434882771238</v>
      </c>
      <c r="R47" s="10">
        <v>127.64408605754133</v>
      </c>
      <c r="S47" s="10">
        <v>129.46526208128375</v>
      </c>
      <c r="T47" s="10">
        <v>131.95351065665236</v>
      </c>
      <c r="U47" s="10">
        <v>135.39956084985113</v>
      </c>
      <c r="V47" s="10">
        <v>129.70783109724235</v>
      </c>
      <c r="W47" s="10">
        <v>137.08565910380105</v>
      </c>
      <c r="X47" s="10">
        <v>143.27568401545591</v>
      </c>
      <c r="Y47" s="10">
        <v>144.89171436125253</v>
      </c>
    </row>
    <row r="48" spans="1:25" ht="11.45" customHeight="1" x14ac:dyDescent="0.25">
      <c r="A48" t="s">
        <v>52</v>
      </c>
      <c r="B48" s="10">
        <v>100</v>
      </c>
      <c r="C48" s="10">
        <v>103.97074646305437</v>
      </c>
      <c r="D48" s="10">
        <v>106.75382009003992</v>
      </c>
      <c r="E48" s="10">
        <v>109.59647202061291</v>
      </c>
      <c r="F48" s="10">
        <v>112.66752711107755</v>
      </c>
      <c r="G48" s="10">
        <v>116.44620728058668</v>
      </c>
      <c r="H48" s="10">
        <v>121.31676309306957</v>
      </c>
      <c r="I48" s="10">
        <v>126.1334034902268</v>
      </c>
      <c r="J48" s="10">
        <v>127.52529423423593</v>
      </c>
      <c r="K48" s="10">
        <v>123.36000396402179</v>
      </c>
      <c r="L48" s="10">
        <v>123.1437524185252</v>
      </c>
      <c r="M48" s="10">
        <v>122.8340632167093</v>
      </c>
      <c r="N48" s="10">
        <v>119.4102573782715</v>
      </c>
      <c r="O48" s="10">
        <v>117.88611459798213</v>
      </c>
      <c r="P48" s="10">
        <v>119.16061838739819</v>
      </c>
      <c r="Q48" s="10">
        <v>123.37557690674167</v>
      </c>
      <c r="R48" s="10">
        <v>126.65155776617934</v>
      </c>
      <c r="S48" s="10">
        <v>130.48297358262627</v>
      </c>
      <c r="T48" s="10">
        <v>133.68451105678932</v>
      </c>
      <c r="U48" s="10">
        <v>136.45484318518589</v>
      </c>
      <c r="V48" s="10">
        <v>121.62987362321029</v>
      </c>
      <c r="W48" s="10">
        <v>129.27158740196126</v>
      </c>
      <c r="X48" s="10">
        <v>137.93238511415439</v>
      </c>
      <c r="Y48" s="10">
        <v>141.9110360254075</v>
      </c>
    </row>
    <row r="49" spans="1:25" ht="11.45" customHeight="1" x14ac:dyDescent="0.25">
      <c r="A49" t="s">
        <v>56</v>
      </c>
      <c r="B49" s="10">
        <v>100</v>
      </c>
      <c r="C49" s="10">
        <v>101.48670283881366</v>
      </c>
      <c r="D49" s="10">
        <v>102.89124823741898</v>
      </c>
      <c r="E49" s="10">
        <v>104.23985348154737</v>
      </c>
      <c r="F49" s="10">
        <v>107.09138420928778</v>
      </c>
      <c r="G49" s="10">
        <v>109.72698594074744</v>
      </c>
      <c r="H49" s="10">
        <v>113.62191242979044</v>
      </c>
      <c r="I49" s="10">
        <v>118.02212768750488</v>
      </c>
      <c r="J49" s="10">
        <v>120.01934037607447</v>
      </c>
      <c r="K49" s="10">
        <v>115.2132979443485</v>
      </c>
      <c r="L49" s="10">
        <v>117.36952984537768</v>
      </c>
      <c r="M49" s="10">
        <v>121.19095097143808</v>
      </c>
      <c r="N49" s="10">
        <v>121.73916448531143</v>
      </c>
      <c r="O49" s="10">
        <v>121.58051820721501</v>
      </c>
      <c r="P49" s="10">
        <v>122.48559261321449</v>
      </c>
      <c r="Q49" s="10">
        <v>123.80432581485225</v>
      </c>
      <c r="R49" s="10">
        <v>126.38051910225748</v>
      </c>
      <c r="S49" s="10">
        <v>129.41068538996066</v>
      </c>
      <c r="T49" s="10">
        <v>132.94192628803137</v>
      </c>
      <c r="U49" s="10">
        <v>135.31822675677259</v>
      </c>
      <c r="V49" s="10">
        <v>126.99530139995829</v>
      </c>
      <c r="W49" s="10">
        <v>132.52588071246871</v>
      </c>
      <c r="X49" s="10">
        <v>140.57059703435135</v>
      </c>
      <c r="Y49" s="10">
        <v>138.91044242322306</v>
      </c>
    </row>
    <row r="50" spans="1:25" ht="11.45" customHeight="1" x14ac:dyDescent="0.25">
      <c r="A50" t="s">
        <v>95</v>
      </c>
      <c r="B50" s="10">
        <v>100</v>
      </c>
      <c r="C50" s="10">
        <v>102.23373474310574</v>
      </c>
      <c r="D50" s="10">
        <v>103.36345573646163</v>
      </c>
      <c r="E50" s="10">
        <v>104.22323164478895</v>
      </c>
      <c r="F50" s="10">
        <v>107.00580241131784</v>
      </c>
      <c r="G50" s="10">
        <v>108.97407528103253</v>
      </c>
      <c r="H50" s="10">
        <v>112.86027616851095</v>
      </c>
      <c r="I50" s="10">
        <v>116.62168250438229</v>
      </c>
      <c r="J50" s="10">
        <v>117.61959769269389</v>
      </c>
      <c r="K50" s="10">
        <v>112.5796892411303</v>
      </c>
      <c r="L50" s="10">
        <v>115.06662104946544</v>
      </c>
      <c r="M50" s="10">
        <v>117.43086466486142</v>
      </c>
      <c r="N50" s="10">
        <v>116.64443385208415</v>
      </c>
      <c r="O50" s="10">
        <v>116.7224976847282</v>
      </c>
      <c r="P50" s="10">
        <v>118.61284145470189</v>
      </c>
      <c r="Q50" s="10">
        <v>121.2397278374788</v>
      </c>
      <c r="R50" s="10">
        <v>123.50367052025054</v>
      </c>
      <c r="S50" s="10">
        <v>127.04891282632039</v>
      </c>
      <c r="T50" s="10">
        <v>129.7108904451282</v>
      </c>
      <c r="U50" s="10">
        <v>132.13169925291635</v>
      </c>
      <c r="V50" s="10">
        <v>124.95057025186979</v>
      </c>
      <c r="W50" s="10">
        <v>132.75531718002389</v>
      </c>
      <c r="X50" s="10">
        <v>137.86206035098127</v>
      </c>
      <c r="Y50" s="10">
        <v>138.87823441889827</v>
      </c>
    </row>
    <row r="51" spans="1:25" ht="11.45" customHeight="1" x14ac:dyDescent="0.25">
      <c r="A51" t="s">
        <v>50</v>
      </c>
      <c r="B51" s="10">
        <v>100</v>
      </c>
      <c r="C51" s="10">
        <v>100.98684682744761</v>
      </c>
      <c r="D51" s="10">
        <v>101.29746267585415</v>
      </c>
      <c r="E51" s="10">
        <v>101.75320305770887</v>
      </c>
      <c r="F51" s="10">
        <v>103.87771856158484</v>
      </c>
      <c r="G51" s="10">
        <v>105.59261053689349</v>
      </c>
      <c r="H51" s="10">
        <v>109.54739987080103</v>
      </c>
      <c r="I51" s="10">
        <v>110.20999318116566</v>
      </c>
      <c r="J51" s="10">
        <v>110.4068870226816</v>
      </c>
      <c r="K51" s="10">
        <v>105.37947710307206</v>
      </c>
      <c r="L51" s="10">
        <v>106.97643016078094</v>
      </c>
      <c r="M51" s="10">
        <v>108.53269451622165</v>
      </c>
      <c r="N51" s="10">
        <v>108.53054120011484</v>
      </c>
      <c r="O51" s="10">
        <v>110.09357952914155</v>
      </c>
      <c r="P51" s="10">
        <v>111.33931775768016</v>
      </c>
      <c r="Q51" s="10">
        <v>113.51492965834051</v>
      </c>
      <c r="R51" s="10">
        <v>116.89828273040483</v>
      </c>
      <c r="S51" s="10">
        <v>120.65308283089291</v>
      </c>
      <c r="T51" s="10">
        <v>122.53669609532012</v>
      </c>
      <c r="U51" s="10">
        <v>124.59782335630204</v>
      </c>
      <c r="V51" s="10">
        <v>121.64679335343095</v>
      </c>
      <c r="W51" s="10">
        <v>130.48839900947459</v>
      </c>
      <c r="X51" s="10">
        <v>133.60424741602068</v>
      </c>
      <c r="Y51" s="10">
        <v>137.57559036749927</v>
      </c>
    </row>
    <row r="52" spans="1:25" ht="11.45" customHeight="1" x14ac:dyDescent="0.25">
      <c r="A52" t="s">
        <v>96</v>
      </c>
      <c r="B52" s="10">
        <v>100</v>
      </c>
      <c r="C52" s="10">
        <v>102.27912211984052</v>
      </c>
      <c r="D52" s="10">
        <v>103.28878331874186</v>
      </c>
      <c r="E52" s="10">
        <v>103.97507545873218</v>
      </c>
      <c r="F52" s="10">
        <v>106.520213015482</v>
      </c>
      <c r="G52" s="10">
        <v>108.30574406953437</v>
      </c>
      <c r="H52" s="10">
        <v>111.91736774620219</v>
      </c>
      <c r="I52" s="10">
        <v>115.55840621232933</v>
      </c>
      <c r="J52" s="10">
        <v>116.32195942150375</v>
      </c>
      <c r="K52" s="10">
        <v>111.09275421097001</v>
      </c>
      <c r="L52" s="10">
        <v>113.4993268917611</v>
      </c>
      <c r="M52" s="10">
        <v>115.62179467781297</v>
      </c>
      <c r="N52" s="10">
        <v>114.69238356375307</v>
      </c>
      <c r="O52" s="10">
        <v>114.63156092125219</v>
      </c>
      <c r="P52" s="10">
        <v>116.27552301107268</v>
      </c>
      <c r="Q52" s="10">
        <v>118.58218279998883</v>
      </c>
      <c r="R52" s="10">
        <v>120.66573077316839</v>
      </c>
      <c r="S52" s="10">
        <v>123.90115819139277</v>
      </c>
      <c r="T52" s="10">
        <v>126.16070214273466</v>
      </c>
      <c r="U52" s="10">
        <v>128.20276216119512</v>
      </c>
      <c r="V52" s="10">
        <v>120.71136137836984</v>
      </c>
      <c r="W52" s="10">
        <v>128.25260614223006</v>
      </c>
      <c r="X52" s="10">
        <v>133.28137454835777</v>
      </c>
      <c r="Y52" s="10">
        <v>134.18694194364627</v>
      </c>
    </row>
    <row r="53" spans="1:25" ht="11.45" customHeight="1" x14ac:dyDescent="0.25">
      <c r="A53" t="s">
        <v>53</v>
      </c>
      <c r="B53" s="10">
        <v>100</v>
      </c>
      <c r="C53" s="10">
        <v>101.88187491197304</v>
      </c>
      <c r="D53" s="10">
        <v>102.92981061668199</v>
      </c>
      <c r="E53" s="10">
        <v>103.8503642641052</v>
      </c>
      <c r="F53" s="10">
        <v>107.04287234219775</v>
      </c>
      <c r="G53" s="10">
        <v>108.90646910264294</v>
      </c>
      <c r="H53" s="10">
        <v>111.88082761699386</v>
      </c>
      <c r="I53" s="10">
        <v>114.84574999193268</v>
      </c>
      <c r="J53" s="10">
        <v>115.57250164520838</v>
      </c>
      <c r="K53" s="10">
        <v>112.54498038739196</v>
      </c>
      <c r="L53" s="10">
        <v>114.56464623389114</v>
      </c>
      <c r="M53" s="10">
        <v>117.46825117698364</v>
      </c>
      <c r="N53" s="10">
        <v>117.93455955770834</v>
      </c>
      <c r="O53" s="10">
        <v>118.90687217724005</v>
      </c>
      <c r="P53" s="10">
        <v>120.33333686703163</v>
      </c>
      <c r="Q53" s="10">
        <v>121.31940178603985</v>
      </c>
      <c r="R53" s="10">
        <v>122.14403299899499</v>
      </c>
      <c r="S53" s="10">
        <v>124.53207524354268</v>
      </c>
      <c r="T53" s="10">
        <v>126.5530108915183</v>
      </c>
      <c r="U53" s="10">
        <v>129.21813197291382</v>
      </c>
      <c r="V53" s="10">
        <v>119.78918033615722</v>
      </c>
      <c r="W53" s="10">
        <v>127.62684355661375</v>
      </c>
      <c r="X53" s="10">
        <v>131.2472689074896</v>
      </c>
      <c r="Y53" s="10">
        <v>133.12786819320877</v>
      </c>
    </row>
    <row r="54" spans="1:25" ht="11.45" customHeight="1" x14ac:dyDescent="0.25">
      <c r="A54" t="s">
        <v>51</v>
      </c>
      <c r="B54" s="10">
        <v>100</v>
      </c>
      <c r="C54" s="10">
        <v>101.96199197014352</v>
      </c>
      <c r="D54" s="10">
        <v>102.01135035887162</v>
      </c>
      <c r="E54" s="10">
        <v>101.46840808286221</v>
      </c>
      <c r="F54" s="10">
        <v>103.06021611934439</v>
      </c>
      <c r="G54" s="10">
        <v>103.97334631081482</v>
      </c>
      <c r="H54" s="10">
        <v>108.082428190632</v>
      </c>
      <c r="I54" s="10">
        <v>111.69792618316788</v>
      </c>
      <c r="J54" s="10">
        <v>112.78381073518675</v>
      </c>
      <c r="K54" s="10">
        <v>105.77492351759192</v>
      </c>
      <c r="L54" s="10">
        <v>110.6490604226951</v>
      </c>
      <c r="M54" s="10">
        <v>114.79516109405839</v>
      </c>
      <c r="N54" s="10">
        <v>115.37512216161392</v>
      </c>
      <c r="O54" s="10">
        <v>115.90572484044131</v>
      </c>
      <c r="P54" s="10">
        <v>118.49703626686849</v>
      </c>
      <c r="Q54" s="10">
        <v>120.19990067798898</v>
      </c>
      <c r="R54" s="10">
        <v>123.06268324242087</v>
      </c>
      <c r="S54" s="10">
        <v>126.5054268744083</v>
      </c>
      <c r="T54" s="10">
        <v>128.0231973277983</v>
      </c>
      <c r="U54" s="10">
        <v>128.9239879220867</v>
      </c>
      <c r="V54" s="10">
        <v>123.39585236633576</v>
      </c>
      <c r="W54" s="10">
        <v>128.08489531370847</v>
      </c>
      <c r="X54" s="10">
        <v>130.30601882467465</v>
      </c>
      <c r="Y54" s="10">
        <v>130.72556512886376</v>
      </c>
    </row>
    <row r="55" spans="1:25" ht="11.45" customHeight="1" x14ac:dyDescent="0.25">
      <c r="A55" t="s">
        <v>58</v>
      </c>
      <c r="B55" s="10">
        <v>100</v>
      </c>
      <c r="C55" s="10">
        <v>102.77997996724422</v>
      </c>
      <c r="D55" s="10">
        <v>104.13108071856259</v>
      </c>
      <c r="E55" s="10">
        <v>105.359752405221</v>
      </c>
      <c r="F55" s="10">
        <v>109.44558238125731</v>
      </c>
      <c r="G55" s="10">
        <v>112.26955279183278</v>
      </c>
      <c r="H55" s="10">
        <v>116.52366271752913</v>
      </c>
      <c r="I55" s="10">
        <v>123.53734776635973</v>
      </c>
      <c r="J55" s="10">
        <v>124.66849630102186</v>
      </c>
      <c r="K55" s="10">
        <v>113.91712392521984</v>
      </c>
      <c r="L55" s="10">
        <v>117.5782930867788</v>
      </c>
      <c r="M55" s="10">
        <v>119.61097564561827</v>
      </c>
      <c r="N55" s="10">
        <v>117.16257439516141</v>
      </c>
      <c r="O55" s="10">
        <v>115.81975560998181</v>
      </c>
      <c r="P55" s="10">
        <v>115.31281526234328</v>
      </c>
      <c r="Q55" s="10">
        <v>115.66605912243566</v>
      </c>
      <c r="R55" s="10">
        <v>118.36063881565484</v>
      </c>
      <c r="S55" s="10">
        <v>122.80283339264741</v>
      </c>
      <c r="T55" s="10">
        <v>123.78028543976339</v>
      </c>
      <c r="U55" s="10">
        <v>125.78746194346537</v>
      </c>
      <c r="V55" s="10">
        <v>122.73333689417868</v>
      </c>
      <c r="W55" s="10">
        <v>126.1113588365878</v>
      </c>
      <c r="X55" s="10">
        <v>127.46756079893366</v>
      </c>
      <c r="Y55" s="10">
        <v>126.7776970252738</v>
      </c>
    </row>
    <row r="56" spans="1:25" ht="11.45" customHeight="1" x14ac:dyDescent="0.25">
      <c r="A56" t="s">
        <v>54</v>
      </c>
      <c r="B56" s="10">
        <v>100</v>
      </c>
      <c r="C56" s="10">
        <v>101.91769793770864</v>
      </c>
      <c r="D56" s="10">
        <v>102.30220623639899</v>
      </c>
      <c r="E56" s="10">
        <v>102.3437622588321</v>
      </c>
      <c r="F56" s="10">
        <v>104.03910402907327</v>
      </c>
      <c r="G56" s="10">
        <v>104.85550577420575</v>
      </c>
      <c r="H56" s="10">
        <v>106.88463791405756</v>
      </c>
      <c r="I56" s="10">
        <v>108.58746223226063</v>
      </c>
      <c r="J56" s="10">
        <v>107.69138496775567</v>
      </c>
      <c r="K56" s="10">
        <v>101.73699505282978</v>
      </c>
      <c r="L56" s="10">
        <v>103.57589281256529</v>
      </c>
      <c r="M56" s="10">
        <v>104.38616716790229</v>
      </c>
      <c r="N56" s="10">
        <v>101.43851660367019</v>
      </c>
      <c r="O56" s="10">
        <v>99.910721661276085</v>
      </c>
      <c r="P56" s="10">
        <v>99.841232522187966</v>
      </c>
      <c r="Q56" s="10">
        <v>100.7718825299623</v>
      </c>
      <c r="R56" s="10">
        <v>102.14950130827877</v>
      </c>
      <c r="S56" s="10">
        <v>104.03172522527721</v>
      </c>
      <c r="T56" s="10">
        <v>105.06318214220551</v>
      </c>
      <c r="U56" s="10">
        <v>105.80143859441181</v>
      </c>
      <c r="V56" s="10">
        <v>97.021667098717899</v>
      </c>
      <c r="W56" s="10">
        <v>105.71983083995038</v>
      </c>
      <c r="X56" s="10">
        <v>111.112413676749</v>
      </c>
      <c r="Y56" s="10">
        <v>111.92386812197255</v>
      </c>
    </row>
  </sheetData>
  <sortState ref="A43:Y56">
    <sortCondition descending="1" ref="Y43:Y56"/>
  </sortState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8"/>
  <sheetViews>
    <sheetView workbookViewId="0">
      <selection activeCell="A28" sqref="A28"/>
    </sheetView>
  </sheetViews>
  <sheetFormatPr baseColWidth="10" defaultColWidth="8.85546875" defaultRowHeight="11.45" customHeight="1" x14ac:dyDescent="0.25"/>
  <cols>
    <col min="1" max="1" width="29.85546875" customWidth="1"/>
    <col min="2" max="25" width="10" customWidth="1"/>
  </cols>
  <sheetData>
    <row r="1" spans="1:25" x14ac:dyDescent="0.25">
      <c r="A1" s="3" t="s">
        <v>86</v>
      </c>
    </row>
    <row r="2" spans="1:25" x14ac:dyDescent="0.25">
      <c r="A2" s="2" t="s">
        <v>87</v>
      </c>
      <c r="B2" s="1" t="s">
        <v>0</v>
      </c>
    </row>
    <row r="3" spans="1:25" x14ac:dyDescent="0.25">
      <c r="A3" s="2" t="s">
        <v>88</v>
      </c>
      <c r="B3" s="2" t="s">
        <v>6</v>
      </c>
    </row>
    <row r="5" spans="1:25" x14ac:dyDescent="0.25">
      <c r="A5" s="1" t="s">
        <v>12</v>
      </c>
      <c r="C5" s="2" t="s">
        <v>17</v>
      </c>
    </row>
    <row r="6" spans="1:25" x14ac:dyDescent="0.25">
      <c r="A6" s="1" t="s">
        <v>13</v>
      </c>
      <c r="C6" s="2" t="s">
        <v>18</v>
      </c>
    </row>
    <row r="7" spans="1:25" x14ac:dyDescent="0.25">
      <c r="A7" s="1" t="s">
        <v>14</v>
      </c>
      <c r="C7" s="2" t="s">
        <v>19</v>
      </c>
    </row>
    <row r="8" spans="1:25" x14ac:dyDescent="0.25">
      <c r="A8" s="1" t="s">
        <v>15</v>
      </c>
      <c r="C8" s="2" t="s">
        <v>22</v>
      </c>
    </row>
    <row r="10" spans="1:25" x14ac:dyDescent="0.25">
      <c r="A10" s="5" t="s">
        <v>89</v>
      </c>
      <c r="B10" s="4" t="s">
        <v>62</v>
      </c>
      <c r="C10" s="4" t="s">
        <v>63</v>
      </c>
      <c r="D10" s="4" t="s">
        <v>64</v>
      </c>
      <c r="E10" s="4" t="s">
        <v>65</v>
      </c>
      <c r="F10" s="4" t="s">
        <v>66</v>
      </c>
      <c r="G10" s="4" t="s">
        <v>67</v>
      </c>
      <c r="H10" s="4" t="s">
        <v>68</v>
      </c>
      <c r="I10" s="4" t="s">
        <v>69</v>
      </c>
      <c r="J10" s="4" t="s">
        <v>70</v>
      </c>
      <c r="K10" s="4" t="s">
        <v>71</v>
      </c>
      <c r="L10" s="4" t="s">
        <v>72</v>
      </c>
      <c r="M10" s="4" t="s">
        <v>73</v>
      </c>
      <c r="N10" s="4" t="s">
        <v>74</v>
      </c>
      <c r="O10" s="4" t="s">
        <v>75</v>
      </c>
      <c r="P10" s="4" t="s">
        <v>76</v>
      </c>
      <c r="Q10" s="4" t="s">
        <v>77</v>
      </c>
      <c r="R10" s="4" t="s">
        <v>78</v>
      </c>
      <c r="S10" s="4" t="s">
        <v>79</v>
      </c>
      <c r="T10" s="4" t="s">
        <v>80</v>
      </c>
      <c r="U10" s="4" t="s">
        <v>81</v>
      </c>
      <c r="V10" s="4" t="s">
        <v>82</v>
      </c>
      <c r="W10" s="4" t="s">
        <v>83</v>
      </c>
      <c r="X10" s="4" t="s">
        <v>84</v>
      </c>
      <c r="Y10" s="4" t="s">
        <v>85</v>
      </c>
    </row>
    <row r="11" spans="1:25" x14ac:dyDescent="0.25">
      <c r="A11" s="7" t="s">
        <v>48</v>
      </c>
      <c r="B11" s="17">
        <v>744480.6</v>
      </c>
      <c r="C11" s="21">
        <v>766311</v>
      </c>
      <c r="D11" s="17">
        <v>757138.5</v>
      </c>
      <c r="E11" s="17">
        <v>760385.3</v>
      </c>
      <c r="F11" s="17">
        <v>786638.9</v>
      </c>
      <c r="G11" s="17">
        <v>802780.8</v>
      </c>
      <c r="H11" s="17">
        <v>833009.3</v>
      </c>
      <c r="I11" s="17">
        <v>864203.1</v>
      </c>
      <c r="J11" s="21">
        <v>874171</v>
      </c>
      <c r="K11" s="17">
        <v>825097.3</v>
      </c>
      <c r="L11" s="17">
        <v>866659.5</v>
      </c>
      <c r="M11" s="17">
        <v>898688.5</v>
      </c>
      <c r="N11" s="17">
        <v>888297.3</v>
      </c>
      <c r="O11" s="17">
        <v>883909.1</v>
      </c>
      <c r="P11" s="17">
        <v>897819.4</v>
      </c>
      <c r="Q11" s="17">
        <v>912467.4</v>
      </c>
      <c r="R11" s="21">
        <v>931548</v>
      </c>
      <c r="S11" s="17">
        <v>953280.7</v>
      </c>
      <c r="T11" s="21">
        <v>974202</v>
      </c>
      <c r="U11" s="17">
        <v>997739.6</v>
      </c>
      <c r="V11" s="17">
        <v>940992.2</v>
      </c>
      <c r="W11" s="17">
        <v>1037413.2</v>
      </c>
      <c r="X11" s="17">
        <v>1068199.2</v>
      </c>
      <c r="Y11" s="17">
        <v>1050235.8999999999</v>
      </c>
    </row>
    <row r="12" spans="1:25" x14ac:dyDescent="0.25">
      <c r="A12" s="7" t="s">
        <v>49</v>
      </c>
      <c r="B12" s="16">
        <v>268725.7</v>
      </c>
      <c r="C12" s="16">
        <v>285383.59999999998</v>
      </c>
      <c r="D12" s="16">
        <v>293283.7</v>
      </c>
      <c r="E12" s="16">
        <v>313039.90000000002</v>
      </c>
      <c r="F12" s="16">
        <v>331297.3</v>
      </c>
      <c r="G12" s="16">
        <v>346896.8</v>
      </c>
      <c r="H12" s="16">
        <v>380018.4</v>
      </c>
      <c r="I12" s="16">
        <v>409152.3</v>
      </c>
      <c r="J12" s="20">
        <v>416658</v>
      </c>
      <c r="K12" s="16">
        <v>382966.2</v>
      </c>
      <c r="L12" s="16">
        <v>400868.8</v>
      </c>
      <c r="M12" s="16">
        <v>411701.3</v>
      </c>
      <c r="N12" s="16">
        <v>402025.6</v>
      </c>
      <c r="O12" s="16">
        <v>401489.2</v>
      </c>
      <c r="P12" s="16">
        <v>416275.20000000001</v>
      </c>
      <c r="Q12" s="16">
        <v>437286.3</v>
      </c>
      <c r="R12" s="16">
        <v>448668.6</v>
      </c>
      <c r="S12" s="16">
        <v>475616.2</v>
      </c>
      <c r="T12" s="16">
        <v>494933.1</v>
      </c>
      <c r="U12" s="16">
        <v>503131.3</v>
      </c>
      <c r="V12" s="16">
        <v>474024.3</v>
      </c>
      <c r="W12" s="16">
        <v>506181.2</v>
      </c>
      <c r="X12" s="16">
        <v>527780.6</v>
      </c>
      <c r="Y12" s="16">
        <v>539048.6</v>
      </c>
    </row>
    <row r="13" spans="1:25" x14ac:dyDescent="0.25">
      <c r="A13" s="7" t="s">
        <v>50</v>
      </c>
      <c r="B13" s="17">
        <v>407720.8</v>
      </c>
      <c r="C13" s="17">
        <v>417707.4</v>
      </c>
      <c r="D13" s="17">
        <v>422546.8</v>
      </c>
      <c r="E13" s="21">
        <v>423469</v>
      </c>
      <c r="F13" s="21">
        <v>433205</v>
      </c>
      <c r="G13" s="21">
        <v>456278</v>
      </c>
      <c r="H13" s="17">
        <v>480721.6</v>
      </c>
      <c r="I13" s="17">
        <v>494895.4</v>
      </c>
      <c r="J13" s="17">
        <v>499133.5</v>
      </c>
      <c r="K13" s="21">
        <v>466915</v>
      </c>
      <c r="L13" s="17">
        <v>467221.6</v>
      </c>
      <c r="M13" s="17">
        <v>479071.5</v>
      </c>
      <c r="N13" s="21">
        <v>482812</v>
      </c>
      <c r="O13" s="21">
        <v>483516</v>
      </c>
      <c r="P13" s="17">
        <v>493646.1</v>
      </c>
      <c r="Q13" s="17">
        <v>505838.1</v>
      </c>
      <c r="R13" s="17">
        <v>524075.9</v>
      </c>
      <c r="S13" s="17">
        <v>537872.69999999995</v>
      </c>
      <c r="T13" s="17">
        <v>547777.5</v>
      </c>
      <c r="U13" s="17">
        <v>556177.69999999995</v>
      </c>
      <c r="V13" s="17">
        <v>544046.5</v>
      </c>
      <c r="W13" s="17">
        <v>578220.69999999995</v>
      </c>
      <c r="X13" s="17">
        <v>594579.30000000005</v>
      </c>
      <c r="Y13" s="17">
        <v>610477.69999999995</v>
      </c>
    </row>
    <row r="14" spans="1:25" x14ac:dyDescent="0.25">
      <c r="A14" s="7" t="s">
        <v>51</v>
      </c>
      <c r="B14" s="20">
        <v>4810400</v>
      </c>
      <c r="C14" s="16">
        <v>4910577.0999999996</v>
      </c>
      <c r="D14" s="16">
        <v>4866194.8</v>
      </c>
      <c r="E14" s="16">
        <v>4911845.0999999996</v>
      </c>
      <c r="F14" s="16">
        <v>5010754.0999999996</v>
      </c>
      <c r="G14" s="16">
        <v>5116637.4000000004</v>
      </c>
      <c r="H14" s="20">
        <v>5346791</v>
      </c>
      <c r="I14" s="16">
        <v>5581382.7999999998</v>
      </c>
      <c r="J14" s="16">
        <v>5682193.9000000004</v>
      </c>
      <c r="K14" s="20">
        <v>5306213</v>
      </c>
      <c r="L14" s="20">
        <v>5604842</v>
      </c>
      <c r="M14" s="16">
        <v>5850212.2999999998</v>
      </c>
      <c r="N14" s="16">
        <v>5819144.7999999998</v>
      </c>
      <c r="O14" s="16">
        <v>5811536.4000000004</v>
      </c>
      <c r="P14" s="20">
        <v>5942781</v>
      </c>
      <c r="Q14" s="16">
        <v>6063881.0999999996</v>
      </c>
      <c r="R14" s="16">
        <v>6202734.0999999996</v>
      </c>
      <c r="S14" s="16">
        <v>6377726.9000000004</v>
      </c>
      <c r="T14" s="16">
        <v>6481074.0999999996</v>
      </c>
      <c r="U14" s="20">
        <v>6559694</v>
      </c>
      <c r="V14" s="20">
        <v>6340319</v>
      </c>
      <c r="W14" s="16">
        <v>6604710.2999999998</v>
      </c>
      <c r="X14" s="16">
        <v>6830425.7000000002</v>
      </c>
      <c r="Y14" s="16">
        <v>6824085.2999999998</v>
      </c>
    </row>
    <row r="15" spans="1:25" x14ac:dyDescent="0.25">
      <c r="A15" s="7" t="s">
        <v>53</v>
      </c>
      <c r="B15" s="16">
        <v>3374768.3</v>
      </c>
      <c r="C15" s="16">
        <v>3464219.4</v>
      </c>
      <c r="D15" s="20">
        <v>3493064</v>
      </c>
      <c r="E15" s="16">
        <v>3506361.2</v>
      </c>
      <c r="F15" s="16">
        <v>3613158.3</v>
      </c>
      <c r="G15" s="16">
        <v>3698821.4</v>
      </c>
      <c r="H15" s="20">
        <v>3819211</v>
      </c>
      <c r="I15" s="16">
        <v>3935573.5</v>
      </c>
      <c r="J15" s="20">
        <v>3945078</v>
      </c>
      <c r="K15" s="20">
        <v>3753671</v>
      </c>
      <c r="L15" s="16">
        <v>3854596.2</v>
      </c>
      <c r="M15" s="16">
        <v>3938626.1</v>
      </c>
      <c r="N15" s="16">
        <v>3931265.5</v>
      </c>
      <c r="O15" s="16">
        <v>3948554.1</v>
      </c>
      <c r="P15" s="16">
        <v>3998086.3</v>
      </c>
      <c r="Q15" s="16">
        <v>4056421.8</v>
      </c>
      <c r="R15" s="16">
        <v>4106052.2</v>
      </c>
      <c r="S15" s="16">
        <v>4238291.5999999996</v>
      </c>
      <c r="T15" s="16">
        <v>4324039.2</v>
      </c>
      <c r="U15" s="16">
        <v>4416630.2</v>
      </c>
      <c r="V15" s="16">
        <v>4075011.5</v>
      </c>
      <c r="W15" s="20">
        <v>4387581</v>
      </c>
      <c r="X15" s="16">
        <v>4566618.3</v>
      </c>
      <c r="Y15" s="16">
        <v>4636345.7</v>
      </c>
    </row>
    <row r="16" spans="1:25" x14ac:dyDescent="0.25">
      <c r="A16" s="7" t="s">
        <v>55</v>
      </c>
      <c r="B16" s="16">
        <v>1156788.8</v>
      </c>
      <c r="C16" s="16">
        <v>1182809.2</v>
      </c>
      <c r="D16" s="16">
        <v>1180839.5</v>
      </c>
      <c r="E16" s="16">
        <v>1177392.8</v>
      </c>
      <c r="F16" s="16">
        <v>1201403.5</v>
      </c>
      <c r="G16" s="16">
        <v>1230879.8</v>
      </c>
      <c r="H16" s="16">
        <v>1274254.8999999999</v>
      </c>
      <c r="I16" s="16">
        <v>1325601.8999999999</v>
      </c>
      <c r="J16" s="16">
        <v>1352941.3</v>
      </c>
      <c r="K16" s="16">
        <v>1304732.3</v>
      </c>
      <c r="L16" s="16">
        <v>1315055.8999999999</v>
      </c>
      <c r="M16" s="16">
        <v>1355757.1</v>
      </c>
      <c r="N16" s="16">
        <v>1351990.3</v>
      </c>
      <c r="O16" s="16">
        <v>1357401.4</v>
      </c>
      <c r="P16" s="16">
        <v>1389747.7</v>
      </c>
      <c r="Q16" s="16">
        <v>1443251.8</v>
      </c>
      <c r="R16" s="16">
        <v>1485925.8</v>
      </c>
      <c r="S16" s="16">
        <v>1538122.7</v>
      </c>
      <c r="T16" s="16">
        <v>1601456.1</v>
      </c>
      <c r="U16" s="16">
        <v>1633951.3</v>
      </c>
      <c r="V16" s="20">
        <v>1573914</v>
      </c>
      <c r="W16" s="20">
        <v>1656093</v>
      </c>
      <c r="X16" s="16">
        <v>1735711.1</v>
      </c>
      <c r="Y16" s="16">
        <v>1738452.8</v>
      </c>
    </row>
    <row r="17" spans="1:25" x14ac:dyDescent="0.25">
      <c r="A17" s="7" t="s">
        <v>56</v>
      </c>
      <c r="B17" s="17">
        <v>493840.5</v>
      </c>
      <c r="C17" s="17">
        <v>508445.6</v>
      </c>
      <c r="D17" s="17">
        <v>519532.6</v>
      </c>
      <c r="E17" s="17">
        <v>530701.30000000005</v>
      </c>
      <c r="F17" s="17">
        <v>551238.80000000005</v>
      </c>
      <c r="G17" s="17">
        <v>574072.69999999995</v>
      </c>
      <c r="H17" s="17">
        <v>603306.69999999995</v>
      </c>
      <c r="I17" s="17">
        <v>626866.6</v>
      </c>
      <c r="J17" s="17">
        <v>643842.1</v>
      </c>
      <c r="K17" s="17">
        <v>615625.9</v>
      </c>
      <c r="L17" s="17">
        <v>630046.30000000005</v>
      </c>
      <c r="M17" s="17">
        <v>651654.1</v>
      </c>
      <c r="N17" s="17">
        <v>659991.5</v>
      </c>
      <c r="O17" s="17">
        <v>662205.19999999995</v>
      </c>
      <c r="P17" s="17">
        <v>663158.69999999995</v>
      </c>
      <c r="Q17" s="21">
        <v>673094</v>
      </c>
      <c r="R17" s="17">
        <v>682090.3</v>
      </c>
      <c r="S17" s="17">
        <v>704234.7</v>
      </c>
      <c r="T17" s="17">
        <v>728418.3</v>
      </c>
      <c r="U17" s="17">
        <v>743021.4</v>
      </c>
      <c r="V17" s="17">
        <v>698578.3</v>
      </c>
      <c r="W17" s="17">
        <v>739166.5</v>
      </c>
      <c r="X17" s="17">
        <v>781633.9</v>
      </c>
      <c r="Y17" s="17">
        <v>764112.3</v>
      </c>
    </row>
    <row r="18" spans="1:25" x14ac:dyDescent="0.25">
      <c r="A18" s="7" t="s">
        <v>58</v>
      </c>
      <c r="B18" s="21">
        <v>341343</v>
      </c>
      <c r="C18" s="17">
        <v>345431.2</v>
      </c>
      <c r="D18" s="17">
        <v>351614.8</v>
      </c>
      <c r="E18" s="17">
        <v>357756.6</v>
      </c>
      <c r="F18" s="17">
        <v>373393.5</v>
      </c>
      <c r="G18" s="17">
        <v>386627.3</v>
      </c>
      <c r="H18" s="17">
        <v>405942.1</v>
      </c>
      <c r="I18" s="17">
        <v>426307.8</v>
      </c>
      <c r="J18" s="17">
        <v>432669.3</v>
      </c>
      <c r="K18" s="17">
        <v>391073.4</v>
      </c>
      <c r="L18" s="17">
        <v>399823.4</v>
      </c>
      <c r="M18" s="17">
        <v>411973.9</v>
      </c>
      <c r="N18" s="17">
        <v>408231.1</v>
      </c>
      <c r="O18" s="17">
        <v>402422.2</v>
      </c>
      <c r="P18" s="21">
        <v>401700</v>
      </c>
      <c r="Q18" s="17">
        <v>399485.3</v>
      </c>
      <c r="R18" s="17">
        <v>411651.6</v>
      </c>
      <c r="S18" s="17">
        <v>425943.5</v>
      </c>
      <c r="T18" s="17">
        <v>434330.3</v>
      </c>
      <c r="U18" s="21">
        <v>444420</v>
      </c>
      <c r="V18" s="21">
        <v>431990</v>
      </c>
      <c r="W18" s="17">
        <v>445666.5</v>
      </c>
      <c r="X18" s="17">
        <v>454745.2</v>
      </c>
      <c r="Y18" s="21">
        <v>446394</v>
      </c>
    </row>
    <row r="19" spans="1:25" x14ac:dyDescent="0.25">
      <c r="A19" s="7"/>
      <c r="B19" s="16"/>
      <c r="C19" s="16"/>
      <c r="D19" s="16"/>
      <c r="E19" s="16"/>
      <c r="F19" s="16"/>
      <c r="G19" s="16"/>
      <c r="H19" s="20"/>
      <c r="I19" s="20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9"/>
    </row>
    <row r="20" spans="1:25" x14ac:dyDescent="0.25">
      <c r="A20" s="5" t="s">
        <v>89</v>
      </c>
      <c r="B20" s="4" t="s">
        <v>62</v>
      </c>
      <c r="C20" s="4" t="s">
        <v>63</v>
      </c>
      <c r="D20" s="4" t="s">
        <v>64</v>
      </c>
      <c r="E20" s="4" t="s">
        <v>65</v>
      </c>
      <c r="F20" s="4" t="s">
        <v>66</v>
      </c>
      <c r="G20" s="4" t="s">
        <v>67</v>
      </c>
      <c r="H20" s="4" t="s">
        <v>68</v>
      </c>
      <c r="I20" s="4" t="s">
        <v>69</v>
      </c>
      <c r="J20" s="4" t="s">
        <v>70</v>
      </c>
      <c r="K20" s="4" t="s">
        <v>71</v>
      </c>
      <c r="L20" s="4" t="s">
        <v>72</v>
      </c>
      <c r="M20" s="4" t="s">
        <v>73</v>
      </c>
      <c r="N20" s="4" t="s">
        <v>74</v>
      </c>
      <c r="O20" s="4" t="s">
        <v>75</v>
      </c>
      <c r="P20" s="4" t="s">
        <v>76</v>
      </c>
      <c r="Q20" s="4" t="s">
        <v>77</v>
      </c>
      <c r="R20" s="4" t="s">
        <v>78</v>
      </c>
      <c r="S20" s="4" t="s">
        <v>79</v>
      </c>
      <c r="T20" s="4" t="s">
        <v>80</v>
      </c>
      <c r="U20" s="4" t="s">
        <v>81</v>
      </c>
      <c r="V20" s="4" t="s">
        <v>82</v>
      </c>
      <c r="W20" s="4" t="s">
        <v>83</v>
      </c>
      <c r="X20" s="4" t="s">
        <v>84</v>
      </c>
      <c r="Y20" s="4" t="s">
        <v>85</v>
      </c>
    </row>
    <row r="21" spans="1:25" ht="11.45" customHeight="1" x14ac:dyDescent="0.25">
      <c r="A21" s="7" t="s">
        <v>48</v>
      </c>
      <c r="B21" s="34">
        <f>100*(B11/$B11)/('Total Pr'!B11/'Total Pr'!$B11)</f>
        <v>100</v>
      </c>
      <c r="C21" s="34">
        <f>100*(C11/$B11)/('Total Pr'!C11/'Total Pr'!$B11)</f>
        <v>100</v>
      </c>
      <c r="D21" s="34">
        <f>100*(D11/$B11)/('Total Pr'!D11/'Total Pr'!$B11)</f>
        <v>100</v>
      </c>
      <c r="E21" s="34">
        <f>100*(E11/$B11)/('Total Pr'!E11/'Total Pr'!$B11)</f>
        <v>100</v>
      </c>
      <c r="F21" s="34">
        <f>100*(F11/$B11)/('Total Pr'!F11/'Total Pr'!$B11)</f>
        <v>100</v>
      </c>
      <c r="G21" s="34">
        <f>100*(G11/$B11)/('Total Pr'!G11/'Total Pr'!$B11)</f>
        <v>100</v>
      </c>
      <c r="H21" s="34">
        <f>100*(H11/$B11)/('Total Pr'!H11/'Total Pr'!$B11)</f>
        <v>100</v>
      </c>
      <c r="I21" s="34">
        <f>100*(I11/$B11)/('Total Pr'!I11/'Total Pr'!$B11)</f>
        <v>100</v>
      </c>
      <c r="J21" s="34">
        <f>100*(J11/$B11)/('Total Pr'!J11/'Total Pr'!$B11)</f>
        <v>100</v>
      </c>
      <c r="K21" s="34">
        <f>100*(K11/$B11)/('Total Pr'!K11/'Total Pr'!$B11)</f>
        <v>100</v>
      </c>
      <c r="L21" s="34">
        <f>100*(L11/$B11)/('Total Pr'!L11/'Total Pr'!$B11)</f>
        <v>100</v>
      </c>
      <c r="M21" s="34">
        <f>100*(M11/$B11)/('Total Pr'!M11/'Total Pr'!$B11)</f>
        <v>100</v>
      </c>
      <c r="N21" s="34">
        <f>100*(N11/$B11)/('Total Pr'!N11/'Total Pr'!$B11)</f>
        <v>100</v>
      </c>
      <c r="O21" s="34">
        <f>100*(O11/$B11)/('Total Pr'!O11/'Total Pr'!$B11)</f>
        <v>100</v>
      </c>
      <c r="P21" s="34">
        <f>100*(P11/$B11)/('Total Pr'!P11/'Total Pr'!$B11)</f>
        <v>100</v>
      </c>
      <c r="Q21" s="34">
        <f>100*(Q11/$B11)/('Total Pr'!Q11/'Total Pr'!$B11)</f>
        <v>100</v>
      </c>
      <c r="R21" s="34">
        <f>100*(R11/$B11)/('Total Pr'!R11/'Total Pr'!$B11)</f>
        <v>100</v>
      </c>
      <c r="S21" s="34">
        <f>100*(S11/$B11)/('Total Pr'!S11/'Total Pr'!$B11)</f>
        <v>100</v>
      </c>
      <c r="T21" s="34">
        <f>100*(T11/$B11)/('Total Pr'!T11/'Total Pr'!$B11)</f>
        <v>100</v>
      </c>
      <c r="U21" s="34">
        <f>100*(U11/$B11)/('Total Pr'!U11/'Total Pr'!$B11)</f>
        <v>100</v>
      </c>
      <c r="V21" s="34">
        <f>100*(V11/$B11)/('Total Pr'!V11/'Total Pr'!$B11)</f>
        <v>100</v>
      </c>
      <c r="W21" s="34">
        <f>100*(W11/$B11)/('Total Pr'!W11/'Total Pr'!$B11)</f>
        <v>99.999999999999986</v>
      </c>
      <c r="X21" s="34">
        <f>100*(X11/$B11)/('Total Pr'!X11/'Total Pr'!$B11)</f>
        <v>100.00000000000001</v>
      </c>
      <c r="Y21" s="34">
        <f>100*(Y11/$B11)/('Total Pr'!Y11/'Total Pr'!$B11)</f>
        <v>100</v>
      </c>
    </row>
    <row r="22" spans="1:25" x14ac:dyDescent="0.25">
      <c r="A22" s="7" t="s">
        <v>49</v>
      </c>
      <c r="B22" s="34">
        <f>100*(B12/$B12)/('Total Pr'!B12/'Total Pr'!$B12)</f>
        <v>100</v>
      </c>
      <c r="C22" s="34">
        <f>100*(C12/$B12)/('Total Pr'!C12/'Total Pr'!$B12)</f>
        <v>100</v>
      </c>
      <c r="D22" s="34">
        <f>100*(D12/$B12)/('Total Pr'!D12/'Total Pr'!$B12)</f>
        <v>100</v>
      </c>
      <c r="E22" s="34">
        <f>100*(E12/$B12)/('Total Pr'!E12/'Total Pr'!$B12)</f>
        <v>100</v>
      </c>
      <c r="F22" s="34">
        <f>100*(F12/$B12)/('Total Pr'!F12/'Total Pr'!$B12)</f>
        <v>100</v>
      </c>
      <c r="G22" s="34">
        <f>100*(G12/$B12)/('Total Pr'!G12/'Total Pr'!$B12)</f>
        <v>100.00000000000001</v>
      </c>
      <c r="H22" s="34">
        <f>100*(H12/$B12)/('Total Pr'!H12/'Total Pr'!$B12)</f>
        <v>100.00000000000001</v>
      </c>
      <c r="I22" s="34">
        <f>100*(I12/$B12)/('Total Pr'!I12/'Total Pr'!$B12)</f>
        <v>100</v>
      </c>
      <c r="J22" s="34">
        <f>100*(J12/$B12)/('Total Pr'!J12/'Total Pr'!$B12)</f>
        <v>100</v>
      </c>
      <c r="K22" s="34">
        <f>100*(K12/$B12)/('Total Pr'!K12/'Total Pr'!$B12)</f>
        <v>100</v>
      </c>
      <c r="L22" s="34">
        <f>100*(L12/$B12)/('Total Pr'!L12/'Total Pr'!$B12)</f>
        <v>100.00000000000001</v>
      </c>
      <c r="M22" s="34">
        <f>100*(M12/$B12)/('Total Pr'!M12/'Total Pr'!$B12)</f>
        <v>100</v>
      </c>
      <c r="N22" s="34">
        <f>100*(N12/$B12)/('Total Pr'!N12/'Total Pr'!$B12)</f>
        <v>100</v>
      </c>
      <c r="O22" s="34">
        <f>100*(O12/$B12)/('Total Pr'!O12/'Total Pr'!$B12)</f>
        <v>100</v>
      </c>
      <c r="P22" s="34">
        <f>100*(P12/$B12)/('Total Pr'!P12/'Total Pr'!$B12)</f>
        <v>100</v>
      </c>
      <c r="Q22" s="34">
        <f>100*(Q12/$B12)/('Total Pr'!Q12/'Total Pr'!$B12)</f>
        <v>100</v>
      </c>
      <c r="R22" s="34">
        <f>100*(R12/$B12)/('Total Pr'!R12/'Total Pr'!$B12)</f>
        <v>100</v>
      </c>
      <c r="S22" s="34">
        <f>100*(S12/$B12)/('Total Pr'!S12/'Total Pr'!$B12)</f>
        <v>100</v>
      </c>
      <c r="T22" s="34">
        <f>100*(T12/$B12)/('Total Pr'!T12/'Total Pr'!$B12)</f>
        <v>100</v>
      </c>
      <c r="U22" s="34">
        <f>100*(U12/$B12)/('Total Pr'!U12/'Total Pr'!$B12)</f>
        <v>100</v>
      </c>
      <c r="V22" s="34">
        <f>100*(V12/$B12)/('Total Pr'!V12/'Total Pr'!$B12)</f>
        <v>100</v>
      </c>
      <c r="W22" s="34">
        <f>100*(W12/$B12)/('Total Pr'!W12/'Total Pr'!$B12)</f>
        <v>100</v>
      </c>
      <c r="X22" s="34">
        <f>100*(X12/$B12)/('Total Pr'!X12/'Total Pr'!$B12)</f>
        <v>100</v>
      </c>
      <c r="Y22" s="34">
        <f>100*(Y12/$B12)/('Total Pr'!Y12/'Total Pr'!$B12)</f>
        <v>100</v>
      </c>
    </row>
    <row r="23" spans="1:25" x14ac:dyDescent="0.25">
      <c r="A23" s="7" t="s">
        <v>50</v>
      </c>
      <c r="B23" s="34">
        <f>100*(B13/$B13)/('Total Pr'!B13/'Total Pr'!$B13)</f>
        <v>100</v>
      </c>
      <c r="C23" s="34">
        <f>100*(C13/$B13)/('Total Pr'!C13/'Total Pr'!$B13)</f>
        <v>100</v>
      </c>
      <c r="D23" s="34">
        <f>100*(D13/$B13)/('Total Pr'!D13/'Total Pr'!$B13)</f>
        <v>100</v>
      </c>
      <c r="E23" s="34">
        <f>100*(E13/$B13)/('Total Pr'!E13/'Total Pr'!$B13)</f>
        <v>100</v>
      </c>
      <c r="F23" s="34">
        <f>100*(F13/$B13)/('Total Pr'!F13/'Total Pr'!$B13)</f>
        <v>100</v>
      </c>
      <c r="G23" s="34">
        <f>100*(G13/$B13)/('Total Pr'!G13/'Total Pr'!$B13)</f>
        <v>100</v>
      </c>
      <c r="H23" s="34">
        <f>100*(H13/$B13)/('Total Pr'!H13/'Total Pr'!$B13)</f>
        <v>100</v>
      </c>
      <c r="I23" s="34">
        <f>100*(I13/$B13)/('Total Pr'!I13/'Total Pr'!$B13)</f>
        <v>100</v>
      </c>
      <c r="J23" s="34">
        <f>100*(J13/$B13)/('Total Pr'!J13/'Total Pr'!$B13)</f>
        <v>100</v>
      </c>
      <c r="K23" s="34">
        <f>100*(K13/$B13)/('Total Pr'!K13/'Total Pr'!$B13)</f>
        <v>100</v>
      </c>
      <c r="L23" s="34">
        <f>100*(L13/$B13)/('Total Pr'!L13/'Total Pr'!$B13)</f>
        <v>100</v>
      </c>
      <c r="M23" s="34">
        <f>100*(M13/$B13)/('Total Pr'!M13/'Total Pr'!$B13)</f>
        <v>100</v>
      </c>
      <c r="N23" s="34">
        <f>100*(N13/$B13)/('Total Pr'!N13/'Total Pr'!$B13)</f>
        <v>100</v>
      </c>
      <c r="O23" s="34">
        <f>100*(O13/$B13)/('Total Pr'!O13/'Total Pr'!$B13)</f>
        <v>100</v>
      </c>
      <c r="P23" s="34">
        <f>100*(P13/$B13)/('Total Pr'!P13/'Total Pr'!$B13)</f>
        <v>100</v>
      </c>
      <c r="Q23" s="34">
        <f>100*(Q13/$B13)/('Total Pr'!Q13/'Total Pr'!$B13)</f>
        <v>100</v>
      </c>
      <c r="R23" s="34">
        <f>100*(R13/$B13)/('Total Pr'!R13/'Total Pr'!$B13)</f>
        <v>100.00000000000001</v>
      </c>
      <c r="S23" s="34">
        <f>100*(S13/$B13)/('Total Pr'!S13/'Total Pr'!$B13)</f>
        <v>100</v>
      </c>
      <c r="T23" s="34">
        <f>100*(T13/$B13)/('Total Pr'!T13/'Total Pr'!$B13)</f>
        <v>100</v>
      </c>
      <c r="U23" s="34">
        <f>100*(U13/$B13)/('Total Pr'!U13/'Total Pr'!$B13)</f>
        <v>100</v>
      </c>
      <c r="V23" s="34">
        <f>100*(V13/$B13)/('Total Pr'!V13/'Total Pr'!$B13)</f>
        <v>100</v>
      </c>
      <c r="W23" s="34">
        <f>100*(W13/$B13)/('Total Pr'!W13/'Total Pr'!$B13)</f>
        <v>100.00000000000001</v>
      </c>
      <c r="X23" s="34">
        <f>100*(X13/$B13)/('Total Pr'!X13/'Total Pr'!$B13)</f>
        <v>100</v>
      </c>
      <c r="Y23" s="34">
        <f>100*(Y13/$B13)/('Total Pr'!Y13/'Total Pr'!$B13)</f>
        <v>99.999999999999986</v>
      </c>
    </row>
    <row r="24" spans="1:25" ht="11.45" customHeight="1" x14ac:dyDescent="0.25">
      <c r="A24" s="7" t="s">
        <v>51</v>
      </c>
      <c r="B24" s="34">
        <f>100*(B14/$B14)/('Total Pr'!B14/'Total Pr'!$B14)</f>
        <v>100</v>
      </c>
      <c r="C24" s="34">
        <f>100*(C14/$B14)/('Total Pr'!C14/'Total Pr'!$B14)</f>
        <v>100</v>
      </c>
      <c r="D24" s="34">
        <f>100*(D14/$B14)/('Total Pr'!D14/'Total Pr'!$B14)</f>
        <v>100</v>
      </c>
      <c r="E24" s="34">
        <f>100*(E14/$B14)/('Total Pr'!E14/'Total Pr'!$B14)</f>
        <v>100</v>
      </c>
      <c r="F24" s="34">
        <f>100*(F14/$B14)/('Total Pr'!F14/'Total Pr'!$B14)</f>
        <v>100</v>
      </c>
      <c r="G24" s="34">
        <f>100*(G14/$B14)/('Total Pr'!G14/'Total Pr'!$B14)</f>
        <v>100</v>
      </c>
      <c r="H24" s="34">
        <f>100*(H14/$B14)/('Total Pr'!H14/'Total Pr'!$B14)</f>
        <v>100</v>
      </c>
      <c r="I24" s="34">
        <f>100*(I14/$B14)/('Total Pr'!I14/'Total Pr'!$B14)</f>
        <v>100</v>
      </c>
      <c r="J24" s="34">
        <f>100*(J14/$B14)/('Total Pr'!J14/'Total Pr'!$B14)</f>
        <v>100</v>
      </c>
      <c r="K24" s="34">
        <f>100*(K14/$B14)/('Total Pr'!K14/'Total Pr'!$B14)</f>
        <v>100</v>
      </c>
      <c r="L24" s="34">
        <f>100*(L14/$B14)/('Total Pr'!L14/'Total Pr'!$B14)</f>
        <v>100</v>
      </c>
      <c r="M24" s="34">
        <f>100*(M14/$B14)/('Total Pr'!M14/'Total Pr'!$B14)</f>
        <v>100</v>
      </c>
      <c r="N24" s="34">
        <f>100*(N14/$B14)/('Total Pr'!N14/'Total Pr'!$B14)</f>
        <v>100</v>
      </c>
      <c r="O24" s="34">
        <f>100*(O14/$B14)/('Total Pr'!O14/'Total Pr'!$B14)</f>
        <v>100</v>
      </c>
      <c r="P24" s="34">
        <f>100*(P14/$B14)/('Total Pr'!P14/'Total Pr'!$B14)</f>
        <v>100</v>
      </c>
      <c r="Q24" s="34">
        <f>100*(Q14/$B14)/('Total Pr'!Q14/'Total Pr'!$B14)</f>
        <v>100</v>
      </c>
      <c r="R24" s="34">
        <f>100*(R14/$B14)/('Total Pr'!R14/'Total Pr'!$B14)</f>
        <v>100</v>
      </c>
      <c r="S24" s="34">
        <f>100*(S14/$B14)/('Total Pr'!S14/'Total Pr'!$B14)</f>
        <v>100</v>
      </c>
      <c r="T24" s="34">
        <f>100*(T14/$B14)/('Total Pr'!T14/'Total Pr'!$B14)</f>
        <v>100.00000000000001</v>
      </c>
      <c r="U24" s="34">
        <f>100*(U14/$B14)/('Total Pr'!U14/'Total Pr'!$B14)</f>
        <v>100</v>
      </c>
      <c r="V24" s="34">
        <f>100*(V14/$B14)/('Total Pr'!V14/'Total Pr'!$B14)</f>
        <v>100.00000000000001</v>
      </c>
      <c r="W24" s="34">
        <f>100*(W14/$B14)/('Total Pr'!W14/'Total Pr'!$B14)</f>
        <v>100</v>
      </c>
      <c r="X24" s="34">
        <f>100*(X14/$B14)/('Total Pr'!X14/'Total Pr'!$B14)</f>
        <v>99.999999999999986</v>
      </c>
      <c r="Y24" s="34">
        <f>100*(Y14/$B14)/('Total Pr'!Y14/'Total Pr'!$B14)</f>
        <v>99.999999999999986</v>
      </c>
    </row>
    <row r="25" spans="1:25" ht="11.45" customHeight="1" x14ac:dyDescent="0.25">
      <c r="A25" s="24" t="s">
        <v>53</v>
      </c>
      <c r="B25" s="35">
        <f>100*(B15/$B15)/('Total Pr'!B15/'Total Pr'!$B15)</f>
        <v>100</v>
      </c>
      <c r="C25" s="35">
        <f>100*(C15/$B15)/('Total Pr'!C15/'Total Pr'!$B15)</f>
        <v>100</v>
      </c>
      <c r="D25" s="35">
        <f>100*(D15/$B15)/('Total Pr'!D15/'Total Pr'!$B15)</f>
        <v>100</v>
      </c>
      <c r="E25" s="35">
        <f>100*(E15/$B15)/('Total Pr'!E15/'Total Pr'!$B15)</f>
        <v>100</v>
      </c>
      <c r="F25" s="35">
        <f>100*(F15/$B15)/('Total Pr'!F15/'Total Pr'!$B15)</f>
        <v>100</v>
      </c>
      <c r="G25" s="35">
        <f>100*(G15/$B15)/('Total Pr'!G15/'Total Pr'!$B15)</f>
        <v>100</v>
      </c>
      <c r="H25" s="35">
        <f>100*(H15/$B15)/('Total Pr'!H15/'Total Pr'!$B15)</f>
        <v>100</v>
      </c>
      <c r="I25" s="35">
        <f>100*(I15/$B15)/('Total Pr'!I15/'Total Pr'!$B15)</f>
        <v>100</v>
      </c>
      <c r="J25" s="35">
        <f>100*(J15/$B15)/('Total Pr'!J15/'Total Pr'!$B15)</f>
        <v>100</v>
      </c>
      <c r="K25" s="35">
        <f>100*(K15/$B15)/('Total Pr'!K15/'Total Pr'!$B15)</f>
        <v>100</v>
      </c>
      <c r="L25" s="35">
        <f>100*(L15/$B15)/('Total Pr'!L15/'Total Pr'!$B15)</f>
        <v>100</v>
      </c>
      <c r="M25" s="35">
        <f>100*(M15/$B15)/('Total Pr'!M15/'Total Pr'!$B15)</f>
        <v>100</v>
      </c>
      <c r="N25" s="35">
        <f>100*(N15/$B15)/('Total Pr'!N15/'Total Pr'!$B15)</f>
        <v>100</v>
      </c>
      <c r="O25" s="35">
        <f>100*(O15/$B15)/('Total Pr'!O15/'Total Pr'!$B15)</f>
        <v>100</v>
      </c>
      <c r="P25" s="35">
        <f>100*(P15/$B15)/('Total Pr'!P15/'Total Pr'!$B15)</f>
        <v>100</v>
      </c>
      <c r="Q25" s="35">
        <f>100*(Q15/$B15)/('Total Pr'!Q15/'Total Pr'!$B15)</f>
        <v>100</v>
      </c>
      <c r="R25" s="35">
        <f>100*(R15/$B15)/('Total Pr'!R15/'Total Pr'!$B15)</f>
        <v>100</v>
      </c>
      <c r="S25" s="35">
        <f>100*(S15/$B15)/('Total Pr'!S15/'Total Pr'!$B15)</f>
        <v>100</v>
      </c>
      <c r="T25" s="35">
        <f>100*(T15/$B15)/('Total Pr'!T15/'Total Pr'!$B15)</f>
        <v>100</v>
      </c>
      <c r="U25" s="35">
        <f>100*(U15/$B15)/('Total Pr'!U15/'Total Pr'!$B15)</f>
        <v>100.00000000000001</v>
      </c>
      <c r="V25" s="35">
        <f>100*(V15/$B15)/('Total Pr'!V15/'Total Pr'!$B15)</f>
        <v>100</v>
      </c>
      <c r="W25" s="35">
        <f>100*(W15/$B15)/('Total Pr'!W15/'Total Pr'!$B15)</f>
        <v>100</v>
      </c>
      <c r="X25" s="35">
        <f>100*(X15/$B15)/('Total Pr'!X15/'Total Pr'!$B15)</f>
        <v>100</v>
      </c>
      <c r="Y25" s="35">
        <f>100*(Y15/$B15)/('Total Pr'!Y15/'Total Pr'!$B15)</f>
        <v>100</v>
      </c>
    </row>
    <row r="26" spans="1:25" ht="11.45" customHeight="1" x14ac:dyDescent="0.25">
      <c r="A26" s="7" t="s">
        <v>55</v>
      </c>
      <c r="B26" s="34">
        <f>100*(B16/$B16)/('Total Pr'!B16/'Total Pr'!$B16)</f>
        <v>100</v>
      </c>
      <c r="C26" s="34">
        <f>100*(C16/$B16)/('Total Pr'!C16/'Total Pr'!$B16)</f>
        <v>100</v>
      </c>
      <c r="D26" s="34">
        <f>100*(D16/$B16)/('Total Pr'!D16/'Total Pr'!$B16)</f>
        <v>100</v>
      </c>
      <c r="E26" s="34">
        <f>100*(E16/$B16)/('Total Pr'!E16/'Total Pr'!$B16)</f>
        <v>100</v>
      </c>
      <c r="F26" s="34">
        <f>100*(F16/$B16)/('Total Pr'!F16/'Total Pr'!$B16)</f>
        <v>100</v>
      </c>
      <c r="G26" s="34">
        <f>100*(G16/$B16)/('Total Pr'!G16/'Total Pr'!$B16)</f>
        <v>100</v>
      </c>
      <c r="H26" s="34">
        <f>100*(H16/$B16)/('Total Pr'!H16/'Total Pr'!$B16)</f>
        <v>100</v>
      </c>
      <c r="I26" s="34">
        <f>100*(I16/$B16)/('Total Pr'!I16/'Total Pr'!$B16)</f>
        <v>100</v>
      </c>
      <c r="J26" s="34">
        <f>100*(J16/$B16)/('Total Pr'!J16/'Total Pr'!$B16)</f>
        <v>100</v>
      </c>
      <c r="K26" s="34">
        <f>100*(K16/$B16)/('Total Pr'!K16/'Total Pr'!$B16)</f>
        <v>100</v>
      </c>
      <c r="L26" s="34">
        <f>100*(L16/$B16)/('Total Pr'!L16/'Total Pr'!$B16)</f>
        <v>100</v>
      </c>
      <c r="M26" s="34">
        <f>100*(M16/$B16)/('Total Pr'!M16/'Total Pr'!$B16)</f>
        <v>100</v>
      </c>
      <c r="N26" s="34">
        <f>100*(N16/$B16)/('Total Pr'!N16/'Total Pr'!$B16)</f>
        <v>100</v>
      </c>
      <c r="O26" s="34">
        <f>100*(O16/$B16)/('Total Pr'!O16/'Total Pr'!$B16)</f>
        <v>100</v>
      </c>
      <c r="P26" s="34">
        <f>100*(P16/$B16)/('Total Pr'!P16/'Total Pr'!$B16)</f>
        <v>100</v>
      </c>
      <c r="Q26" s="34">
        <f>100*(Q16/$B16)/('Total Pr'!Q16/'Total Pr'!$B16)</f>
        <v>100</v>
      </c>
      <c r="R26" s="34">
        <f>100*(R16/$B16)/('Total Pr'!R16/'Total Pr'!$B16)</f>
        <v>100</v>
      </c>
      <c r="S26" s="34">
        <f>100*(S16/$B16)/('Total Pr'!S16/'Total Pr'!$B16)</f>
        <v>100</v>
      </c>
      <c r="T26" s="34">
        <f>100*(T16/$B16)/('Total Pr'!T16/'Total Pr'!$B16)</f>
        <v>100</v>
      </c>
      <c r="U26" s="34">
        <f>100*(U16/$B16)/('Total Pr'!U16/'Total Pr'!$B16)</f>
        <v>100</v>
      </c>
      <c r="V26" s="34">
        <f>100*(V16/$B16)/('Total Pr'!V16/'Total Pr'!$B16)</f>
        <v>100</v>
      </c>
      <c r="W26" s="34">
        <f>100*(W16/$B16)/('Total Pr'!W16/'Total Pr'!$B16)</f>
        <v>100</v>
      </c>
      <c r="X26" s="34">
        <f>100*(X16/$B16)/('Total Pr'!X16/'Total Pr'!$B16)</f>
        <v>100</v>
      </c>
      <c r="Y26" s="34">
        <f>100*(Y16/$B16)/('Total Pr'!Y16/'Total Pr'!$B16)</f>
        <v>100</v>
      </c>
    </row>
    <row r="27" spans="1:25" ht="11.45" customHeight="1" x14ac:dyDescent="0.25">
      <c r="A27" s="7" t="s">
        <v>56</v>
      </c>
      <c r="B27" s="34">
        <f>100*(B17/$B17)/('Total Pr'!B17/'Total Pr'!$B17)</f>
        <v>100</v>
      </c>
      <c r="C27" s="34">
        <f>100*(C17/$B17)/('Total Pr'!C17/'Total Pr'!$B17)</f>
        <v>100</v>
      </c>
      <c r="D27" s="34">
        <f>100*(D17/$B17)/('Total Pr'!D17/'Total Pr'!$B17)</f>
        <v>100</v>
      </c>
      <c r="E27" s="34">
        <f>100*(E17/$B17)/('Total Pr'!E17/'Total Pr'!$B17)</f>
        <v>100</v>
      </c>
      <c r="F27" s="34">
        <f>100*(F17/$B17)/('Total Pr'!F17/'Total Pr'!$B17)</f>
        <v>100</v>
      </c>
      <c r="G27" s="34">
        <f>100*(G17/$B17)/('Total Pr'!G17/'Total Pr'!$B17)</f>
        <v>100</v>
      </c>
      <c r="H27" s="34">
        <f>100*(H17/$B17)/('Total Pr'!H17/'Total Pr'!$B17)</f>
        <v>100</v>
      </c>
      <c r="I27" s="34">
        <f>100*(I17/$B17)/('Total Pr'!I17/'Total Pr'!$B17)</f>
        <v>100</v>
      </c>
      <c r="J27" s="34">
        <f>100*(J17/$B17)/('Total Pr'!J17/'Total Pr'!$B17)</f>
        <v>99.999999999999986</v>
      </c>
      <c r="K27" s="34">
        <f>100*(K17/$B17)/('Total Pr'!K17/'Total Pr'!$B17)</f>
        <v>100</v>
      </c>
      <c r="L27" s="34">
        <f>100*(L17/$B17)/('Total Pr'!L17/'Total Pr'!$B17)</f>
        <v>100</v>
      </c>
      <c r="M27" s="34">
        <f>100*(M17/$B17)/('Total Pr'!M17/'Total Pr'!$B17)</f>
        <v>100</v>
      </c>
      <c r="N27" s="34">
        <f>100*(N17/$B17)/('Total Pr'!N17/'Total Pr'!$B17)</f>
        <v>99.999999999999986</v>
      </c>
      <c r="O27" s="34">
        <f>100*(O17/$B17)/('Total Pr'!O17/'Total Pr'!$B17)</f>
        <v>100</v>
      </c>
      <c r="P27" s="34">
        <f>100*(P17/$B17)/('Total Pr'!P17/'Total Pr'!$B17)</f>
        <v>100</v>
      </c>
      <c r="Q27" s="34">
        <f>100*(Q17/$B17)/('Total Pr'!Q17/'Total Pr'!$B17)</f>
        <v>100.00000000000001</v>
      </c>
      <c r="R27" s="34">
        <f>100*(R17/$B17)/('Total Pr'!R17/'Total Pr'!$B17)</f>
        <v>100</v>
      </c>
      <c r="S27" s="34">
        <f>100*(S17/$B17)/('Total Pr'!S17/'Total Pr'!$B17)</f>
        <v>100</v>
      </c>
      <c r="T27" s="34">
        <f>100*(T17/$B17)/('Total Pr'!T17/'Total Pr'!$B17)</f>
        <v>100</v>
      </c>
      <c r="U27" s="34">
        <f>100*(U17/$B17)/('Total Pr'!U17/'Total Pr'!$B17)</f>
        <v>100</v>
      </c>
      <c r="V27" s="34">
        <f>100*(V17/$B17)/('Total Pr'!V17/'Total Pr'!$B17)</f>
        <v>99.999999999999986</v>
      </c>
      <c r="W27" s="34">
        <f>100*(W17/$B17)/('Total Pr'!W17/'Total Pr'!$B17)</f>
        <v>100</v>
      </c>
      <c r="X27" s="34">
        <f>100*(X17/$B17)/('Total Pr'!X17/'Total Pr'!$B17)</f>
        <v>100</v>
      </c>
      <c r="Y27" s="34">
        <f>100*(Y17/$B17)/('Total Pr'!Y17/'Total Pr'!$B17)</f>
        <v>100</v>
      </c>
    </row>
    <row r="28" spans="1:25" ht="11.45" customHeight="1" x14ac:dyDescent="0.25">
      <c r="A28" s="7" t="s">
        <v>58</v>
      </c>
      <c r="B28" s="34">
        <f>100*(B18/$B18)/('Total Pr'!B18/'Total Pr'!$B18)</f>
        <v>100</v>
      </c>
      <c r="C28" s="34">
        <f>100*(C18/$B18)/('Total Pr'!C18/'Total Pr'!$B18)</f>
        <v>100</v>
      </c>
      <c r="D28" s="34">
        <f>100*(D18/$B18)/('Total Pr'!D18/'Total Pr'!$B18)</f>
        <v>100</v>
      </c>
      <c r="E28" s="34">
        <f>100*(E18/$B18)/('Total Pr'!E18/'Total Pr'!$B18)</f>
        <v>100</v>
      </c>
      <c r="F28" s="34">
        <f>100*(F18/$B18)/('Total Pr'!F18/'Total Pr'!$B18)</f>
        <v>100</v>
      </c>
      <c r="G28" s="34">
        <f>100*(G18/$B18)/('Total Pr'!G18/'Total Pr'!$B18)</f>
        <v>100</v>
      </c>
      <c r="H28" s="34">
        <f>100*(H18/$B18)/('Total Pr'!H18/'Total Pr'!$B18)</f>
        <v>100</v>
      </c>
      <c r="I28" s="34">
        <f>100*(I18/$B18)/('Total Pr'!I18/'Total Pr'!$B18)</f>
        <v>100</v>
      </c>
      <c r="J28" s="34">
        <f>100*(J18/$B18)/('Total Pr'!J18/'Total Pr'!$B18)</f>
        <v>100</v>
      </c>
      <c r="K28" s="34">
        <f>100*(K18/$B18)/('Total Pr'!K18/'Total Pr'!$B18)</f>
        <v>100</v>
      </c>
      <c r="L28" s="34">
        <f>100*(L18/$B18)/('Total Pr'!L18/'Total Pr'!$B18)</f>
        <v>100</v>
      </c>
      <c r="M28" s="34">
        <f>100*(M18/$B18)/('Total Pr'!M18/'Total Pr'!$B18)</f>
        <v>100</v>
      </c>
      <c r="N28" s="34">
        <f>100*(N18/$B18)/('Total Pr'!N18/'Total Pr'!$B18)</f>
        <v>100</v>
      </c>
      <c r="O28" s="34">
        <f>100*(O18/$B18)/('Total Pr'!O18/'Total Pr'!$B18)</f>
        <v>100</v>
      </c>
      <c r="P28" s="34">
        <f>100*(P18/$B18)/('Total Pr'!P18/'Total Pr'!$B18)</f>
        <v>100</v>
      </c>
      <c r="Q28" s="34">
        <f>100*(Q18/$B18)/('Total Pr'!Q18/'Total Pr'!$B18)</f>
        <v>100</v>
      </c>
      <c r="R28" s="34">
        <f>100*(R18/$B18)/('Total Pr'!R18/'Total Pr'!$B18)</f>
        <v>100</v>
      </c>
      <c r="S28" s="34">
        <f>100*(S18/$B18)/('Total Pr'!S18/'Total Pr'!$B18)</f>
        <v>100</v>
      </c>
      <c r="T28" s="34">
        <f>100*(T18/$B18)/('Total Pr'!T18/'Total Pr'!$B18)</f>
        <v>100</v>
      </c>
      <c r="U28" s="34">
        <f>100*(U18/$B18)/('Total Pr'!U18/'Total Pr'!$B18)</f>
        <v>100.00000000000001</v>
      </c>
      <c r="V28" s="34">
        <f>100*(V18/$B18)/('Total Pr'!V18/'Total Pr'!$B18)</f>
        <v>100</v>
      </c>
      <c r="W28" s="34">
        <f>100*(W18/$B18)/('Total Pr'!W18/'Total Pr'!$B18)</f>
        <v>100</v>
      </c>
      <c r="X28" s="34">
        <f>100*(X18/$B18)/('Total Pr'!X18/'Total Pr'!$B18)</f>
        <v>100</v>
      </c>
      <c r="Y28" s="34">
        <f>100*(Y18/$B18)/('Total Pr'!Y18/'Total Pr'!$B18)</f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8"/>
  <sheetViews>
    <sheetView workbookViewId="0">
      <pane xSplit="1" ySplit="10" topLeftCell="B12" activePane="bottomRight" state="frozen"/>
      <selection pane="topRight"/>
      <selection pane="bottomLeft"/>
      <selection pane="bottomRight" activeCell="B21" sqref="B21"/>
    </sheetView>
  </sheetViews>
  <sheetFormatPr baseColWidth="10" defaultColWidth="8.85546875" defaultRowHeight="11.45" customHeight="1" x14ac:dyDescent="0.25"/>
  <cols>
    <col min="1" max="1" width="29.85546875" style="22" customWidth="1"/>
    <col min="2" max="25" width="10" style="22" customWidth="1"/>
    <col min="26" max="16384" width="8.85546875" style="22"/>
  </cols>
  <sheetData>
    <row r="1" spans="1:25" ht="15" x14ac:dyDescent="0.25">
      <c r="A1" s="3" t="s">
        <v>86</v>
      </c>
    </row>
    <row r="2" spans="1:25" ht="15" x14ac:dyDescent="0.25">
      <c r="A2" s="3" t="s">
        <v>87</v>
      </c>
      <c r="B2" s="1" t="s">
        <v>0</v>
      </c>
    </row>
    <row r="3" spans="1:25" ht="15" x14ac:dyDescent="0.25">
      <c r="A3" s="3" t="s">
        <v>88</v>
      </c>
      <c r="B3" s="3" t="s">
        <v>6</v>
      </c>
    </row>
    <row r="5" spans="1:25" ht="15" x14ac:dyDescent="0.25">
      <c r="A5" s="1" t="s">
        <v>12</v>
      </c>
      <c r="C5" s="3" t="s">
        <v>17</v>
      </c>
    </row>
    <row r="6" spans="1:25" ht="15" x14ac:dyDescent="0.25">
      <c r="A6" s="1" t="s">
        <v>13</v>
      </c>
      <c r="C6" s="3" t="s">
        <v>104</v>
      </c>
    </row>
    <row r="7" spans="1:25" ht="15" x14ac:dyDescent="0.25">
      <c r="A7" s="1" t="s">
        <v>14</v>
      </c>
      <c r="C7" s="3" t="s">
        <v>19</v>
      </c>
    </row>
    <row r="8" spans="1:25" ht="15" x14ac:dyDescent="0.25">
      <c r="A8" s="1" t="s">
        <v>15</v>
      </c>
      <c r="C8" s="3" t="s">
        <v>22</v>
      </c>
    </row>
    <row r="10" spans="1:25" ht="15" x14ac:dyDescent="0.25">
      <c r="A10" s="5" t="s">
        <v>89</v>
      </c>
      <c r="B10" s="4" t="s">
        <v>62</v>
      </c>
      <c r="C10" s="4" t="s">
        <v>63</v>
      </c>
      <c r="D10" s="4" t="s">
        <v>64</v>
      </c>
      <c r="E10" s="4" t="s">
        <v>65</v>
      </c>
      <c r="F10" s="4" t="s">
        <v>66</v>
      </c>
      <c r="G10" s="4" t="s">
        <v>67</v>
      </c>
      <c r="H10" s="4" t="s">
        <v>68</v>
      </c>
      <c r="I10" s="4" t="s">
        <v>69</v>
      </c>
      <c r="J10" s="4" t="s">
        <v>70</v>
      </c>
      <c r="K10" s="4" t="s">
        <v>71</v>
      </c>
      <c r="L10" s="4" t="s">
        <v>72</v>
      </c>
      <c r="M10" s="4" t="s">
        <v>73</v>
      </c>
      <c r="N10" s="4" t="s">
        <v>74</v>
      </c>
      <c r="O10" s="4" t="s">
        <v>75</v>
      </c>
      <c r="P10" s="4" t="s">
        <v>76</v>
      </c>
      <c r="Q10" s="4" t="s">
        <v>77</v>
      </c>
      <c r="R10" s="4" t="s">
        <v>78</v>
      </c>
      <c r="S10" s="4" t="s">
        <v>79</v>
      </c>
      <c r="T10" s="4" t="s">
        <v>80</v>
      </c>
      <c r="U10" s="4" t="s">
        <v>81</v>
      </c>
      <c r="V10" s="4" t="s">
        <v>82</v>
      </c>
      <c r="W10" s="4" t="s">
        <v>83</v>
      </c>
      <c r="X10" s="4" t="s">
        <v>84</v>
      </c>
      <c r="Y10" s="4" t="s">
        <v>85</v>
      </c>
    </row>
    <row r="11" spans="1:25" ht="15" x14ac:dyDescent="0.25">
      <c r="A11" s="7" t="s">
        <v>48</v>
      </c>
      <c r="B11" s="17">
        <v>531625.1</v>
      </c>
      <c r="C11" s="17">
        <v>552759.4</v>
      </c>
      <c r="D11" s="17">
        <v>554917.30000000005</v>
      </c>
      <c r="E11" s="17">
        <v>560163.19999999995</v>
      </c>
      <c r="F11" s="17">
        <v>596124.5</v>
      </c>
      <c r="G11" s="17">
        <v>627644.9</v>
      </c>
      <c r="H11" s="17">
        <v>672337.3</v>
      </c>
      <c r="I11" s="17">
        <v>714294.2</v>
      </c>
      <c r="J11" s="17">
        <v>748382.9</v>
      </c>
      <c r="K11" s="17">
        <v>698820.4</v>
      </c>
      <c r="L11" s="17">
        <v>753636.2</v>
      </c>
      <c r="M11" s="17">
        <v>810495.9</v>
      </c>
      <c r="N11" s="17">
        <v>827307.3</v>
      </c>
      <c r="O11" s="17">
        <v>829212.5</v>
      </c>
      <c r="P11" s="17">
        <v>842493.9</v>
      </c>
      <c r="Q11" s="17">
        <v>851794.2</v>
      </c>
      <c r="R11" s="17">
        <v>874749.2</v>
      </c>
      <c r="S11" s="17">
        <v>918111.2</v>
      </c>
      <c r="T11" s="17">
        <v>959974.2</v>
      </c>
      <c r="U11" s="17">
        <v>996037.6</v>
      </c>
      <c r="V11" s="17">
        <v>940992.2</v>
      </c>
      <c r="W11" s="17">
        <v>1093189.3</v>
      </c>
      <c r="X11" s="17">
        <v>1244290.8999999999</v>
      </c>
      <c r="Y11" s="17">
        <v>1268086.3</v>
      </c>
    </row>
    <row r="12" spans="1:25" ht="15" x14ac:dyDescent="0.25">
      <c r="A12" s="7" t="s">
        <v>49</v>
      </c>
      <c r="B12" s="20">
        <v>150001</v>
      </c>
      <c r="C12" s="16">
        <v>170366.4</v>
      </c>
      <c r="D12" s="16">
        <v>194577.2</v>
      </c>
      <c r="E12" s="16">
        <v>202800.2</v>
      </c>
      <c r="F12" s="16">
        <v>222404.8</v>
      </c>
      <c r="G12" s="16">
        <v>252930.3</v>
      </c>
      <c r="H12" s="16">
        <v>296525.59999999998</v>
      </c>
      <c r="I12" s="16">
        <v>333937.2</v>
      </c>
      <c r="J12" s="16">
        <v>386805.1</v>
      </c>
      <c r="K12" s="16">
        <v>336540.8</v>
      </c>
      <c r="L12" s="20">
        <v>369796</v>
      </c>
      <c r="M12" s="16">
        <v>397457.6</v>
      </c>
      <c r="N12" s="16">
        <v>385671.5</v>
      </c>
      <c r="O12" s="16">
        <v>374629.4</v>
      </c>
      <c r="P12" s="16">
        <v>372688.7</v>
      </c>
      <c r="Q12" s="16">
        <v>392787.6</v>
      </c>
      <c r="R12" s="16">
        <v>403907.5</v>
      </c>
      <c r="S12" s="16">
        <v>445762.9</v>
      </c>
      <c r="T12" s="16">
        <v>484885.1</v>
      </c>
      <c r="U12" s="16">
        <v>505920.5</v>
      </c>
      <c r="V12" s="16">
        <v>474024.3</v>
      </c>
      <c r="W12" s="16">
        <v>546775.69999999995</v>
      </c>
      <c r="X12" s="16">
        <v>662320.80000000005</v>
      </c>
      <c r="Y12" s="16">
        <v>720708.7</v>
      </c>
    </row>
    <row r="13" spans="1:25" ht="15" x14ac:dyDescent="0.25">
      <c r="A13" s="7" t="s">
        <v>50</v>
      </c>
      <c r="B13" s="17">
        <v>295904.59999999998</v>
      </c>
      <c r="C13" s="17">
        <v>311351.3</v>
      </c>
      <c r="D13" s="17">
        <v>319094.09999999998</v>
      </c>
      <c r="E13" s="17">
        <v>322326.40000000002</v>
      </c>
      <c r="F13" s="17">
        <v>335873.2</v>
      </c>
      <c r="G13" s="21">
        <v>362981</v>
      </c>
      <c r="H13" s="17">
        <v>392511.3</v>
      </c>
      <c r="I13" s="17">
        <v>415953.2</v>
      </c>
      <c r="J13" s="17">
        <v>438721.7</v>
      </c>
      <c r="K13" s="17">
        <v>404759.6</v>
      </c>
      <c r="L13" s="17">
        <v>419961.1</v>
      </c>
      <c r="M13" s="17">
        <v>438363.1</v>
      </c>
      <c r="N13" s="21">
        <v>453169</v>
      </c>
      <c r="O13" s="21">
        <v>456335</v>
      </c>
      <c r="P13" s="17">
        <v>466934.6</v>
      </c>
      <c r="Q13" s="17">
        <v>478197.7</v>
      </c>
      <c r="R13" s="17">
        <v>492163.6</v>
      </c>
      <c r="S13" s="21">
        <v>516314</v>
      </c>
      <c r="T13" s="17">
        <v>532646.80000000005</v>
      </c>
      <c r="U13" s="21">
        <v>547927</v>
      </c>
      <c r="V13" s="17">
        <v>544046.5</v>
      </c>
      <c r="W13" s="17">
        <v>607103.6</v>
      </c>
      <c r="X13" s="17">
        <v>709465.9</v>
      </c>
      <c r="Y13" s="17">
        <v>700297.4</v>
      </c>
    </row>
    <row r="14" spans="1:25" ht="15" x14ac:dyDescent="0.25">
      <c r="A14" s="7" t="s">
        <v>51</v>
      </c>
      <c r="B14" s="20">
        <v>3785177</v>
      </c>
      <c r="C14" s="20">
        <v>3901673</v>
      </c>
      <c r="D14" s="20">
        <v>3896441</v>
      </c>
      <c r="E14" s="20">
        <v>3963842</v>
      </c>
      <c r="F14" s="20">
        <v>4093053</v>
      </c>
      <c r="G14" s="20">
        <v>4229317</v>
      </c>
      <c r="H14" s="20">
        <v>4473332</v>
      </c>
      <c r="I14" s="20">
        <v>4723700</v>
      </c>
      <c r="J14" s="20">
        <v>4891666</v>
      </c>
      <c r="K14" s="20">
        <v>4557032</v>
      </c>
      <c r="L14" s="20">
        <v>4877046</v>
      </c>
      <c r="M14" s="20">
        <v>5220976</v>
      </c>
      <c r="N14" s="20">
        <v>5261555</v>
      </c>
      <c r="O14" s="20">
        <v>5309490</v>
      </c>
      <c r="P14" s="20">
        <v>5490588</v>
      </c>
      <c r="Q14" s="20">
        <v>5625497</v>
      </c>
      <c r="R14" s="20">
        <v>5776764</v>
      </c>
      <c r="S14" s="20">
        <v>6067611</v>
      </c>
      <c r="T14" s="20">
        <v>6314794</v>
      </c>
      <c r="U14" s="20">
        <v>6496029</v>
      </c>
      <c r="V14" s="20">
        <v>6340319</v>
      </c>
      <c r="W14" s="20">
        <v>6905054</v>
      </c>
      <c r="X14" s="20">
        <v>7871677</v>
      </c>
      <c r="Y14" s="20">
        <v>8143401</v>
      </c>
    </row>
    <row r="15" spans="1:25" ht="15" x14ac:dyDescent="0.25">
      <c r="A15" s="7" t="s">
        <v>53</v>
      </c>
      <c r="B15" s="17">
        <v>2622461.7000000002</v>
      </c>
      <c r="C15" s="21">
        <v>2743180</v>
      </c>
      <c r="D15" s="17">
        <v>2802455.5</v>
      </c>
      <c r="E15" s="21">
        <v>2849038</v>
      </c>
      <c r="F15" s="17">
        <v>2981543.3</v>
      </c>
      <c r="G15" s="17">
        <v>3124467.8</v>
      </c>
      <c r="H15" s="17">
        <v>3301823.7</v>
      </c>
      <c r="I15" s="17">
        <v>3480607.2</v>
      </c>
      <c r="J15" s="17">
        <v>3589021.3</v>
      </c>
      <c r="K15" s="17">
        <v>3405041.2</v>
      </c>
      <c r="L15" s="21">
        <v>3562583</v>
      </c>
      <c r="M15" s="17">
        <v>3710048.8</v>
      </c>
      <c r="N15" s="17">
        <v>3757021.1</v>
      </c>
      <c r="O15" s="17">
        <v>3782756.6</v>
      </c>
      <c r="P15" s="21">
        <v>3824657</v>
      </c>
      <c r="Q15" s="21">
        <v>3874959</v>
      </c>
      <c r="R15" s="17">
        <v>3916430.5</v>
      </c>
      <c r="S15" s="17">
        <v>4081058.4</v>
      </c>
      <c r="T15" s="17">
        <v>4218828.5</v>
      </c>
      <c r="U15" s="17">
        <v>4351548.9000000004</v>
      </c>
      <c r="V15" s="17">
        <v>4075011.5</v>
      </c>
      <c r="W15" s="17">
        <v>4520881.4000000004</v>
      </c>
      <c r="X15" s="17">
        <v>5112151.4000000004</v>
      </c>
      <c r="Y15" s="17">
        <v>5287742.5999999996</v>
      </c>
    </row>
    <row r="16" spans="1:25" ht="15" x14ac:dyDescent="0.25">
      <c r="A16" s="7" t="s">
        <v>55</v>
      </c>
      <c r="B16" s="20">
        <v>844418</v>
      </c>
      <c r="C16" s="20">
        <v>894163</v>
      </c>
      <c r="D16" s="20">
        <v>916457</v>
      </c>
      <c r="E16" s="20">
        <v>930561</v>
      </c>
      <c r="F16" s="20">
        <v>964259</v>
      </c>
      <c r="G16" s="20">
        <v>1014469</v>
      </c>
      <c r="H16" s="20">
        <v>1075574</v>
      </c>
      <c r="I16" s="20">
        <v>1144773</v>
      </c>
      <c r="J16" s="20">
        <v>1204623</v>
      </c>
      <c r="K16" s="20">
        <v>1153249</v>
      </c>
      <c r="L16" s="20">
        <v>1192983</v>
      </c>
      <c r="M16" s="20">
        <v>1262956</v>
      </c>
      <c r="N16" s="20">
        <v>1284508</v>
      </c>
      <c r="O16" s="20">
        <v>1290536</v>
      </c>
      <c r="P16" s="20">
        <v>1315224</v>
      </c>
      <c r="Q16" s="20">
        <v>1357585</v>
      </c>
      <c r="R16" s="20">
        <v>1386436</v>
      </c>
      <c r="S16" s="20">
        <v>1463821</v>
      </c>
      <c r="T16" s="20">
        <v>1558226</v>
      </c>
      <c r="U16" s="20">
        <v>1622350</v>
      </c>
      <c r="V16" s="20">
        <v>1573914</v>
      </c>
      <c r="W16" s="20">
        <v>1740104</v>
      </c>
      <c r="X16" s="20">
        <v>2010010</v>
      </c>
      <c r="Y16" s="20">
        <v>2089999</v>
      </c>
    </row>
    <row r="17" spans="1:25" ht="15" x14ac:dyDescent="0.25">
      <c r="A17" s="7" t="s">
        <v>56</v>
      </c>
      <c r="B17" s="21">
        <v>359526</v>
      </c>
      <c r="C17" s="17">
        <v>376712.4</v>
      </c>
      <c r="D17" s="21">
        <v>386587</v>
      </c>
      <c r="E17" s="17">
        <v>399975.4</v>
      </c>
      <c r="F17" s="17">
        <v>422399.1</v>
      </c>
      <c r="G17" s="21">
        <v>450524</v>
      </c>
      <c r="H17" s="17">
        <v>484205.5</v>
      </c>
      <c r="I17" s="21">
        <v>516000</v>
      </c>
      <c r="J17" s="17">
        <v>546735.69999999995</v>
      </c>
      <c r="K17" s="21">
        <v>521595</v>
      </c>
      <c r="L17" s="17">
        <v>545635.19999999995</v>
      </c>
      <c r="M17" s="21">
        <v>582506</v>
      </c>
      <c r="N17" s="17">
        <v>601201.5</v>
      </c>
      <c r="O17" s="17">
        <v>609841.5</v>
      </c>
      <c r="P17" s="17">
        <v>616214.6</v>
      </c>
      <c r="Q17" s="21">
        <v>629990</v>
      </c>
      <c r="R17" s="17">
        <v>641883.5</v>
      </c>
      <c r="S17" s="17">
        <v>673999.2</v>
      </c>
      <c r="T17" s="17">
        <v>711724.8</v>
      </c>
      <c r="U17" s="21">
        <v>734589</v>
      </c>
      <c r="V17" s="17">
        <v>698578.3</v>
      </c>
      <c r="W17" s="17">
        <v>775912.9</v>
      </c>
      <c r="X17" s="17">
        <v>917559.2</v>
      </c>
      <c r="Y17" s="21">
        <v>944570</v>
      </c>
    </row>
    <row r="18" spans="1:25" ht="15" x14ac:dyDescent="0.25">
      <c r="A18" s="7" t="s">
        <v>58</v>
      </c>
      <c r="B18" s="20">
        <v>255823</v>
      </c>
      <c r="C18" s="20">
        <v>263466</v>
      </c>
      <c r="D18" s="20">
        <v>268482</v>
      </c>
      <c r="E18" s="20">
        <v>274427</v>
      </c>
      <c r="F18" s="20">
        <v>290473</v>
      </c>
      <c r="G18" s="20">
        <v>306782</v>
      </c>
      <c r="H18" s="20">
        <v>331110</v>
      </c>
      <c r="I18" s="20">
        <v>357847</v>
      </c>
      <c r="J18" s="20">
        <v>376845</v>
      </c>
      <c r="K18" s="20">
        <v>336818</v>
      </c>
      <c r="L18" s="20">
        <v>352258</v>
      </c>
      <c r="M18" s="20">
        <v>377031</v>
      </c>
      <c r="N18" s="20">
        <v>383022</v>
      </c>
      <c r="O18" s="20">
        <v>382340</v>
      </c>
      <c r="P18" s="20">
        <v>383946</v>
      </c>
      <c r="Q18" s="20">
        <v>381681</v>
      </c>
      <c r="R18" s="20">
        <v>390252</v>
      </c>
      <c r="S18" s="20">
        <v>410962</v>
      </c>
      <c r="T18" s="20">
        <v>430326</v>
      </c>
      <c r="U18" s="20">
        <v>445438</v>
      </c>
      <c r="V18" s="20">
        <v>431990</v>
      </c>
      <c r="W18" s="20">
        <v>466804</v>
      </c>
      <c r="X18" s="20">
        <v>525392</v>
      </c>
      <c r="Y18" s="20">
        <v>525923</v>
      </c>
    </row>
    <row r="19" spans="1:25" ht="15" x14ac:dyDescent="0.25">
      <c r="A19" s="7"/>
      <c r="B19" s="21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21"/>
      <c r="Q19" s="17"/>
      <c r="R19" s="17"/>
      <c r="S19" s="17"/>
      <c r="T19" s="17"/>
      <c r="U19" s="21"/>
      <c r="V19" s="21"/>
      <c r="W19" s="17"/>
      <c r="X19" s="17"/>
      <c r="Y19" s="21"/>
    </row>
    <row r="20" spans="1:25" ht="15" x14ac:dyDescent="0.25">
      <c r="A20" s="5" t="s">
        <v>89</v>
      </c>
      <c r="B20" s="4" t="s">
        <v>62</v>
      </c>
      <c r="C20" s="4" t="s">
        <v>63</v>
      </c>
      <c r="D20" s="4" t="s">
        <v>64</v>
      </c>
      <c r="E20" s="4" t="s">
        <v>65</v>
      </c>
      <c r="F20" s="4" t="s">
        <v>66</v>
      </c>
      <c r="G20" s="4" t="s">
        <v>67</v>
      </c>
      <c r="H20" s="4" t="s">
        <v>68</v>
      </c>
      <c r="I20" s="4" t="s">
        <v>69</v>
      </c>
      <c r="J20" s="4" t="s">
        <v>70</v>
      </c>
      <c r="K20" s="4" t="s">
        <v>71</v>
      </c>
      <c r="L20" s="4" t="s">
        <v>72</v>
      </c>
      <c r="M20" s="4" t="s">
        <v>73</v>
      </c>
      <c r="N20" s="4" t="s">
        <v>74</v>
      </c>
      <c r="O20" s="4" t="s">
        <v>75</v>
      </c>
      <c r="P20" s="4" t="s">
        <v>76</v>
      </c>
      <c r="Q20" s="4" t="s">
        <v>77</v>
      </c>
      <c r="R20" s="4" t="s">
        <v>78</v>
      </c>
      <c r="S20" s="4" t="s">
        <v>79</v>
      </c>
      <c r="T20" s="4" t="s">
        <v>80</v>
      </c>
      <c r="U20" s="4" t="s">
        <v>81</v>
      </c>
      <c r="V20" s="4" t="s">
        <v>82</v>
      </c>
      <c r="W20" s="4" t="s">
        <v>83</v>
      </c>
      <c r="X20" s="4" t="s">
        <v>84</v>
      </c>
      <c r="Y20" s="4" t="s">
        <v>85</v>
      </c>
    </row>
    <row r="21" spans="1:25" ht="15" x14ac:dyDescent="0.25">
      <c r="A21" s="7" t="s">
        <v>48</v>
      </c>
      <c r="B21" s="34">
        <f>100*(B11/$B11)/('Total Pr'!B11/'Total Pr'!$B11)</f>
        <v>100</v>
      </c>
      <c r="C21" s="34">
        <f>100*(C11/$B11)/('Total Pr'!C11/'Total Pr'!$B11)</f>
        <v>101.01339898371876</v>
      </c>
      <c r="D21" s="34">
        <f>100*(D11/$B11)/('Total Pr'!D11/'Total Pr'!$B11)</f>
        <v>102.63626560547333</v>
      </c>
      <c r="E21" s="34">
        <f>100*(E11/$B11)/('Total Pr'!E11/'Total Pr'!$B11)</f>
        <v>103.16414182025466</v>
      </c>
      <c r="F21" s="34">
        <f>100*(F11/$B11)/('Total Pr'!F11/'Total Pr'!$B11)</f>
        <v>106.12298570902141</v>
      </c>
      <c r="G21" s="34">
        <f>100*(G11/$B11)/('Total Pr'!G11/'Total Pr'!$B11)</f>
        <v>109.4875997640237</v>
      </c>
      <c r="H21" s="34">
        <f>100*(H11/$B11)/('Total Pr'!H11/'Total Pr'!$B11)</f>
        <v>113.0277971443592</v>
      </c>
      <c r="I21" s="34">
        <f>100*(I11/$B11)/('Total Pr'!I11/'Total Pr'!$B11)</f>
        <v>115.74685824495744</v>
      </c>
      <c r="J21" s="34">
        <f>100*(J11/$B11)/('Total Pr'!J11/'Total Pr'!$B11)</f>
        <v>119.88790425992282</v>
      </c>
      <c r="K21" s="34">
        <f>100*(K11/$B11)/('Total Pr'!K11/'Total Pr'!$B11)</f>
        <v>118.60645245877764</v>
      </c>
      <c r="L21" s="34">
        <f>100*(L11/$B11)/('Total Pr'!L11/'Total Pr'!$B11)</f>
        <v>121.7758464332301</v>
      </c>
      <c r="M21" s="34">
        <f>100*(M11/$B11)/('Total Pr'!M11/'Total Pr'!$B11)</f>
        <v>126.29598539336186</v>
      </c>
      <c r="N21" s="34">
        <f>100*(N11/$B11)/('Total Pr'!N11/'Total Pr'!$B11)</f>
        <v>130.42367165628329</v>
      </c>
      <c r="O21" s="34">
        <f>100*(O11/$B11)/('Total Pr'!O11/'Total Pr'!$B11)</f>
        <v>131.37300772177579</v>
      </c>
      <c r="P21" s="34">
        <f>100*(P11/$B11)/('Total Pr'!P11/'Total Pr'!$B11)</f>
        <v>131.40917462134112</v>
      </c>
      <c r="Q21" s="34">
        <f>100*(Q11/$B11)/('Total Pr'!Q11/'Total Pr'!$B11)</f>
        <v>130.72698021507776</v>
      </c>
      <c r="R21" s="34">
        <f>100*(R11/$B11)/('Total Pr'!R11/'Total Pr'!$B11)</f>
        <v>131.50014266670539</v>
      </c>
      <c r="S21" s="34">
        <f>100*(S11/$B11)/('Total Pr'!S11/'Total Pr'!$B11)</f>
        <v>134.87218479858512</v>
      </c>
      <c r="T21" s="34">
        <f>100*(T11/$B11)/('Total Pr'!T11/'Total Pr'!$B11)</f>
        <v>137.99344349232408</v>
      </c>
      <c r="U21" s="34">
        <f>100*(U11/$B11)/('Total Pr'!U11/'Total Pr'!$B11)</f>
        <v>139.79976178017387</v>
      </c>
      <c r="V21" s="34">
        <f>100*(V11/$B11)/('Total Pr'!V11/'Total Pr'!$B11)</f>
        <v>140.03864753564122</v>
      </c>
      <c r="W21" s="34">
        <f>100*(W11/$B11)/('Total Pr'!W11/'Total Pr'!$B11)</f>
        <v>147.56776863108581</v>
      </c>
      <c r="X21" s="34">
        <f>100*(X11/$B11)/('Total Pr'!X11/'Total Pr'!$B11)</f>
        <v>163.1238955963511</v>
      </c>
      <c r="Y21" s="34">
        <f>100*(Y11/$B11)/('Total Pr'!Y11/'Total Pr'!$B11)</f>
        <v>169.08685982880166</v>
      </c>
    </row>
    <row r="22" spans="1:25" ht="15" x14ac:dyDescent="0.25">
      <c r="A22" s="7" t="s">
        <v>49</v>
      </c>
      <c r="B22" s="34">
        <f>100*(B12/$B12)/('Total Pr'!B12/'Total Pr'!$B12)</f>
        <v>100</v>
      </c>
      <c r="C22" s="34">
        <f>100*(C12/$B12)/('Total Pr'!C12/'Total Pr'!$B12)</f>
        <v>106.94733891813004</v>
      </c>
      <c r="D22" s="34">
        <f>100*(D12/$B12)/('Total Pr'!D12/'Total Pr'!$B12)</f>
        <v>118.85544199558781</v>
      </c>
      <c r="E22" s="34">
        <f>100*(E12/$B12)/('Total Pr'!E12/'Total Pr'!$B12)</f>
        <v>116.06031135340341</v>
      </c>
      <c r="F22" s="34">
        <f>100*(F12/$B12)/('Total Pr'!F12/'Total Pr'!$B12)</f>
        <v>120.26556837172966</v>
      </c>
      <c r="G22" s="34">
        <f>100*(G12/$B12)/('Total Pr'!G12/'Total Pr'!$B12)</f>
        <v>130.62178491493347</v>
      </c>
      <c r="H22" s="34">
        <f>100*(H12/$B12)/('Total Pr'!H12/'Total Pr'!$B12)</f>
        <v>139.7888772481636</v>
      </c>
      <c r="I22" s="34">
        <f>100*(I12/$B12)/('Total Pr'!I12/'Total Pr'!$B12)</f>
        <v>146.21598457750517</v>
      </c>
      <c r="J22" s="34">
        <f>100*(J12/$B12)/('Total Pr'!J12/'Total Pr'!$B12)</f>
        <v>166.31350460497254</v>
      </c>
      <c r="K22" s="34">
        <f>100*(K12/$B12)/('Total Pr'!K12/'Total Pr'!$B12)</f>
        <v>157.43175097987879</v>
      </c>
      <c r="L22" s="34">
        <f>100*(L12/$B12)/('Total Pr'!L12/'Total Pr'!$B12)</f>
        <v>165.26276006905812</v>
      </c>
      <c r="M22" s="34">
        <f>100*(M12/$B12)/('Total Pr'!M12/'Total Pr'!$B12)</f>
        <v>172.95121444911922</v>
      </c>
      <c r="N22" s="34">
        <f>100*(N12/$B12)/('Total Pr'!N12/'Total Pr'!$B12)</f>
        <v>171.86161425186879</v>
      </c>
      <c r="O22" s="34">
        <f>100*(O12/$B12)/('Total Pr'!O12/'Total Pr'!$B12)</f>
        <v>167.16410903827705</v>
      </c>
      <c r="P22" s="34">
        <f>100*(P12/$B12)/('Total Pr'!P12/'Total Pr'!$B12)</f>
        <v>160.39127340197999</v>
      </c>
      <c r="Q22" s="34">
        <f>100*(Q12/$B12)/('Total Pr'!Q12/'Total Pr'!$B12)</f>
        <v>160.91885962002891</v>
      </c>
      <c r="R22" s="34">
        <f>100*(R12/$B12)/('Total Pr'!R12/'Total Pr'!$B12)</f>
        <v>161.27657410599988</v>
      </c>
      <c r="S22" s="34">
        <f>100*(S12/$B12)/('Total Pr'!S12/'Total Pr'!$B12)</f>
        <v>167.90449772391872</v>
      </c>
      <c r="T22" s="34">
        <f>100*(T12/$B12)/('Total Pr'!T12/'Total Pr'!$B12)</f>
        <v>175.51223151700259</v>
      </c>
      <c r="U22" s="34">
        <f>100*(U12/$B12)/('Total Pr'!U12/'Total Pr'!$B12)</f>
        <v>180.14241895896845</v>
      </c>
      <c r="V22" s="34">
        <f>100*(V12/$B12)/('Total Pr'!V12/'Total Pr'!$B12)</f>
        <v>179.14927233818446</v>
      </c>
      <c r="W22" s="34">
        <f>100*(W12/$B12)/('Total Pr'!W12/'Total Pr'!$B12)</f>
        <v>193.51660786137734</v>
      </c>
      <c r="X22" s="34">
        <f>100*(X12/$B12)/('Total Pr'!X12/'Total Pr'!$B12)</f>
        <v>224.81745136983852</v>
      </c>
      <c r="Y22" s="34">
        <f>100*(Y12/$B12)/('Total Pr'!Y12/'Total Pr'!$B12)</f>
        <v>239.52281700165594</v>
      </c>
    </row>
    <row r="23" spans="1:25" ht="15" x14ac:dyDescent="0.25">
      <c r="A23" s="7" t="s">
        <v>50</v>
      </c>
      <c r="B23" s="34">
        <f>100*(B13/$B13)/('Total Pr'!B13/'Total Pr'!$B13)</f>
        <v>100</v>
      </c>
      <c r="C23" s="34">
        <f>100*(C13/$B13)/('Total Pr'!C13/'Total Pr'!$B13)</f>
        <v>102.70454556866385</v>
      </c>
      <c r="D23" s="34">
        <f>100*(D13/$B13)/('Total Pr'!D13/'Total Pr'!$B13)</f>
        <v>104.05312032084663</v>
      </c>
      <c r="E23" s="34">
        <f>100*(E13/$B13)/('Total Pr'!E13/'Total Pr'!$B13)</f>
        <v>104.8782435608708</v>
      </c>
      <c r="F23" s="34">
        <f>100*(F13/$B13)/('Total Pr'!F13/'Total Pr'!$B13)</f>
        <v>106.82995428672498</v>
      </c>
      <c r="G23" s="34">
        <f>100*(G13/$B13)/('Total Pr'!G13/'Total Pr'!$B13)</f>
        <v>109.61387089423629</v>
      </c>
      <c r="H23" s="34">
        <f>100*(H13/$B13)/('Total Pr'!H13/'Total Pr'!$B13)</f>
        <v>112.50444428226547</v>
      </c>
      <c r="I23" s="34">
        <f>100*(I13/$B13)/('Total Pr'!I13/'Total Pr'!$B13)</f>
        <v>115.80897126065543</v>
      </c>
      <c r="J23" s="34">
        <f>100*(J13/$B13)/('Total Pr'!J13/'Total Pr'!$B13)</f>
        <v>121.11098826662197</v>
      </c>
      <c r="K23" s="34">
        <f>100*(K13/$B13)/('Total Pr'!K13/'Total Pr'!$B13)</f>
        <v>119.44568983609886</v>
      </c>
      <c r="L23" s="34">
        <f>100*(L13/$B13)/('Total Pr'!L13/'Total Pr'!$B13)</f>
        <v>123.85036858092519</v>
      </c>
      <c r="M23" s="34">
        <f>100*(M13/$B13)/('Total Pr'!M13/'Total Pr'!$B13)</f>
        <v>126.07959503556604</v>
      </c>
      <c r="N23" s="34">
        <f>100*(N13/$B13)/('Total Pr'!N13/'Total Pr'!$B13)</f>
        <v>129.32821659405923</v>
      </c>
      <c r="O23" s="34">
        <f>100*(O13/$B13)/('Total Pr'!O13/'Total Pr'!$B13)</f>
        <v>130.04213194984143</v>
      </c>
      <c r="P23" s="34">
        <f>100*(P13/$B13)/('Total Pr'!P13/'Total Pr'!$B13)</f>
        <v>130.33213132219225</v>
      </c>
      <c r="Q23" s="34">
        <f>100*(Q13/$B13)/('Total Pr'!Q13/'Total Pr'!$B13)</f>
        <v>130.25880707342648</v>
      </c>
      <c r="R23" s="34">
        <f>100*(R13/$B13)/('Total Pr'!R13/'Total Pr'!$B13)</f>
        <v>129.39766896508706</v>
      </c>
      <c r="S23" s="34">
        <f>100*(S13/$B13)/('Total Pr'!S13/'Total Pr'!$B13)</f>
        <v>132.26518701692737</v>
      </c>
      <c r="T23" s="34">
        <f>100*(T13/$B13)/('Total Pr'!T13/'Total Pr'!$B13)</f>
        <v>133.98194674355724</v>
      </c>
      <c r="U23" s="34">
        <f>100*(U13/$B13)/('Total Pr'!U13/'Total Pr'!$B13)</f>
        <v>135.7438869644408</v>
      </c>
      <c r="V23" s="34">
        <f>100*(V13/$B13)/('Total Pr'!V13/'Total Pr'!$B13)</f>
        <v>137.78792218843506</v>
      </c>
      <c r="W23" s="34">
        <f>100*(W13/$B13)/('Total Pr'!W13/'Total Pr'!$B13)</f>
        <v>144.67061382810891</v>
      </c>
      <c r="X23" s="34">
        <f>100*(X13/$B13)/('Total Pr'!X13/'Total Pr'!$B13)</f>
        <v>164.41176513300758</v>
      </c>
      <c r="Y23" s="34">
        <f>100*(Y13/$B13)/('Total Pr'!Y13/'Total Pr'!$B13)</f>
        <v>158.06068536158386</v>
      </c>
    </row>
    <row r="24" spans="1:25" ht="15" x14ac:dyDescent="0.25">
      <c r="A24" s="7" t="s">
        <v>51</v>
      </c>
      <c r="B24" s="34">
        <f>100*(B14/$B14)/('Total Pr'!B14/'Total Pr'!$B14)</f>
        <v>100</v>
      </c>
      <c r="C24" s="34">
        <f>100*(C14/$B14)/('Total Pr'!C14/'Total Pr'!$B14)</f>
        <v>100.97487690303673</v>
      </c>
      <c r="D24" s="34">
        <f>100*(D14/$B14)/('Total Pr'!D14/'Total Pr'!$B14)</f>
        <v>101.75918325257109</v>
      </c>
      <c r="E24" s="34">
        <f>100*(E14/$B14)/('Total Pr'!E14/'Total Pr'!$B14)</f>
        <v>102.55732176632249</v>
      </c>
      <c r="F24" s="34">
        <f>100*(F14/$B14)/('Total Pr'!F14/'Total Pr'!$B14)</f>
        <v>103.81002032822869</v>
      </c>
      <c r="G24" s="34">
        <f>100*(G14/$B14)/('Total Pr'!G14/'Total Pr'!$B14)</f>
        <v>105.04626017365347</v>
      </c>
      <c r="H24" s="34">
        <f>100*(H14/$B14)/('Total Pr'!H14/'Total Pr'!$B14)</f>
        <v>106.32439535314646</v>
      </c>
      <c r="I24" s="34">
        <f>100*(I14/$B14)/('Total Pr'!I14/'Total Pr'!$B14)</f>
        <v>107.55621153424404</v>
      </c>
      <c r="J24" s="34">
        <f>100*(J14/$B14)/('Total Pr'!J14/'Total Pr'!$B14)</f>
        <v>109.40464084744025</v>
      </c>
      <c r="K24" s="34">
        <f>100*(K14/$B14)/('Total Pr'!K14/'Total Pr'!$B14)</f>
        <v>109.14212300251972</v>
      </c>
      <c r="L24" s="34">
        <f>100*(L14/$B14)/('Total Pr'!L14/'Total Pr'!$B14)</f>
        <v>110.58302752131603</v>
      </c>
      <c r="M24" s="34">
        <f>100*(M14/$B14)/('Total Pr'!M14/'Total Pr'!$B14)</f>
        <v>113.41619382736222</v>
      </c>
      <c r="N24" s="34">
        <f>100*(N14/$B14)/('Total Pr'!N14/'Total Pr'!$B14)</f>
        <v>114.90791614864929</v>
      </c>
      <c r="O24" s="34">
        <f>100*(O14/$B14)/('Total Pr'!O14/'Total Pr'!$B14)</f>
        <v>116.10658277906739</v>
      </c>
      <c r="P24" s="34">
        <f>100*(P14/$B14)/('Total Pr'!P14/'Total Pr'!$B14)</f>
        <v>117.41514768829151</v>
      </c>
      <c r="Q24" s="34">
        <f>100*(Q14/$B14)/('Total Pr'!Q14/'Total Pr'!$B14)</f>
        <v>117.89766901819705</v>
      </c>
      <c r="R24" s="34">
        <f>100*(R14/$B14)/('Total Pr'!R14/'Total Pr'!$B14)</f>
        <v>118.35768436338414</v>
      </c>
      <c r="S24" s="34">
        <f>100*(S14/$B14)/('Total Pr'!S14/'Total Pr'!$B14)</f>
        <v>120.90570949347855</v>
      </c>
      <c r="T24" s="34">
        <f>100*(T14/$B14)/('Total Pr'!T14/'Total Pr'!$B14)</f>
        <v>123.82467565889466</v>
      </c>
      <c r="U24" s="34">
        <f>100*(U14/$B14)/('Total Pr'!U14/'Total Pr'!$B14)</f>
        <v>125.85178298271803</v>
      </c>
      <c r="V24" s="34">
        <f>100*(V14/$B14)/('Total Pr'!V14/'Total Pr'!$B14)</f>
        <v>127.08520631928178</v>
      </c>
      <c r="W24" s="34">
        <f>100*(W14/$B14)/('Total Pr'!W14/'Total Pr'!$B14)</f>
        <v>132.86430023066748</v>
      </c>
      <c r="X24" s="34">
        <f>100*(X14/$B14)/('Total Pr'!X14/'Total Pr'!$B14)</f>
        <v>146.45846972960189</v>
      </c>
      <c r="Y24" s="34">
        <f>100*(Y14/$B14)/('Total Pr'!Y14/'Total Pr'!$B14)</f>
        <v>151.65487398371846</v>
      </c>
    </row>
    <row r="25" spans="1:25" s="26" customFormat="1" ht="15" x14ac:dyDescent="0.25">
      <c r="A25" s="24" t="s">
        <v>53</v>
      </c>
      <c r="B25" s="35">
        <f>100*(B15/$B15)/('Total Pr'!B15/'Total Pr'!$B15)</f>
        <v>100</v>
      </c>
      <c r="C25" s="35">
        <f>100*(C15/$B15)/('Total Pr'!C15/'Total Pr'!$B15)</f>
        <v>101.90223821595694</v>
      </c>
      <c r="D25" s="35">
        <f>100*(D15/$B15)/('Total Pr'!D15/'Total Pr'!$B15)</f>
        <v>103.24451515555867</v>
      </c>
      <c r="E25" s="35">
        <f>100*(E15/$B15)/('Total Pr'!E15/'Total Pr'!$B15)</f>
        <v>104.56260554749919</v>
      </c>
      <c r="F25" s="35">
        <f>100*(F15/$B15)/('Total Pr'!F15/'Total Pr'!$B15)</f>
        <v>106.19130020340006</v>
      </c>
      <c r="G25" s="35">
        <f>100*(G15/$B15)/('Total Pr'!G15/'Total Pr'!$B15)</f>
        <v>108.70449391400163</v>
      </c>
      <c r="H25" s="35">
        <f>100*(H15/$B15)/('Total Pr'!H15/'Total Pr'!$B15)</f>
        <v>111.25384638699137</v>
      </c>
      <c r="I25" s="35">
        <f>100*(I15/$B15)/('Total Pr'!I15/'Total Pr'!$B15)</f>
        <v>113.8103590437413</v>
      </c>
      <c r="J25" s="35">
        <f>100*(J15/$B15)/('Total Pr'!J15/'Total Pr'!$B15)</f>
        <v>117.07259591544216</v>
      </c>
      <c r="K25" s="35">
        <f>100*(K15/$B15)/('Total Pr'!K15/'Total Pr'!$B15)</f>
        <v>116.73496913278117</v>
      </c>
      <c r="L25" s="35">
        <f>100*(L15/$B15)/('Total Pr'!L15/'Total Pr'!$B15)</f>
        <v>118.93807606006378</v>
      </c>
      <c r="M25" s="35">
        <f>100*(M15/$B15)/('Total Pr'!M15/'Total Pr'!$B15)</f>
        <v>121.21871459501415</v>
      </c>
      <c r="N25" s="35">
        <f>100*(N15/$B15)/('Total Pr'!N15/'Total Pr'!$B15)</f>
        <v>122.98327836045091</v>
      </c>
      <c r="O25" s="35">
        <f>100*(O15/$B15)/('Total Pr'!O15/'Total Pr'!$B15)</f>
        <v>123.2835443680716</v>
      </c>
      <c r="P25" s="35">
        <f>100*(P15/$B15)/('Total Pr'!P15/'Total Pr'!$B15)</f>
        <v>123.10484217636777</v>
      </c>
      <c r="Q25" s="35">
        <f>100*(Q15/$B15)/('Total Pr'!Q15/'Total Pr'!$B15)</f>
        <v>122.93026291900144</v>
      </c>
      <c r="R25" s="35">
        <f>100*(R15/$B15)/('Total Pr'!R15/'Total Pr'!$B15)</f>
        <v>122.74413922585617</v>
      </c>
      <c r="S25" s="35">
        <f>100*(S15/$B15)/('Total Pr'!S15/'Total Pr'!$B15)</f>
        <v>123.91297470575957</v>
      </c>
      <c r="T25" s="35">
        <f>100*(T15/$B15)/('Total Pr'!T15/'Total Pr'!$B15)</f>
        <v>125.55587978996007</v>
      </c>
      <c r="U25" s="35">
        <f>100*(U15/$B15)/('Total Pr'!U15/'Total Pr'!$B15)</f>
        <v>126.79076940589852</v>
      </c>
      <c r="V25" s="35">
        <f>100*(V15/$B15)/('Total Pr'!V15/'Total Pr'!$B15)</f>
        <v>128.68703859431005</v>
      </c>
      <c r="W25" s="35">
        <f>100*(W15/$B15)/('Total Pr'!W15/'Total Pr'!$B15)</f>
        <v>132.59671769070439</v>
      </c>
      <c r="X25" s="35">
        <f>100*(X15/$B15)/('Total Pr'!X15/'Total Pr'!$B15)</f>
        <v>144.06012968321795</v>
      </c>
      <c r="Y25" s="35">
        <f>100*(Y15/$B15)/('Total Pr'!Y15/'Total Pr'!$B15)</f>
        <v>146.76729909138942</v>
      </c>
    </row>
    <row r="26" spans="1:25" ht="15" x14ac:dyDescent="0.25">
      <c r="A26" s="7" t="s">
        <v>55</v>
      </c>
      <c r="B26" s="34">
        <f>100*(B16/$B16)/('Total Pr'!B16/'Total Pr'!$B16)</f>
        <v>100</v>
      </c>
      <c r="C26" s="34">
        <f>100*(C16/$B16)/('Total Pr'!C16/'Total Pr'!$B16)</f>
        <v>103.56156242122725</v>
      </c>
      <c r="D26" s="34">
        <f>100*(D16/$B16)/('Total Pr'!D16/'Total Pr'!$B16)</f>
        <v>106.32069658703016</v>
      </c>
      <c r="E26" s="34">
        <f>100*(E16/$B16)/('Total Pr'!E16/'Total Pr'!$B16)</f>
        <v>108.27297358578713</v>
      </c>
      <c r="F26" s="34">
        <f>100*(F16/$B16)/('Total Pr'!F16/'Total Pr'!$B16)</f>
        <v>109.95156139450587</v>
      </c>
      <c r="G26" s="34">
        <f>100*(G16/$B16)/('Total Pr'!G16/'Total Pr'!$B16)</f>
        <v>112.90670378327324</v>
      </c>
      <c r="H26" s="34">
        <f>100*(H16/$B16)/('Total Pr'!H16/'Total Pr'!$B16)</f>
        <v>115.63267589429779</v>
      </c>
      <c r="I26" s="34">
        <f>100*(I16/$B16)/('Total Pr'!I16/'Total Pr'!$B16)</f>
        <v>118.30493267526258</v>
      </c>
      <c r="J26" s="34">
        <f>100*(J16/$B16)/('Total Pr'!J16/'Total Pr'!$B16)</f>
        <v>121.9744277979953</v>
      </c>
      <c r="K26" s="34">
        <f>100*(K16/$B16)/('Total Pr'!K16/'Total Pr'!$B16)</f>
        <v>121.08720802961498</v>
      </c>
      <c r="L26" s="34">
        <f>100*(L16/$B16)/('Total Pr'!L16/'Total Pr'!$B16)</f>
        <v>124.27581895225977</v>
      </c>
      <c r="M26" s="34">
        <f>100*(M16/$B16)/('Total Pr'!M16/'Total Pr'!$B16)</f>
        <v>127.61535289936808</v>
      </c>
      <c r="N26" s="34">
        <f>100*(N16/$B16)/('Total Pr'!N16/'Total Pr'!$B16)</f>
        <v>130.1546925100391</v>
      </c>
      <c r="O26" s="34">
        <f>100*(O16/$B16)/('Total Pr'!O16/'Total Pr'!$B16)</f>
        <v>130.24420940310736</v>
      </c>
      <c r="P26" s="34">
        <f>100*(P16/$B16)/('Total Pr'!P16/'Total Pr'!$B16)</f>
        <v>129.646367811994</v>
      </c>
      <c r="Q26" s="34">
        <f>100*(Q16/$B16)/('Total Pr'!Q16/'Total Pr'!$B16)</f>
        <v>128.86100548812871</v>
      </c>
      <c r="R26" s="34">
        <f>100*(R16/$B16)/('Total Pr'!R16/'Total Pr'!$B16)</f>
        <v>127.82014211734366</v>
      </c>
      <c r="S26" s="34">
        <f>100*(S16/$B16)/('Total Pr'!S16/'Total Pr'!$B16)</f>
        <v>130.37477874789857</v>
      </c>
      <c r="T26" s="34">
        <f>100*(T16/$B16)/('Total Pr'!T16/'Total Pr'!$B16)</f>
        <v>133.29442983287004</v>
      </c>
      <c r="U26" s="34">
        <f>100*(U16/$B16)/('Total Pr'!U16/'Total Pr'!$B16)</f>
        <v>136.01977048359561</v>
      </c>
      <c r="V26" s="34">
        <f>100*(V16/$B16)/('Total Pr'!V16/'Total Pr'!$B16)</f>
        <v>136.99243739475</v>
      </c>
      <c r="W26" s="34">
        <f>100*(W16/$B16)/('Total Pr'!W16/'Total Pr'!$B16)</f>
        <v>143.94184884565905</v>
      </c>
      <c r="X26" s="34">
        <f>100*(X16/$B16)/('Total Pr'!X16/'Total Pr'!$B16)</f>
        <v>158.64170545882976</v>
      </c>
      <c r="Y26" s="34">
        <f>100*(Y16/$B16)/('Total Pr'!Y16/'Total Pr'!$B16)</f>
        <v>164.69475453264539</v>
      </c>
    </row>
    <row r="27" spans="1:25" ht="15" x14ac:dyDescent="0.25">
      <c r="A27" s="7" t="s">
        <v>56</v>
      </c>
      <c r="B27" s="34">
        <f>100*(B17/$B17)/('Total Pr'!B17/'Total Pr'!$B17)</f>
        <v>100</v>
      </c>
      <c r="C27" s="34">
        <f>100*(C17/$B17)/('Total Pr'!C17/'Total Pr'!$B17)</f>
        <v>101.77048007828994</v>
      </c>
      <c r="D27" s="34">
        <f>100*(D17/$B17)/('Total Pr'!D17/'Total Pr'!$B17)</f>
        <v>102.20940079501007</v>
      </c>
      <c r="E27" s="34">
        <f>100*(E17/$B17)/('Total Pr'!E17/'Total Pr'!$B17)</f>
        <v>103.52363924425049</v>
      </c>
      <c r="F27" s="34">
        <f>100*(F17/$B17)/('Total Pr'!F17/'Total Pr'!$B17)</f>
        <v>105.25424159539156</v>
      </c>
      <c r="G27" s="34">
        <f>100*(G17/$B17)/('Total Pr'!G17/'Total Pr'!$B17)</f>
        <v>107.79718939668501</v>
      </c>
      <c r="H27" s="34">
        <f>100*(H17/$B17)/('Total Pr'!H17/'Total Pr'!$B17)</f>
        <v>110.24222515912032</v>
      </c>
      <c r="I27" s="34">
        <f>100*(I17/$B17)/('Total Pr'!I17/'Total Pr'!$B17)</f>
        <v>113.06572490854904</v>
      </c>
      <c r="J27" s="34">
        <f>100*(J17/$B17)/('Total Pr'!J17/'Total Pr'!$B17)</f>
        <v>116.64186695823284</v>
      </c>
      <c r="K27" s="34">
        <f>100*(K17/$B17)/('Total Pr'!K17/'Total Pr'!$B17)</f>
        <v>116.37854885807093</v>
      </c>
      <c r="L27" s="34">
        <f>100*(L17/$B17)/('Total Pr'!L17/'Total Pr'!$B17)</f>
        <v>118.95598980789353</v>
      </c>
      <c r="M27" s="34">
        <f>100*(M17/$B17)/('Total Pr'!M17/'Total Pr'!$B17)</f>
        <v>122.78340467144105</v>
      </c>
      <c r="N27" s="34">
        <f>100*(N17/$B17)/('Total Pr'!N17/'Total Pr'!$B17)</f>
        <v>125.12327809555427</v>
      </c>
      <c r="O27" s="34">
        <f>100*(O17/$B17)/('Total Pr'!O17/'Total Pr'!$B17)</f>
        <v>126.4971640038415</v>
      </c>
      <c r="P27" s="34">
        <f>100*(P17/$B17)/('Total Pr'!P17/'Total Pr'!$B17)</f>
        <v>127.63533220762213</v>
      </c>
      <c r="Q27" s="34">
        <f>100*(Q17/$B17)/('Total Pr'!Q17/'Total Pr'!$B17)</f>
        <v>128.56250837768334</v>
      </c>
      <c r="R27" s="34">
        <f>100*(R17/$B17)/('Total Pr'!R17/'Total Pr'!$B17)</f>
        <v>129.26196073058537</v>
      </c>
      <c r="S27" s="34">
        <f>100*(S17/$B17)/('Total Pr'!S17/'Total Pr'!$B17)</f>
        <v>131.4614328143081</v>
      </c>
      <c r="T27" s="34">
        <f>100*(T17/$B17)/('Total Pr'!T17/'Total Pr'!$B17)</f>
        <v>134.21085769397968</v>
      </c>
      <c r="U27" s="34">
        <f>100*(U17/$B17)/('Total Pr'!U17/'Total Pr'!$B17)</f>
        <v>135.79991538133973</v>
      </c>
      <c r="V27" s="34">
        <f>100*(V17/$B17)/('Total Pr'!V17/'Total Pr'!$B17)</f>
        <v>137.35877238363847</v>
      </c>
      <c r="W27" s="34">
        <f>100*(W17/$B17)/('Total Pr'!W17/'Total Pr'!$B17)</f>
        <v>144.18732913440857</v>
      </c>
      <c r="X27" s="34">
        <f>100*(X17/$B17)/('Total Pr'!X17/'Total Pr'!$B17)</f>
        <v>161.24531612729871</v>
      </c>
      <c r="Y27" s="34">
        <f>100*(Y17/$B17)/('Total Pr'!Y17/'Total Pr'!$B17)</f>
        <v>169.7983079586775</v>
      </c>
    </row>
    <row r="28" spans="1:25" ht="15" x14ac:dyDescent="0.25">
      <c r="A28" s="7" t="s">
        <v>58</v>
      </c>
      <c r="B28" s="34">
        <f>100*(B18/$B18)/('Total Pr'!B18/'Total Pr'!$B18)</f>
        <v>100</v>
      </c>
      <c r="C28" s="34">
        <f>100*(C18/$B18)/('Total Pr'!C18/'Total Pr'!$B18)</f>
        <v>101.76874765069846</v>
      </c>
      <c r="D28" s="34">
        <f>100*(D18/$B18)/('Total Pr'!D18/'Total Pr'!$B18)</f>
        <v>101.88246430367489</v>
      </c>
      <c r="E28" s="34">
        <f>100*(E18/$B18)/('Total Pr'!E18/'Total Pr'!$B18)</f>
        <v>102.35064810624901</v>
      </c>
      <c r="F28" s="34">
        <f>100*(F18/$B18)/('Total Pr'!F18/'Total Pr'!$B18)</f>
        <v>103.79834527738086</v>
      </c>
      <c r="G28" s="34">
        <f>100*(G18/$B18)/('Total Pr'!G18/'Total Pr'!$B18)</f>
        <v>105.87386592439681</v>
      </c>
      <c r="H28" s="34">
        <f>100*(H18/$B18)/('Total Pr'!H18/'Total Pr'!$B18)</f>
        <v>108.83275342114332</v>
      </c>
      <c r="I28" s="34">
        <f>100*(I18/$B18)/('Total Pr'!I18/'Total Pr'!$B18)</f>
        <v>112.00193230883829</v>
      </c>
      <c r="J28" s="34">
        <f>100*(J18/$B18)/('Total Pr'!J18/'Total Pr'!$B18)</f>
        <v>116.21390378690268</v>
      </c>
      <c r="K28" s="34">
        <f>100*(K18/$B18)/('Total Pr'!K18/'Total Pr'!$B18)</f>
        <v>114.9180979276787</v>
      </c>
      <c r="L28" s="34">
        <f>100*(L18/$B18)/('Total Pr'!L18/'Total Pr'!$B18)</f>
        <v>117.55580250433027</v>
      </c>
      <c r="M28" s="34">
        <f>100*(M18/$B18)/('Total Pr'!M18/'Total Pr'!$B18)</f>
        <v>122.11211987777591</v>
      </c>
      <c r="N28" s="34">
        <f>100*(N18/$B18)/('Total Pr'!N18/'Total Pr'!$B18)</f>
        <v>125.18982894411923</v>
      </c>
      <c r="O28" s="34">
        <f>100*(O18/$B18)/('Total Pr'!O18/'Total Pr'!$B18)</f>
        <v>126.77079632515057</v>
      </c>
      <c r="P28" s="34">
        <f>100*(P18/$B18)/('Total Pr'!P18/'Total Pr'!$B18)</f>
        <v>127.53216407849578</v>
      </c>
      <c r="Q28" s="34">
        <f>100*(Q18/$B18)/('Total Pr'!Q18/'Total Pr'!$B18)</f>
        <v>127.48267033235921</v>
      </c>
      <c r="R28" s="34">
        <f>100*(R18/$B18)/('Total Pr'!R18/'Total Pr'!$B18)</f>
        <v>126.49307296538329</v>
      </c>
      <c r="S28" s="34">
        <f>100*(S18/$B18)/('Total Pr'!S18/'Total Pr'!$B18)</f>
        <v>128.73631828740892</v>
      </c>
      <c r="T28" s="34">
        <f>100*(T18/$B18)/('Total Pr'!T18/'Total Pr'!$B18)</f>
        <v>132.19921377538424</v>
      </c>
      <c r="U28" s="34">
        <f>100*(U18/$B18)/('Total Pr'!U18/'Total Pr'!$B18)</f>
        <v>133.73500003729256</v>
      </c>
      <c r="V28" s="34">
        <f>100*(V18/$B18)/('Total Pr'!V18/'Total Pr'!$B18)</f>
        <v>133.42936327069887</v>
      </c>
      <c r="W28" s="34">
        <f>100*(W18/$B18)/('Total Pr'!W18/'Total Pr'!$B18)</f>
        <v>139.75777962268944</v>
      </c>
      <c r="X28" s="34">
        <f>100*(X18/$B18)/('Total Pr'!X18/'Total Pr'!$B18)</f>
        <v>154.15824076322085</v>
      </c>
      <c r="Y28" s="34">
        <f>100*(Y18/$B18)/('Total Pr'!Y18/'Total Pr'!$B18)</f>
        <v>157.20097272681929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96"/>
  <sheetViews>
    <sheetView topLeftCell="G62" workbookViewId="0">
      <selection activeCell="O96" sqref="O96"/>
    </sheetView>
  </sheetViews>
  <sheetFormatPr baseColWidth="10" defaultColWidth="8.85546875" defaultRowHeight="11.45" customHeight="1" x14ac:dyDescent="0.25"/>
  <cols>
    <col min="1" max="1" width="29.85546875" customWidth="1"/>
    <col min="2" max="25" width="10" customWidth="1"/>
  </cols>
  <sheetData>
    <row r="1" spans="1:25" ht="15" x14ac:dyDescent="0.25">
      <c r="A1" s="3" t="s">
        <v>86</v>
      </c>
    </row>
    <row r="2" spans="1:25" ht="15" x14ac:dyDescent="0.25">
      <c r="A2" s="2" t="s">
        <v>87</v>
      </c>
      <c r="B2" s="1" t="s">
        <v>0</v>
      </c>
    </row>
    <row r="3" spans="1:25" ht="15" x14ac:dyDescent="0.25">
      <c r="A3" s="2" t="s">
        <v>88</v>
      </c>
      <c r="B3" s="2" t="s">
        <v>6</v>
      </c>
    </row>
    <row r="5" spans="1:25" ht="15" x14ac:dyDescent="0.25">
      <c r="A5" s="1" t="s">
        <v>12</v>
      </c>
      <c r="C5" s="2" t="s">
        <v>17</v>
      </c>
    </row>
    <row r="6" spans="1:25" ht="15" x14ac:dyDescent="0.25">
      <c r="A6" s="1" t="s">
        <v>13</v>
      </c>
      <c r="C6" s="2" t="s">
        <v>18</v>
      </c>
    </row>
    <row r="7" spans="1:25" ht="15" x14ac:dyDescent="0.25">
      <c r="A7" s="1" t="s">
        <v>14</v>
      </c>
      <c r="C7" s="2" t="s">
        <v>24</v>
      </c>
    </row>
    <row r="8" spans="1:25" ht="15" x14ac:dyDescent="0.25">
      <c r="A8" s="1" t="s">
        <v>15</v>
      </c>
      <c r="C8" s="2" t="s">
        <v>20</v>
      </c>
    </row>
    <row r="10" spans="1:25" ht="15" x14ac:dyDescent="0.25">
      <c r="A10" s="5" t="s">
        <v>89</v>
      </c>
      <c r="B10" s="4" t="s">
        <v>62</v>
      </c>
      <c r="C10" s="4" t="s">
        <v>63</v>
      </c>
      <c r="D10" s="4" t="s">
        <v>64</v>
      </c>
      <c r="E10" s="4" t="s">
        <v>65</v>
      </c>
      <c r="F10" s="4" t="s">
        <v>66</v>
      </c>
      <c r="G10" s="4" t="s">
        <v>67</v>
      </c>
      <c r="H10" s="4" t="s">
        <v>68</v>
      </c>
      <c r="I10" s="4" t="s">
        <v>69</v>
      </c>
      <c r="J10" s="4" t="s">
        <v>70</v>
      </c>
      <c r="K10" s="4" t="s">
        <v>71</v>
      </c>
      <c r="L10" s="4" t="s">
        <v>72</v>
      </c>
      <c r="M10" s="4" t="s">
        <v>73</v>
      </c>
      <c r="N10" s="4" t="s">
        <v>74</v>
      </c>
      <c r="O10" s="4" t="s">
        <v>75</v>
      </c>
      <c r="P10" s="4" t="s">
        <v>76</v>
      </c>
      <c r="Q10" s="4" t="s">
        <v>77</v>
      </c>
      <c r="R10" s="4" t="s">
        <v>78</v>
      </c>
      <c r="S10" s="4" t="s">
        <v>79</v>
      </c>
      <c r="T10" s="4" t="s">
        <v>80</v>
      </c>
      <c r="U10" s="4" t="s">
        <v>81</v>
      </c>
      <c r="V10" s="4" t="s">
        <v>82</v>
      </c>
      <c r="W10" s="4" t="s">
        <v>83</v>
      </c>
      <c r="X10" s="4" t="s">
        <v>84</v>
      </c>
      <c r="Y10" s="4" t="s">
        <v>85</v>
      </c>
    </row>
    <row r="11" spans="1:25" ht="15" x14ac:dyDescent="0.25">
      <c r="A11" s="7" t="s">
        <v>46</v>
      </c>
      <c r="B11" s="17">
        <v>498162.8</v>
      </c>
      <c r="C11" s="17">
        <v>506348.6</v>
      </c>
      <c r="D11" s="17">
        <v>513750.4</v>
      </c>
      <c r="E11" s="17">
        <v>520203.5</v>
      </c>
      <c r="F11" s="17">
        <v>544008.69999999995</v>
      </c>
      <c r="G11" s="17">
        <v>561694.19999999995</v>
      </c>
      <c r="H11" s="17">
        <v>582283.19999999995</v>
      </c>
      <c r="I11" s="17">
        <v>609434.80000000005</v>
      </c>
      <c r="J11" s="21">
        <v>610352</v>
      </c>
      <c r="K11" s="17">
        <v>568837.69999999995</v>
      </c>
      <c r="L11" s="17">
        <v>586174.69999999995</v>
      </c>
      <c r="M11" s="17">
        <v>593653.19999999995</v>
      </c>
      <c r="N11" s="17">
        <v>593718.1</v>
      </c>
      <c r="O11" s="17">
        <v>591869.6</v>
      </c>
      <c r="P11" s="17">
        <v>592308.4</v>
      </c>
      <c r="Q11" s="17">
        <v>589392.4</v>
      </c>
      <c r="R11" s="17">
        <v>593278.6</v>
      </c>
      <c r="S11" s="17">
        <v>621328.5</v>
      </c>
      <c r="T11" s="17">
        <v>638996.80000000005</v>
      </c>
      <c r="U11" s="17">
        <v>650319.19999999995</v>
      </c>
      <c r="V11" s="17">
        <v>543544.6</v>
      </c>
      <c r="W11" s="17">
        <v>596605.6</v>
      </c>
      <c r="X11" s="17">
        <v>655106.19999999995</v>
      </c>
      <c r="Y11" s="21">
        <v>650519</v>
      </c>
    </row>
    <row r="12" spans="1:25" ht="15" x14ac:dyDescent="0.25">
      <c r="A12" s="7" t="s">
        <v>47</v>
      </c>
      <c r="B12" s="16">
        <v>420642.4</v>
      </c>
      <c r="C12" s="16">
        <v>427792.9</v>
      </c>
      <c r="D12" s="16">
        <v>434626.1</v>
      </c>
      <c r="E12" s="16">
        <v>439255.8</v>
      </c>
      <c r="F12" s="16">
        <v>460938.4</v>
      </c>
      <c r="G12" s="16">
        <v>475760.1</v>
      </c>
      <c r="H12" s="16">
        <v>492108.4</v>
      </c>
      <c r="I12" s="16">
        <v>515151.4</v>
      </c>
      <c r="J12" s="16">
        <v>519933.3</v>
      </c>
      <c r="K12" s="16">
        <v>485839.3</v>
      </c>
      <c r="L12" s="16">
        <v>502166.5</v>
      </c>
      <c r="M12" s="20">
        <v>507970</v>
      </c>
      <c r="N12" s="16">
        <v>503758.9</v>
      </c>
      <c r="O12" s="16">
        <v>499050.2</v>
      </c>
      <c r="P12" s="16">
        <v>499259.4</v>
      </c>
      <c r="Q12" s="20">
        <v>495777</v>
      </c>
      <c r="R12" s="16">
        <v>495545.5</v>
      </c>
      <c r="S12" s="16">
        <v>516905.5</v>
      </c>
      <c r="T12" s="16">
        <v>527308.30000000005</v>
      </c>
      <c r="U12" s="16">
        <v>535498.5</v>
      </c>
      <c r="V12" s="16">
        <v>443956.9</v>
      </c>
      <c r="W12" s="16">
        <v>490852.4</v>
      </c>
      <c r="X12" s="16">
        <v>536264.5</v>
      </c>
      <c r="Y12" s="16">
        <v>529675.19999999995</v>
      </c>
    </row>
    <row r="13" spans="1:25" ht="15" x14ac:dyDescent="0.25">
      <c r="A13" s="7" t="s">
        <v>48</v>
      </c>
      <c r="B13" s="17">
        <v>21905.200000000001</v>
      </c>
      <c r="C13" s="17">
        <v>22131.200000000001</v>
      </c>
      <c r="D13" s="17">
        <v>21324.1</v>
      </c>
      <c r="E13" s="17">
        <v>21483.7</v>
      </c>
      <c r="F13" s="21">
        <v>21208</v>
      </c>
      <c r="G13" s="17">
        <v>22461.3</v>
      </c>
      <c r="H13" s="17">
        <v>22513.5</v>
      </c>
      <c r="I13" s="17">
        <v>23012.400000000001</v>
      </c>
      <c r="J13" s="17">
        <v>23645.4</v>
      </c>
      <c r="K13" s="17">
        <v>23042.1</v>
      </c>
      <c r="L13" s="17">
        <v>23350.9</v>
      </c>
      <c r="M13" s="17">
        <v>23384.1</v>
      </c>
      <c r="N13" s="17">
        <v>23330.799999999999</v>
      </c>
      <c r="O13" s="21">
        <v>22612</v>
      </c>
      <c r="P13" s="17">
        <v>23244.400000000001</v>
      </c>
      <c r="Q13" s="17">
        <v>24268.9</v>
      </c>
      <c r="R13" s="17">
        <v>23707.200000000001</v>
      </c>
      <c r="S13" s="17">
        <v>24056.9</v>
      </c>
      <c r="T13" s="17">
        <v>24680.6</v>
      </c>
      <c r="U13" s="17">
        <v>24624.2</v>
      </c>
      <c r="V13" s="17">
        <v>22570.1</v>
      </c>
      <c r="W13" s="21">
        <v>23501</v>
      </c>
      <c r="X13" s="17">
        <v>24034.1</v>
      </c>
      <c r="Y13" s="17">
        <v>24034.3</v>
      </c>
    </row>
    <row r="14" spans="1:25" ht="15" x14ac:dyDescent="0.25">
      <c r="A14" s="7" t="s">
        <v>49</v>
      </c>
      <c r="B14" s="16">
        <v>11042.3</v>
      </c>
      <c r="C14" s="20">
        <v>11473</v>
      </c>
      <c r="D14" s="16">
        <v>11859.3</v>
      </c>
      <c r="E14" s="16">
        <v>12265.8</v>
      </c>
      <c r="F14" s="16">
        <v>11695.2</v>
      </c>
      <c r="G14" s="16">
        <v>11623.1</v>
      </c>
      <c r="H14" s="16">
        <v>12452.2</v>
      </c>
      <c r="I14" s="16">
        <v>12626.3</v>
      </c>
      <c r="J14" s="16">
        <v>12364.6</v>
      </c>
      <c r="K14" s="16">
        <v>10397.6</v>
      </c>
      <c r="L14" s="16">
        <v>10733.5</v>
      </c>
      <c r="M14" s="16">
        <v>10246.6</v>
      </c>
      <c r="N14" s="16">
        <v>10001.200000000001</v>
      </c>
      <c r="O14" s="16">
        <v>9663.7999999999993</v>
      </c>
      <c r="P14" s="20">
        <v>9182</v>
      </c>
      <c r="Q14" s="16">
        <v>9447.9</v>
      </c>
      <c r="R14" s="16">
        <v>9810.1</v>
      </c>
      <c r="S14" s="16">
        <v>10946.1</v>
      </c>
      <c r="T14" s="20">
        <v>11701</v>
      </c>
      <c r="U14" s="16">
        <v>11890.2</v>
      </c>
      <c r="V14" s="16">
        <v>10503.7</v>
      </c>
      <c r="W14" s="16">
        <v>11255.4</v>
      </c>
      <c r="X14" s="16">
        <v>12964.8</v>
      </c>
      <c r="Y14" s="16">
        <v>12290.8</v>
      </c>
    </row>
    <row r="15" spans="1:25" ht="15" x14ac:dyDescent="0.25">
      <c r="A15" s="7" t="s">
        <v>50</v>
      </c>
      <c r="B15" s="17">
        <v>16701.400000000001</v>
      </c>
      <c r="C15" s="21">
        <v>17640</v>
      </c>
      <c r="D15" s="17">
        <v>17260.8</v>
      </c>
      <c r="E15" s="17">
        <v>17269.8</v>
      </c>
      <c r="F15" s="17">
        <v>17121.5</v>
      </c>
      <c r="G15" s="17">
        <v>16838.900000000001</v>
      </c>
      <c r="H15" s="17">
        <v>17278.7</v>
      </c>
      <c r="I15" s="17">
        <v>18075.900000000001</v>
      </c>
      <c r="J15" s="17">
        <v>15989.1</v>
      </c>
      <c r="K15" s="17">
        <v>13748.7</v>
      </c>
      <c r="L15" s="17">
        <v>14061.2</v>
      </c>
      <c r="M15" s="17">
        <v>15097.6</v>
      </c>
      <c r="N15" s="17">
        <v>15051.3</v>
      </c>
      <c r="O15" s="17">
        <v>16581.900000000001</v>
      </c>
      <c r="P15" s="17">
        <v>15630.7</v>
      </c>
      <c r="Q15" s="21">
        <v>15277</v>
      </c>
      <c r="R15" s="17">
        <v>15835.4</v>
      </c>
      <c r="S15" s="17">
        <v>16243.4</v>
      </c>
      <c r="T15" s="17">
        <v>16498.3</v>
      </c>
      <c r="U15" s="17">
        <v>17105.5</v>
      </c>
      <c r="V15" s="17">
        <v>14081.2</v>
      </c>
      <c r="W15" s="17">
        <v>14546.2</v>
      </c>
      <c r="X15" s="17">
        <v>16907.099999999999</v>
      </c>
      <c r="Y15" s="21">
        <v>18509</v>
      </c>
    </row>
    <row r="16" spans="1:25" ht="15" x14ac:dyDescent="0.25">
      <c r="A16" s="7" t="s">
        <v>51</v>
      </c>
      <c r="B16" s="16">
        <v>100993.4</v>
      </c>
      <c r="C16" s="16">
        <v>102753.3</v>
      </c>
      <c r="D16" s="16">
        <v>107688.9</v>
      </c>
      <c r="E16" s="20">
        <v>107217</v>
      </c>
      <c r="F16" s="16">
        <v>115761.7</v>
      </c>
      <c r="G16" s="16">
        <v>120365.7</v>
      </c>
      <c r="H16" s="16">
        <v>128629.8</v>
      </c>
      <c r="I16" s="20">
        <v>137047</v>
      </c>
      <c r="J16" s="16">
        <v>141548.9</v>
      </c>
      <c r="K16" s="16">
        <v>134611.1</v>
      </c>
      <c r="L16" s="16">
        <v>135503.79999999999</v>
      </c>
      <c r="M16" s="16">
        <v>138309.5</v>
      </c>
      <c r="N16" s="16">
        <v>136868.4</v>
      </c>
      <c r="O16" s="16">
        <v>142173.79999999999</v>
      </c>
      <c r="P16" s="16">
        <v>137110.70000000001</v>
      </c>
      <c r="Q16" s="16">
        <v>138220.29999999999</v>
      </c>
      <c r="R16" s="16">
        <v>136957.70000000001</v>
      </c>
      <c r="S16" s="20">
        <v>140197</v>
      </c>
      <c r="T16" s="16">
        <v>147976.5</v>
      </c>
      <c r="U16" s="20">
        <v>145681</v>
      </c>
      <c r="V16" s="20">
        <v>127533</v>
      </c>
      <c r="W16" s="16">
        <v>140541.4</v>
      </c>
      <c r="X16" s="20">
        <v>147798</v>
      </c>
      <c r="Y16" s="16">
        <v>149264.6</v>
      </c>
    </row>
    <row r="17" spans="1:25" ht="15" x14ac:dyDescent="0.25">
      <c r="A17" s="7" t="s">
        <v>52</v>
      </c>
      <c r="B17" s="21">
        <v>46961</v>
      </c>
      <c r="C17" s="21">
        <v>48555</v>
      </c>
      <c r="D17" s="21">
        <v>48361</v>
      </c>
      <c r="E17" s="21">
        <v>47952</v>
      </c>
      <c r="F17" s="21">
        <v>48873</v>
      </c>
      <c r="G17" s="21">
        <v>47955</v>
      </c>
      <c r="H17" s="21">
        <v>48528</v>
      </c>
      <c r="I17" s="21">
        <v>50267</v>
      </c>
      <c r="J17" s="21">
        <v>49872</v>
      </c>
      <c r="K17" s="21">
        <v>47432</v>
      </c>
      <c r="L17" s="21">
        <v>49785</v>
      </c>
      <c r="M17" s="21">
        <v>50803</v>
      </c>
      <c r="N17" s="21">
        <v>49996</v>
      </c>
      <c r="O17" s="21">
        <v>47287</v>
      </c>
      <c r="P17" s="21">
        <v>49189</v>
      </c>
      <c r="Q17" s="21">
        <v>51438</v>
      </c>
      <c r="R17" s="21">
        <v>49181</v>
      </c>
      <c r="S17" s="21">
        <v>51727</v>
      </c>
      <c r="T17" s="21">
        <v>54046</v>
      </c>
      <c r="U17" s="21">
        <v>55433</v>
      </c>
      <c r="V17" s="21">
        <v>40170</v>
      </c>
      <c r="W17" s="21">
        <v>46403</v>
      </c>
      <c r="X17" s="21">
        <v>58364</v>
      </c>
      <c r="Y17" s="21">
        <v>60151</v>
      </c>
    </row>
    <row r="18" spans="1:25" ht="15" x14ac:dyDescent="0.25">
      <c r="A18" s="7" t="s">
        <v>53</v>
      </c>
      <c r="B18" s="16">
        <v>84892.1</v>
      </c>
      <c r="C18" s="16">
        <v>84500.3</v>
      </c>
      <c r="D18" s="16">
        <v>85346.6</v>
      </c>
      <c r="E18" s="16">
        <v>85433.1</v>
      </c>
      <c r="F18" s="16">
        <v>89418.3</v>
      </c>
      <c r="G18" s="16">
        <v>92317.9</v>
      </c>
      <c r="H18" s="16">
        <v>95267.1</v>
      </c>
      <c r="I18" s="16">
        <v>98505.8</v>
      </c>
      <c r="J18" s="16">
        <v>98187.4</v>
      </c>
      <c r="K18" s="16">
        <v>91872.8</v>
      </c>
      <c r="L18" s="16">
        <v>99891.3</v>
      </c>
      <c r="M18" s="16">
        <v>101599.8</v>
      </c>
      <c r="N18" s="16">
        <v>103545.4</v>
      </c>
      <c r="O18" s="16">
        <v>101571.3</v>
      </c>
      <c r="P18" s="16">
        <v>102437.4</v>
      </c>
      <c r="Q18" s="16">
        <v>98905.7</v>
      </c>
      <c r="R18" s="20">
        <v>100161</v>
      </c>
      <c r="S18" s="16">
        <v>102936.5</v>
      </c>
      <c r="T18" s="16">
        <v>99332.800000000003</v>
      </c>
      <c r="U18" s="16">
        <v>103493.7</v>
      </c>
      <c r="V18" s="16">
        <v>84929.2</v>
      </c>
      <c r="W18" s="16">
        <v>97103.5</v>
      </c>
      <c r="X18" s="20">
        <v>107457</v>
      </c>
      <c r="Y18" s="16">
        <v>103112.8</v>
      </c>
    </row>
    <row r="19" spans="1:25" ht="15" x14ac:dyDescent="0.25">
      <c r="A19" s="7" t="s">
        <v>54</v>
      </c>
      <c r="B19" s="17">
        <v>79439.100000000006</v>
      </c>
      <c r="C19" s="21">
        <v>82744</v>
      </c>
      <c r="D19" s="21">
        <v>84286</v>
      </c>
      <c r="E19" s="17">
        <v>85512.2</v>
      </c>
      <c r="F19" s="17">
        <v>86786.4</v>
      </c>
      <c r="G19" s="17">
        <v>89542.2</v>
      </c>
      <c r="H19" s="17">
        <v>90354.1</v>
      </c>
      <c r="I19" s="17">
        <v>92031.2</v>
      </c>
      <c r="J19" s="17">
        <v>89698.5</v>
      </c>
      <c r="K19" s="17">
        <v>84510.9</v>
      </c>
      <c r="L19" s="17">
        <v>86053.5</v>
      </c>
      <c r="M19" s="17">
        <v>85066.8</v>
      </c>
      <c r="N19" s="17">
        <v>81196.899999999994</v>
      </c>
      <c r="O19" s="17">
        <v>78115.100000000006</v>
      </c>
      <c r="P19" s="17">
        <v>76956.7</v>
      </c>
      <c r="Q19" s="17">
        <v>74639.399999999994</v>
      </c>
      <c r="R19" s="17">
        <v>77538.3</v>
      </c>
      <c r="S19" s="17">
        <v>82930.3</v>
      </c>
      <c r="T19" s="21">
        <v>82280</v>
      </c>
      <c r="U19" s="17">
        <v>84876.1</v>
      </c>
      <c r="V19" s="17">
        <v>69700.7</v>
      </c>
      <c r="W19" s="21">
        <v>76243</v>
      </c>
      <c r="X19" s="17">
        <v>82296.5</v>
      </c>
      <c r="Y19" s="17">
        <v>80483.899999999994</v>
      </c>
    </row>
    <row r="20" spans="1:25" ht="15" x14ac:dyDescent="0.25">
      <c r="A20" s="7" t="s">
        <v>55</v>
      </c>
      <c r="B20" s="16">
        <v>27109.8</v>
      </c>
      <c r="C20" s="16">
        <v>27325.4</v>
      </c>
      <c r="D20" s="16">
        <v>26801.599999999999</v>
      </c>
      <c r="E20" s="16">
        <v>27654.1</v>
      </c>
      <c r="F20" s="16">
        <v>29220.799999999999</v>
      </c>
      <c r="G20" s="16">
        <v>30254.799999999999</v>
      </c>
      <c r="H20" s="16">
        <v>31723.4</v>
      </c>
      <c r="I20" s="16">
        <v>33528.300000000003</v>
      </c>
      <c r="J20" s="20">
        <v>33893</v>
      </c>
      <c r="K20" s="20">
        <v>31241</v>
      </c>
      <c r="L20" s="16">
        <v>32750.9</v>
      </c>
      <c r="M20" s="16">
        <v>33944.300000000003</v>
      </c>
      <c r="N20" s="16">
        <v>34292.800000000003</v>
      </c>
      <c r="O20" s="16">
        <v>34077.300000000003</v>
      </c>
      <c r="P20" s="16">
        <v>34972.800000000003</v>
      </c>
      <c r="Q20" s="16">
        <v>34849.699999999997</v>
      </c>
      <c r="R20" s="16">
        <v>34397.4</v>
      </c>
      <c r="S20" s="16">
        <v>35765.1</v>
      </c>
      <c r="T20" s="16">
        <v>35950.400000000001</v>
      </c>
      <c r="U20" s="16">
        <v>36906.5</v>
      </c>
      <c r="V20" s="20">
        <v>30329</v>
      </c>
      <c r="W20" s="20">
        <v>33949</v>
      </c>
      <c r="X20" s="16">
        <v>38965.800000000003</v>
      </c>
      <c r="Y20" s="20">
        <v>36327</v>
      </c>
    </row>
    <row r="21" spans="1:25" ht="15" x14ac:dyDescent="0.25">
      <c r="A21" s="7" t="s">
        <v>56</v>
      </c>
      <c r="B21" s="17">
        <v>16414.099999999999</v>
      </c>
      <c r="C21" s="17">
        <v>15859.5</v>
      </c>
      <c r="D21" s="17">
        <v>16096.6</v>
      </c>
      <c r="E21" s="17">
        <v>16348.9</v>
      </c>
      <c r="F21" s="17">
        <v>17237.2</v>
      </c>
      <c r="G21" s="17">
        <v>16798.599999999999</v>
      </c>
      <c r="H21" s="17">
        <v>17480.599999999999</v>
      </c>
      <c r="I21" s="17">
        <v>18081.099999999999</v>
      </c>
      <c r="J21" s="17">
        <v>18419.7</v>
      </c>
      <c r="K21" s="17">
        <v>16964.900000000001</v>
      </c>
      <c r="L21" s="17">
        <v>17086.3</v>
      </c>
      <c r="M21" s="17">
        <v>17765.400000000001</v>
      </c>
      <c r="N21" s="17">
        <v>17841.2</v>
      </c>
      <c r="O21" s="17">
        <v>17749.599999999999</v>
      </c>
      <c r="P21" s="17">
        <v>18239.5</v>
      </c>
      <c r="Q21" s="17">
        <v>18264.7</v>
      </c>
      <c r="R21" s="17">
        <v>18707.400000000001</v>
      </c>
      <c r="S21" s="17">
        <v>19459.599999999999</v>
      </c>
      <c r="T21" s="17">
        <v>19905.099999999999</v>
      </c>
      <c r="U21" s="17">
        <v>20024.900000000001</v>
      </c>
      <c r="V21" s="17">
        <v>17948.8</v>
      </c>
      <c r="W21" s="17">
        <v>17509.7</v>
      </c>
      <c r="X21" s="17">
        <v>20073.2</v>
      </c>
      <c r="Y21" s="17">
        <v>19569.900000000001</v>
      </c>
    </row>
    <row r="22" spans="1:25" ht="15" x14ac:dyDescent="0.25">
      <c r="A22" s="7" t="s">
        <v>57</v>
      </c>
      <c r="B22" s="16">
        <v>17730.400000000001</v>
      </c>
      <c r="C22" s="16">
        <v>16781.5</v>
      </c>
      <c r="D22" s="16">
        <v>16982.2</v>
      </c>
      <c r="E22" s="16">
        <v>18125.8</v>
      </c>
      <c r="F22" s="16">
        <v>19000.2</v>
      </c>
      <c r="G22" s="16">
        <v>20761.599999999999</v>
      </c>
      <c r="H22" s="16">
        <v>22996.6</v>
      </c>
      <c r="I22" s="16">
        <v>23573.3</v>
      </c>
      <c r="J22" s="16">
        <v>22187.7</v>
      </c>
      <c r="K22" s="16">
        <v>20857.3</v>
      </c>
      <c r="L22" s="16">
        <v>23001.4</v>
      </c>
      <c r="M22" s="16">
        <v>23949.8</v>
      </c>
      <c r="N22" s="16">
        <v>26098.6</v>
      </c>
      <c r="O22" s="16">
        <v>26638.5</v>
      </c>
      <c r="P22" s="16">
        <v>26594.9</v>
      </c>
      <c r="Q22" s="16">
        <v>26245.599999999999</v>
      </c>
      <c r="R22" s="20">
        <v>26860</v>
      </c>
      <c r="S22" s="16">
        <v>30193.3</v>
      </c>
      <c r="T22" s="16">
        <v>33931.4</v>
      </c>
      <c r="U22" s="16">
        <v>34802.6</v>
      </c>
      <c r="V22" s="16">
        <v>31578.2</v>
      </c>
      <c r="W22" s="16">
        <v>35224.800000000003</v>
      </c>
      <c r="X22" s="16">
        <v>38227.300000000003</v>
      </c>
      <c r="Y22" s="16">
        <v>38376.1</v>
      </c>
    </row>
    <row r="23" spans="1:25" ht="15" x14ac:dyDescent="0.25">
      <c r="A23" s="7" t="s">
        <v>58</v>
      </c>
      <c r="B23" s="17">
        <v>10314.299999999999</v>
      </c>
      <c r="C23" s="17">
        <v>10478.799999999999</v>
      </c>
      <c r="D23" s="21">
        <v>10209</v>
      </c>
      <c r="E23" s="17">
        <v>9969.7999999999993</v>
      </c>
      <c r="F23" s="17">
        <v>10223.200000000001</v>
      </c>
      <c r="G23" s="17">
        <v>10658.8</v>
      </c>
      <c r="H23" s="21">
        <v>10254</v>
      </c>
      <c r="I23" s="17">
        <v>10612.7</v>
      </c>
      <c r="J23" s="17">
        <v>10674.1</v>
      </c>
      <c r="K23" s="17">
        <v>9265.5</v>
      </c>
      <c r="L23" s="17">
        <v>9935.7999999999993</v>
      </c>
      <c r="M23" s="17">
        <v>10572.1</v>
      </c>
      <c r="N23" s="17">
        <v>10789.3</v>
      </c>
      <c r="O23" s="17">
        <v>10759.7</v>
      </c>
      <c r="P23" s="17">
        <v>10340.6</v>
      </c>
      <c r="Q23" s="17">
        <v>9854.6</v>
      </c>
      <c r="R23" s="17">
        <v>9883.2000000000007</v>
      </c>
      <c r="S23" s="21">
        <v>10119</v>
      </c>
      <c r="T23" s="17">
        <v>10082.799999999999</v>
      </c>
      <c r="U23" s="17">
        <v>10201.299999999999</v>
      </c>
      <c r="V23" s="21">
        <v>7835</v>
      </c>
      <c r="W23" s="17">
        <v>8082.9</v>
      </c>
      <c r="X23" s="17">
        <v>8246.4</v>
      </c>
      <c r="Y23" s="17">
        <v>7859.1</v>
      </c>
    </row>
    <row r="24" spans="1:25" ht="15" x14ac:dyDescent="0.25">
      <c r="A24" s="7" t="s">
        <v>59</v>
      </c>
      <c r="B24" s="16">
        <v>19152.400000000001</v>
      </c>
      <c r="C24" s="16">
        <v>18992.900000000001</v>
      </c>
      <c r="D24" s="16">
        <v>18803.900000000001</v>
      </c>
      <c r="E24" s="16">
        <v>18912.400000000001</v>
      </c>
      <c r="F24" s="16">
        <v>19283.7</v>
      </c>
      <c r="G24" s="16">
        <v>19818.900000000001</v>
      </c>
      <c r="H24" s="16">
        <v>20072.599999999999</v>
      </c>
      <c r="I24" s="16">
        <v>20627.7</v>
      </c>
      <c r="J24" s="16">
        <v>20667.599999999999</v>
      </c>
      <c r="K24" s="20">
        <v>18703</v>
      </c>
      <c r="L24" s="16">
        <v>19725.2</v>
      </c>
      <c r="M24" s="16">
        <v>21504.2</v>
      </c>
      <c r="N24" s="16">
        <v>21091.8</v>
      </c>
      <c r="O24" s="16">
        <v>21689.4</v>
      </c>
      <c r="P24" s="16">
        <v>22005.200000000001</v>
      </c>
      <c r="Q24" s="16">
        <v>21680.1</v>
      </c>
      <c r="R24" s="20">
        <v>21924</v>
      </c>
      <c r="S24" s="16">
        <v>22548.2</v>
      </c>
      <c r="T24" s="16">
        <v>23501.5</v>
      </c>
      <c r="U24" s="16">
        <v>24170.3</v>
      </c>
      <c r="V24" s="16">
        <v>20121.5</v>
      </c>
      <c r="W24" s="16">
        <v>20804.3</v>
      </c>
      <c r="X24" s="16">
        <v>23125.9</v>
      </c>
      <c r="Y24" s="16">
        <v>22014.2</v>
      </c>
    </row>
    <row r="26" spans="1:25" ht="15" x14ac:dyDescent="0.25">
      <c r="A26" s="5" t="s">
        <v>89</v>
      </c>
      <c r="B26" s="4" t="s">
        <v>62</v>
      </c>
      <c r="C26" s="4" t="s">
        <v>63</v>
      </c>
      <c r="D26" s="4" t="s">
        <v>64</v>
      </c>
      <c r="E26" s="4" t="s">
        <v>65</v>
      </c>
      <c r="F26" s="4" t="s">
        <v>66</v>
      </c>
      <c r="G26" s="4" t="s">
        <v>67</v>
      </c>
      <c r="H26" s="4" t="s">
        <v>68</v>
      </c>
      <c r="I26" s="4" t="s">
        <v>69</v>
      </c>
      <c r="J26" s="4" t="s">
        <v>70</v>
      </c>
      <c r="K26" s="4" t="s">
        <v>71</v>
      </c>
      <c r="L26" s="4" t="s">
        <v>72</v>
      </c>
      <c r="M26" s="4" t="s">
        <v>73</v>
      </c>
      <c r="N26" s="4" t="s">
        <v>74</v>
      </c>
      <c r="O26" s="4" t="s">
        <v>75</v>
      </c>
      <c r="P26" s="4" t="s">
        <v>76</v>
      </c>
      <c r="Q26" s="4" t="s">
        <v>77</v>
      </c>
      <c r="R26" s="4" t="s">
        <v>78</v>
      </c>
      <c r="S26" s="4" t="s">
        <v>79</v>
      </c>
      <c r="T26" s="4" t="s">
        <v>80</v>
      </c>
      <c r="U26" s="4" t="s">
        <v>81</v>
      </c>
      <c r="V26" s="4" t="s">
        <v>82</v>
      </c>
      <c r="W26" s="4" t="s">
        <v>83</v>
      </c>
      <c r="X26" s="4" t="s">
        <v>84</v>
      </c>
      <c r="Y26" s="4" t="s">
        <v>85</v>
      </c>
    </row>
    <row r="27" spans="1:25" ht="15" x14ac:dyDescent="0.25">
      <c r="A27" s="23" t="s">
        <v>95</v>
      </c>
      <c r="B27" s="10">
        <f>100*B11/$B11</f>
        <v>100</v>
      </c>
      <c r="C27" s="10">
        <f t="shared" ref="C27:Y38" si="0">100*C11/$B11</f>
        <v>101.64319776587092</v>
      </c>
      <c r="D27" s="10">
        <f t="shared" si="0"/>
        <v>103.1290172610239</v>
      </c>
      <c r="E27" s="10">
        <f t="shared" si="0"/>
        <v>104.4243970043528</v>
      </c>
      <c r="F27" s="10">
        <f t="shared" si="0"/>
        <v>109.202995486616</v>
      </c>
      <c r="G27" s="10">
        <f t="shared" si="0"/>
        <v>112.75314013812351</v>
      </c>
      <c r="H27" s="10">
        <f t="shared" si="0"/>
        <v>116.88612638278087</v>
      </c>
      <c r="I27" s="10">
        <f t="shared" si="0"/>
        <v>122.33647313689423</v>
      </c>
      <c r="J27" s="10">
        <f t="shared" si="0"/>
        <v>122.52058965462696</v>
      </c>
      <c r="K27" s="10">
        <f t="shared" si="0"/>
        <v>114.18710911372747</v>
      </c>
      <c r="L27" s="10">
        <f t="shared" si="0"/>
        <v>117.66729671504977</v>
      </c>
      <c r="M27" s="10">
        <f t="shared" si="0"/>
        <v>119.16851278337121</v>
      </c>
      <c r="N27" s="10">
        <f t="shared" si="0"/>
        <v>119.1815406529753</v>
      </c>
      <c r="O27" s="10">
        <f t="shared" si="0"/>
        <v>118.81047721748794</v>
      </c>
      <c r="P27" s="10">
        <f t="shared" si="0"/>
        <v>118.89856087206833</v>
      </c>
      <c r="Q27" s="10">
        <f t="shared" si="0"/>
        <v>118.31321005904094</v>
      </c>
      <c r="R27" s="10">
        <f t="shared" si="0"/>
        <v>119.09331648208176</v>
      </c>
      <c r="S27" s="10">
        <f t="shared" si="0"/>
        <v>124.72398581347302</v>
      </c>
      <c r="T27" s="10">
        <f t="shared" si="0"/>
        <v>128.27067777842908</v>
      </c>
      <c r="U27" s="10">
        <f t="shared" si="0"/>
        <v>130.54350906972579</v>
      </c>
      <c r="V27" s="10">
        <f t="shared" si="0"/>
        <v>109.10983317100354</v>
      </c>
      <c r="W27" s="10">
        <f t="shared" si="0"/>
        <v>119.76117044468194</v>
      </c>
      <c r="X27" s="10">
        <f t="shared" si="0"/>
        <v>131.50443991402005</v>
      </c>
      <c r="Y27" s="10">
        <f t="shared" si="0"/>
        <v>130.58361644024805</v>
      </c>
    </row>
    <row r="28" spans="1:25" ht="11.45" customHeight="1" x14ac:dyDescent="0.25">
      <c r="A28" s="23" t="s">
        <v>96</v>
      </c>
      <c r="B28" s="10">
        <f t="shared" ref="B28:Q40" si="1">100*B12/$B12</f>
        <v>100</v>
      </c>
      <c r="C28" s="10">
        <f t="shared" si="1"/>
        <v>101.69989996253349</v>
      </c>
      <c r="D28" s="10">
        <f t="shared" si="1"/>
        <v>103.32436768143201</v>
      </c>
      <c r="E28" s="10">
        <f t="shared" si="1"/>
        <v>104.4249937714315</v>
      </c>
      <c r="F28" s="10">
        <f t="shared" si="1"/>
        <v>109.57963343685752</v>
      </c>
      <c r="G28" s="10">
        <f t="shared" si="1"/>
        <v>113.10322021745786</v>
      </c>
      <c r="H28" s="10">
        <f t="shared" si="1"/>
        <v>116.98972809208011</v>
      </c>
      <c r="I28" s="10">
        <f t="shared" si="1"/>
        <v>122.46777785596505</v>
      </c>
      <c r="J28" s="10">
        <f t="shared" si="1"/>
        <v>123.60458669882065</v>
      </c>
      <c r="K28" s="10">
        <f t="shared" si="1"/>
        <v>115.49936478110622</v>
      </c>
      <c r="L28" s="10">
        <f t="shared" si="1"/>
        <v>119.38085651850598</v>
      </c>
      <c r="M28" s="10">
        <f t="shared" si="1"/>
        <v>120.76053198631426</v>
      </c>
      <c r="N28" s="10">
        <f t="shared" si="1"/>
        <v>119.75942035325016</v>
      </c>
      <c r="O28" s="10">
        <f t="shared" si="1"/>
        <v>118.64001346511905</v>
      </c>
      <c r="P28" s="10">
        <f t="shared" si="1"/>
        <v>118.68974692042457</v>
      </c>
      <c r="Q28" s="10">
        <f t="shared" si="1"/>
        <v>117.86187032025302</v>
      </c>
      <c r="R28" s="10">
        <f t="shared" si="0"/>
        <v>117.80683544977872</v>
      </c>
      <c r="S28" s="10">
        <f t="shared" si="0"/>
        <v>122.88478289397359</v>
      </c>
      <c r="T28" s="10">
        <f t="shared" si="0"/>
        <v>125.35785741047503</v>
      </c>
      <c r="U28" s="10">
        <f t="shared" si="0"/>
        <v>127.30492694031794</v>
      </c>
      <c r="V28" s="10">
        <f t="shared" si="0"/>
        <v>105.54259389923602</v>
      </c>
      <c r="W28" s="10">
        <f t="shared" si="0"/>
        <v>116.69113717494955</v>
      </c>
      <c r="X28" s="10">
        <f t="shared" si="0"/>
        <v>127.48702936270809</v>
      </c>
      <c r="Y28" s="10">
        <f t="shared" si="0"/>
        <v>125.92054438639565</v>
      </c>
    </row>
    <row r="29" spans="1:25" ht="11.45" customHeight="1" x14ac:dyDescent="0.25">
      <c r="A29" s="7" t="s">
        <v>48</v>
      </c>
      <c r="B29" s="10">
        <f t="shared" si="1"/>
        <v>100</v>
      </c>
      <c r="C29" s="10">
        <f t="shared" si="0"/>
        <v>101.03171849606485</v>
      </c>
      <c r="D29" s="10">
        <f t="shared" si="0"/>
        <v>97.347205229808438</v>
      </c>
      <c r="E29" s="10">
        <f t="shared" si="0"/>
        <v>98.075799353578148</v>
      </c>
      <c r="F29" s="10">
        <f t="shared" si="0"/>
        <v>96.817194090900784</v>
      </c>
      <c r="G29" s="10">
        <f t="shared" si="0"/>
        <v>102.53866661797198</v>
      </c>
      <c r="H29" s="10">
        <f t="shared" si="0"/>
        <v>102.77696619980644</v>
      </c>
      <c r="I29" s="10">
        <f t="shared" si="0"/>
        <v>105.05450760550006</v>
      </c>
      <c r="J29" s="10">
        <f t="shared" si="0"/>
        <v>107.94423241969943</v>
      </c>
      <c r="K29" s="10">
        <f t="shared" si="0"/>
        <v>105.1900918503369</v>
      </c>
      <c r="L29" s="10">
        <f t="shared" si="0"/>
        <v>106.59980278655296</v>
      </c>
      <c r="M29" s="10">
        <f t="shared" si="0"/>
        <v>106.75136497270054</v>
      </c>
      <c r="N29" s="10">
        <f t="shared" si="0"/>
        <v>106.50804375216843</v>
      </c>
      <c r="O29" s="10">
        <f t="shared" si="0"/>
        <v>103.22663111955151</v>
      </c>
      <c r="P29" s="10">
        <f t="shared" si="0"/>
        <v>106.11361685809761</v>
      </c>
      <c r="Q29" s="10">
        <f t="shared" si="0"/>
        <v>110.79058853605537</v>
      </c>
      <c r="R29" s="10">
        <f t="shared" si="0"/>
        <v>108.2263572119862</v>
      </c>
      <c r="S29" s="10">
        <f t="shared" si="0"/>
        <v>109.82278180523346</v>
      </c>
      <c r="T29" s="10">
        <f t="shared" si="0"/>
        <v>112.67005094680715</v>
      </c>
      <c r="U29" s="10">
        <f t="shared" si="0"/>
        <v>112.41257783539982</v>
      </c>
      <c r="V29" s="10">
        <f t="shared" si="0"/>
        <v>103.03535233643153</v>
      </c>
      <c r="W29" s="10">
        <f t="shared" si="0"/>
        <v>107.28502821247922</v>
      </c>
      <c r="X29" s="10">
        <f t="shared" si="0"/>
        <v>109.71869693040921</v>
      </c>
      <c r="Y29" s="10">
        <f t="shared" si="0"/>
        <v>109.71960995562696</v>
      </c>
    </row>
    <row r="30" spans="1:25" ht="11.45" customHeight="1" x14ac:dyDescent="0.25">
      <c r="A30" s="7" t="s">
        <v>49</v>
      </c>
      <c r="B30" s="10">
        <f t="shared" si="1"/>
        <v>100</v>
      </c>
      <c r="C30" s="10">
        <f t="shared" si="0"/>
        <v>103.90045552104182</v>
      </c>
      <c r="D30" s="10">
        <f t="shared" si="0"/>
        <v>107.3988208978202</v>
      </c>
      <c r="E30" s="10">
        <f t="shared" si="0"/>
        <v>111.08011917806979</v>
      </c>
      <c r="F30" s="10">
        <f t="shared" si="0"/>
        <v>105.91271745922499</v>
      </c>
      <c r="G30" s="10">
        <f t="shared" si="0"/>
        <v>105.25977377901344</v>
      </c>
      <c r="H30" s="10">
        <f t="shared" si="0"/>
        <v>112.76817329722975</v>
      </c>
      <c r="I30" s="10">
        <f t="shared" si="0"/>
        <v>114.34483757912754</v>
      </c>
      <c r="J30" s="10">
        <f t="shared" si="0"/>
        <v>111.97486030989921</v>
      </c>
      <c r="K30" s="10">
        <f t="shared" si="0"/>
        <v>94.161542432283142</v>
      </c>
      <c r="L30" s="10">
        <f t="shared" si="0"/>
        <v>97.203481158816558</v>
      </c>
      <c r="M30" s="10">
        <f t="shared" si="0"/>
        <v>92.79407369841428</v>
      </c>
      <c r="N30" s="10">
        <f t="shared" si="0"/>
        <v>90.571710603769162</v>
      </c>
      <c r="O30" s="10">
        <f t="shared" si="0"/>
        <v>87.516187750740329</v>
      </c>
      <c r="P30" s="10">
        <f t="shared" si="0"/>
        <v>83.152966320422379</v>
      </c>
      <c r="Q30" s="10">
        <f t="shared" si="0"/>
        <v>85.560979143837798</v>
      </c>
      <c r="R30" s="10">
        <f t="shared" si="0"/>
        <v>88.841092888256981</v>
      </c>
      <c r="S30" s="10">
        <f t="shared" si="0"/>
        <v>99.128804687429252</v>
      </c>
      <c r="T30" s="10">
        <f t="shared" si="0"/>
        <v>105.96524274834049</v>
      </c>
      <c r="U30" s="10">
        <f t="shared" si="0"/>
        <v>107.67865390362516</v>
      </c>
      <c r="V30" s="10">
        <f t="shared" si="0"/>
        <v>95.122392979723429</v>
      </c>
      <c r="W30" s="10">
        <f t="shared" si="0"/>
        <v>101.92985157077783</v>
      </c>
      <c r="X30" s="10">
        <f t="shared" si="0"/>
        <v>117.41032212491963</v>
      </c>
      <c r="Y30" s="10">
        <f t="shared" si="0"/>
        <v>111.30652128632623</v>
      </c>
    </row>
    <row r="31" spans="1:25" ht="11.45" customHeight="1" x14ac:dyDescent="0.25">
      <c r="A31" s="7" t="s">
        <v>50</v>
      </c>
      <c r="B31" s="10">
        <f t="shared" si="1"/>
        <v>100</v>
      </c>
      <c r="C31" s="10">
        <f t="shared" si="0"/>
        <v>105.61988815308895</v>
      </c>
      <c r="D31" s="10">
        <f t="shared" si="0"/>
        <v>103.34941980911779</v>
      </c>
      <c r="E31" s="10">
        <f t="shared" si="0"/>
        <v>103.40330750715508</v>
      </c>
      <c r="F31" s="10">
        <f t="shared" si="0"/>
        <v>102.51535799394063</v>
      </c>
      <c r="G31" s="10">
        <f t="shared" si="0"/>
        <v>100.82328427556972</v>
      </c>
      <c r="H31" s="10">
        <f t="shared" si="0"/>
        <v>103.45659645299196</v>
      </c>
      <c r="I31" s="10">
        <f t="shared" si="0"/>
        <v>108.22984899469506</v>
      </c>
      <c r="J31" s="10">
        <f t="shared" si="0"/>
        <v>95.735088076448676</v>
      </c>
      <c r="K31" s="10">
        <f t="shared" si="0"/>
        <v>82.320643778365877</v>
      </c>
      <c r="L31" s="10">
        <f t="shared" si="0"/>
        <v>84.191744404660682</v>
      </c>
      <c r="M31" s="10">
        <f t="shared" si="0"/>
        <v>90.397212209754869</v>
      </c>
      <c r="N31" s="10">
        <f t="shared" si="0"/>
        <v>90.119989940963023</v>
      </c>
      <c r="O31" s="10">
        <f t="shared" si="0"/>
        <v>99.284491120504867</v>
      </c>
      <c r="P31" s="10">
        <f t="shared" si="0"/>
        <v>93.589160190163696</v>
      </c>
      <c r="Q31" s="10">
        <f t="shared" si="0"/>
        <v>91.471373657298187</v>
      </c>
      <c r="R31" s="10">
        <f t="shared" si="0"/>
        <v>94.814805944411845</v>
      </c>
      <c r="S31" s="10">
        <f t="shared" si="0"/>
        <v>97.257714922102323</v>
      </c>
      <c r="T31" s="10">
        <f t="shared" si="0"/>
        <v>98.783934280958476</v>
      </c>
      <c r="U31" s="10">
        <f t="shared" si="0"/>
        <v>102.41955764187432</v>
      </c>
      <c r="V31" s="10">
        <f t="shared" si="0"/>
        <v>84.311494844743549</v>
      </c>
      <c r="W31" s="10">
        <f t="shared" si="0"/>
        <v>87.095692576670217</v>
      </c>
      <c r="X31" s="10">
        <f t="shared" si="0"/>
        <v>101.23163327625227</v>
      </c>
      <c r="Y31" s="10">
        <f t="shared" si="0"/>
        <v>110.82304477468954</v>
      </c>
    </row>
    <row r="32" spans="1:25" ht="11.45" customHeight="1" x14ac:dyDescent="0.25">
      <c r="A32" s="7" t="s">
        <v>51</v>
      </c>
      <c r="B32" s="10">
        <f t="shared" si="1"/>
        <v>100</v>
      </c>
      <c r="C32" s="10">
        <f t="shared" si="0"/>
        <v>101.74258911968505</v>
      </c>
      <c r="D32" s="10">
        <f t="shared" si="0"/>
        <v>106.62964114486689</v>
      </c>
      <c r="E32" s="10">
        <f t="shared" si="0"/>
        <v>106.16238288838677</v>
      </c>
      <c r="F32" s="10">
        <f t="shared" si="0"/>
        <v>114.6230347725693</v>
      </c>
      <c r="G32" s="10">
        <f t="shared" si="0"/>
        <v>119.1817485102987</v>
      </c>
      <c r="H32" s="10">
        <f t="shared" si="0"/>
        <v>127.36456045642588</v>
      </c>
      <c r="I32" s="10">
        <f t="shared" si="0"/>
        <v>135.69896646711567</v>
      </c>
      <c r="J32" s="10">
        <f t="shared" si="0"/>
        <v>140.15658448967955</v>
      </c>
      <c r="K32" s="10">
        <f t="shared" si="0"/>
        <v>133.28702667699079</v>
      </c>
      <c r="L32" s="10">
        <f t="shared" si="0"/>
        <v>134.17094582418255</v>
      </c>
      <c r="M32" s="10">
        <f t="shared" si="0"/>
        <v>136.94904815562205</v>
      </c>
      <c r="N32" s="10">
        <f t="shared" si="0"/>
        <v>135.52212322785451</v>
      </c>
      <c r="O32" s="10">
        <f t="shared" si="0"/>
        <v>140.77533779435092</v>
      </c>
      <c r="P32" s="10">
        <f t="shared" si="0"/>
        <v>135.76203989567637</v>
      </c>
      <c r="Q32" s="10">
        <f t="shared" si="0"/>
        <v>136.86072555236282</v>
      </c>
      <c r="R32" s="10">
        <f t="shared" si="0"/>
        <v>135.6105448474851</v>
      </c>
      <c r="S32" s="10">
        <f t="shared" si="0"/>
        <v>138.8179821651712</v>
      </c>
      <c r="T32" s="10">
        <f t="shared" si="0"/>
        <v>146.52096077565466</v>
      </c>
      <c r="U32" s="10">
        <f t="shared" si="0"/>
        <v>144.2480399709288</v>
      </c>
      <c r="V32" s="10">
        <f t="shared" si="0"/>
        <v>126.27854889527435</v>
      </c>
      <c r="W32" s="10">
        <f t="shared" si="0"/>
        <v>139.1589945481586</v>
      </c>
      <c r="X32" s="10">
        <f t="shared" si="0"/>
        <v>146.34421655276483</v>
      </c>
      <c r="Y32" s="10">
        <f t="shared" si="0"/>
        <v>147.79639065523094</v>
      </c>
    </row>
    <row r="33" spans="1:25" ht="11.45" customHeight="1" x14ac:dyDescent="0.25">
      <c r="A33" s="7" t="s">
        <v>52</v>
      </c>
      <c r="B33" s="10">
        <f t="shared" si="1"/>
        <v>100</v>
      </c>
      <c r="C33" s="10">
        <f t="shared" si="0"/>
        <v>103.39430591341751</v>
      </c>
      <c r="D33" s="10">
        <f t="shared" si="0"/>
        <v>102.98119716360384</v>
      </c>
      <c r="E33" s="10">
        <f t="shared" si="0"/>
        <v>102.11026170652244</v>
      </c>
      <c r="F33" s="10">
        <f t="shared" si="0"/>
        <v>104.07146355486468</v>
      </c>
      <c r="G33" s="10">
        <f t="shared" si="0"/>
        <v>102.11664998615873</v>
      </c>
      <c r="H33" s="10">
        <f t="shared" si="0"/>
        <v>103.33681139669088</v>
      </c>
      <c r="I33" s="10">
        <f t="shared" si="0"/>
        <v>107.03988415919594</v>
      </c>
      <c r="J33" s="10">
        <f t="shared" si="0"/>
        <v>106.19876067375056</v>
      </c>
      <c r="K33" s="10">
        <f t="shared" si="0"/>
        <v>101.00295990289816</v>
      </c>
      <c r="L33" s="10">
        <f t="shared" si="0"/>
        <v>106.01350056429803</v>
      </c>
      <c r="M33" s="10">
        <f t="shared" si="0"/>
        <v>108.18125678754711</v>
      </c>
      <c r="N33" s="10">
        <f t="shared" si="0"/>
        <v>106.46280956538405</v>
      </c>
      <c r="O33" s="10">
        <f t="shared" si="0"/>
        <v>100.69419305381061</v>
      </c>
      <c r="P33" s="10">
        <f t="shared" si="0"/>
        <v>104.74436234322097</v>
      </c>
      <c r="Q33" s="10">
        <f t="shared" si="0"/>
        <v>109.533442643896</v>
      </c>
      <c r="R33" s="10">
        <f t="shared" si="0"/>
        <v>104.72732693085752</v>
      </c>
      <c r="S33" s="10">
        <f t="shared" si="0"/>
        <v>110.14884691552565</v>
      </c>
      <c r="T33" s="10">
        <f t="shared" si="0"/>
        <v>115.08698707438087</v>
      </c>
      <c r="U33" s="10">
        <f t="shared" si="0"/>
        <v>118.0405016928941</v>
      </c>
      <c r="V33" s="10">
        <f t="shared" si="0"/>
        <v>85.539064329975943</v>
      </c>
      <c r="W33" s="10">
        <f t="shared" si="0"/>
        <v>98.811779987649331</v>
      </c>
      <c r="X33" s="10">
        <f t="shared" si="0"/>
        <v>124.28185089755328</v>
      </c>
      <c r="Y33" s="10">
        <f t="shared" si="0"/>
        <v>128.08713613423905</v>
      </c>
    </row>
    <row r="34" spans="1:25" ht="11.45" customHeight="1" x14ac:dyDescent="0.25">
      <c r="A34" s="7" t="s">
        <v>53</v>
      </c>
      <c r="B34" s="10">
        <f t="shared" si="1"/>
        <v>100</v>
      </c>
      <c r="C34" s="10">
        <f t="shared" si="0"/>
        <v>99.538472955669604</v>
      </c>
      <c r="D34" s="10">
        <f t="shared" si="0"/>
        <v>100.5353855070142</v>
      </c>
      <c r="E34" s="10">
        <f t="shared" si="0"/>
        <v>100.63727955840413</v>
      </c>
      <c r="F34" s="10">
        <f t="shared" si="0"/>
        <v>105.33170931099595</v>
      </c>
      <c r="G34" s="10">
        <f t="shared" si="0"/>
        <v>108.74733926949621</v>
      </c>
      <c r="H34" s="10">
        <f t="shared" si="0"/>
        <v>112.22139633723279</v>
      </c>
      <c r="I34" s="10">
        <f t="shared" si="0"/>
        <v>116.03647453649985</v>
      </c>
      <c r="J34" s="10">
        <f t="shared" si="0"/>
        <v>115.66141019011191</v>
      </c>
      <c r="K34" s="10">
        <f t="shared" si="0"/>
        <v>108.22302664205502</v>
      </c>
      <c r="L34" s="10">
        <f t="shared" si="0"/>
        <v>117.66854630760695</v>
      </c>
      <c r="M34" s="10">
        <f t="shared" si="0"/>
        <v>119.68110106829728</v>
      </c>
      <c r="N34" s="10">
        <f t="shared" si="0"/>
        <v>121.97295154672813</v>
      </c>
      <c r="O34" s="10">
        <f t="shared" si="0"/>
        <v>119.64752903980464</v>
      </c>
      <c r="P34" s="10">
        <f t="shared" si="0"/>
        <v>120.66776531620727</v>
      </c>
      <c r="Q34" s="10">
        <f t="shared" si="0"/>
        <v>116.50754310471763</v>
      </c>
      <c r="R34" s="10">
        <f t="shared" si="0"/>
        <v>117.98624371407939</v>
      </c>
      <c r="S34" s="10">
        <f t="shared" si="0"/>
        <v>121.25568810289766</v>
      </c>
      <c r="T34" s="10">
        <f t="shared" si="0"/>
        <v>117.01065234574241</v>
      </c>
      <c r="U34" s="10">
        <f t="shared" si="0"/>
        <v>121.91205070907657</v>
      </c>
      <c r="V34" s="10">
        <f t="shared" si="0"/>
        <v>100.04370253533602</v>
      </c>
      <c r="W34" s="10">
        <f t="shared" si="0"/>
        <v>114.38461293807079</v>
      </c>
      <c r="X34" s="10">
        <f t="shared" si="0"/>
        <v>126.58068300819509</v>
      </c>
      <c r="Y34" s="10">
        <f t="shared" si="0"/>
        <v>121.46336349318723</v>
      </c>
    </row>
    <row r="35" spans="1:25" ht="11.45" customHeight="1" x14ac:dyDescent="0.25">
      <c r="A35" s="7" t="s">
        <v>54</v>
      </c>
      <c r="B35" s="10">
        <f t="shared" si="1"/>
        <v>100</v>
      </c>
      <c r="C35" s="10">
        <f t="shared" si="0"/>
        <v>104.16029386032822</v>
      </c>
      <c r="D35" s="10">
        <f t="shared" si="0"/>
        <v>106.10140346504429</v>
      </c>
      <c r="E35" s="10">
        <f t="shared" si="0"/>
        <v>107.64497583683601</v>
      </c>
      <c r="F35" s="10">
        <f t="shared" si="0"/>
        <v>109.24897185391072</v>
      </c>
      <c r="G35" s="10">
        <f t="shared" si="0"/>
        <v>112.7180443887204</v>
      </c>
      <c r="H35" s="10">
        <f t="shared" si="0"/>
        <v>113.74008517216332</v>
      </c>
      <c r="I35" s="10">
        <f t="shared" si="0"/>
        <v>115.85126216183214</v>
      </c>
      <c r="J35" s="10">
        <f t="shared" si="0"/>
        <v>112.91479888367314</v>
      </c>
      <c r="K35" s="10">
        <f t="shared" si="0"/>
        <v>106.38451341971397</v>
      </c>
      <c r="L35" s="10">
        <f t="shared" si="0"/>
        <v>108.32637831999607</v>
      </c>
      <c r="M35" s="10">
        <f t="shared" si="0"/>
        <v>107.0842947616476</v>
      </c>
      <c r="N35" s="10">
        <f t="shared" si="0"/>
        <v>102.21276424330082</v>
      </c>
      <c r="O35" s="10">
        <f t="shared" si="0"/>
        <v>98.333314450944187</v>
      </c>
      <c r="P35" s="10">
        <f t="shared" si="0"/>
        <v>96.875090478114672</v>
      </c>
      <c r="Q35" s="10">
        <f t="shared" si="0"/>
        <v>93.958013119483965</v>
      </c>
      <c r="R35" s="10">
        <f t="shared" si="0"/>
        <v>97.607223646793571</v>
      </c>
      <c r="S35" s="10">
        <f t="shared" si="0"/>
        <v>104.39481313358283</v>
      </c>
      <c r="T35" s="10">
        <f t="shared" si="0"/>
        <v>103.57619862259264</v>
      </c>
      <c r="U35" s="10">
        <f t="shared" si="0"/>
        <v>106.84423665424205</v>
      </c>
      <c r="V35" s="10">
        <f t="shared" si="0"/>
        <v>87.741049432835965</v>
      </c>
      <c r="W35" s="10">
        <f t="shared" si="0"/>
        <v>95.976666402313214</v>
      </c>
      <c r="X35" s="10">
        <f t="shared" si="0"/>
        <v>103.59696925065867</v>
      </c>
      <c r="Y35" s="10">
        <f t="shared" si="0"/>
        <v>101.31522134565974</v>
      </c>
    </row>
    <row r="36" spans="1:25" ht="11.45" customHeight="1" x14ac:dyDescent="0.25">
      <c r="A36" s="7" t="s">
        <v>55</v>
      </c>
      <c r="B36" s="10">
        <f t="shared" si="1"/>
        <v>100</v>
      </c>
      <c r="C36" s="10">
        <f t="shared" si="0"/>
        <v>100.7952843621126</v>
      </c>
      <c r="D36" s="10">
        <f t="shared" si="0"/>
        <v>98.863141742100652</v>
      </c>
      <c r="E36" s="10">
        <f t="shared" si="0"/>
        <v>102.00776103106625</v>
      </c>
      <c r="F36" s="10">
        <f t="shared" si="0"/>
        <v>107.7868519871043</v>
      </c>
      <c r="G36" s="10">
        <f t="shared" si="0"/>
        <v>111.60097086662388</v>
      </c>
      <c r="H36" s="10">
        <f t="shared" si="0"/>
        <v>117.01820006049473</v>
      </c>
      <c r="I36" s="10">
        <f t="shared" si="0"/>
        <v>123.67594006595402</v>
      </c>
      <c r="J36" s="10">
        <f t="shared" si="0"/>
        <v>125.02121004212499</v>
      </c>
      <c r="K36" s="10">
        <f t="shared" si="0"/>
        <v>115.2387697437827</v>
      </c>
      <c r="L36" s="10">
        <f t="shared" si="0"/>
        <v>120.80834237065564</v>
      </c>
      <c r="M36" s="10">
        <f t="shared" si="0"/>
        <v>125.21044050490968</v>
      </c>
      <c r="N36" s="10">
        <f t="shared" si="0"/>
        <v>126.49595349283287</v>
      </c>
      <c r="O36" s="10">
        <f t="shared" si="0"/>
        <v>125.70103800101811</v>
      </c>
      <c r="P36" s="10">
        <f t="shared" si="0"/>
        <v>129.00427151804885</v>
      </c>
      <c r="Q36" s="10">
        <f t="shared" si="0"/>
        <v>128.55019218142516</v>
      </c>
      <c r="R36" s="10">
        <f t="shared" si="0"/>
        <v>126.88179182435873</v>
      </c>
      <c r="S36" s="10">
        <f t="shared" si="0"/>
        <v>131.92683088772327</v>
      </c>
      <c r="T36" s="10">
        <f t="shared" si="0"/>
        <v>132.61034754959462</v>
      </c>
      <c r="U36" s="10">
        <f t="shared" si="0"/>
        <v>136.13711646710783</v>
      </c>
      <c r="V36" s="10">
        <f t="shared" si="0"/>
        <v>111.87467262761068</v>
      </c>
      <c r="W36" s="10">
        <f t="shared" si="0"/>
        <v>125.22777740890749</v>
      </c>
      <c r="X36" s="10">
        <f t="shared" si="0"/>
        <v>143.73326251023616</v>
      </c>
      <c r="Y36" s="10">
        <f t="shared" si="0"/>
        <v>133.99951309120686</v>
      </c>
    </row>
    <row r="37" spans="1:25" ht="11.45" customHeight="1" x14ac:dyDescent="0.25">
      <c r="A37" s="7" t="s">
        <v>56</v>
      </c>
      <c r="B37" s="10">
        <f t="shared" si="1"/>
        <v>100</v>
      </c>
      <c r="C37" s="10">
        <f t="shared" si="0"/>
        <v>96.621197628867876</v>
      </c>
      <c r="D37" s="10">
        <f t="shared" si="0"/>
        <v>98.065687427272906</v>
      </c>
      <c r="E37" s="10">
        <f t="shared" si="0"/>
        <v>99.602780536246286</v>
      </c>
      <c r="F37" s="10">
        <f t="shared" si="0"/>
        <v>105.01459111373759</v>
      </c>
      <c r="G37" s="10">
        <f t="shared" si="0"/>
        <v>102.3424982179955</v>
      </c>
      <c r="H37" s="10">
        <f t="shared" si="0"/>
        <v>106.49746254744396</v>
      </c>
      <c r="I37" s="10">
        <f t="shared" si="0"/>
        <v>110.15590254720027</v>
      </c>
      <c r="J37" s="10">
        <f t="shared" si="0"/>
        <v>112.21876313657161</v>
      </c>
      <c r="K37" s="10">
        <f t="shared" si="0"/>
        <v>103.35565154349007</v>
      </c>
      <c r="L37" s="10">
        <f t="shared" si="0"/>
        <v>104.09525956342414</v>
      </c>
      <c r="M37" s="10">
        <f t="shared" si="0"/>
        <v>108.23255615598787</v>
      </c>
      <c r="N37" s="10">
        <f t="shared" si="0"/>
        <v>108.69435424421687</v>
      </c>
      <c r="O37" s="10">
        <f t="shared" si="0"/>
        <v>108.13629745158126</v>
      </c>
      <c r="P37" s="10">
        <f t="shared" si="0"/>
        <v>111.12092652049154</v>
      </c>
      <c r="Q37" s="10">
        <f t="shared" si="0"/>
        <v>111.27445306169696</v>
      </c>
      <c r="R37" s="10">
        <f t="shared" si="0"/>
        <v>113.97152448200026</v>
      </c>
      <c r="S37" s="10">
        <f t="shared" si="0"/>
        <v>118.55416989052095</v>
      </c>
      <c r="T37" s="10">
        <f t="shared" si="0"/>
        <v>121.26829981540261</v>
      </c>
      <c r="U37" s="10">
        <f t="shared" si="0"/>
        <v>121.99816011843478</v>
      </c>
      <c r="V37" s="10">
        <f t="shared" si="0"/>
        <v>109.34988820587179</v>
      </c>
      <c r="W37" s="10">
        <f t="shared" si="0"/>
        <v>106.67474914859785</v>
      </c>
      <c r="X37" s="10">
        <f t="shared" si="0"/>
        <v>122.29241932241185</v>
      </c>
      <c r="Y37" s="10">
        <f t="shared" si="0"/>
        <v>119.2261531244479</v>
      </c>
    </row>
    <row r="38" spans="1:25" ht="11.45" customHeight="1" x14ac:dyDescent="0.25">
      <c r="A38" s="7" t="s">
        <v>57</v>
      </c>
      <c r="B38" s="10">
        <f t="shared" si="1"/>
        <v>100</v>
      </c>
      <c r="C38" s="10">
        <f t="shared" si="0"/>
        <v>94.648174886071374</v>
      </c>
      <c r="D38" s="10">
        <f t="shared" si="0"/>
        <v>95.780129043901994</v>
      </c>
      <c r="E38" s="10">
        <f t="shared" si="0"/>
        <v>102.23006813157063</v>
      </c>
      <c r="F38" s="10">
        <f t="shared" si="0"/>
        <v>107.16171095970761</v>
      </c>
      <c r="G38" s="10">
        <f t="shared" si="0"/>
        <v>117.09606100257183</v>
      </c>
      <c r="H38" s="10">
        <f t="shared" si="0"/>
        <v>129.70152957632089</v>
      </c>
      <c r="I38" s="10">
        <f t="shared" si="0"/>
        <v>132.95413527049587</v>
      </c>
      <c r="J38" s="10">
        <f t="shared" si="0"/>
        <v>125.13930875783963</v>
      </c>
      <c r="K38" s="10">
        <f t="shared" si="0"/>
        <v>117.63581193881694</v>
      </c>
      <c r="L38" s="10">
        <f t="shared" si="0"/>
        <v>129.72860172359336</v>
      </c>
      <c r="M38" s="10">
        <f t="shared" si="0"/>
        <v>135.07760682218111</v>
      </c>
      <c r="N38" s="10">
        <f t="shared" si="0"/>
        <v>147.19690475116184</v>
      </c>
      <c r="O38" s="10">
        <f t="shared" si="0"/>
        <v>150.24195731624778</v>
      </c>
      <c r="P38" s="10">
        <f t="shared" si="0"/>
        <v>149.99605197852276</v>
      </c>
      <c r="Q38" s="10">
        <f t="shared" si="0"/>
        <v>148.02598926138157</v>
      </c>
      <c r="R38" s="10">
        <f t="shared" si="0"/>
        <v>151.49122411225915</v>
      </c>
      <c r="S38" s="10">
        <f t="shared" si="0"/>
        <v>170.2911383837928</v>
      </c>
      <c r="T38" s="10">
        <f t="shared" ref="C38:Y40" si="2">100*T22/$B22</f>
        <v>191.37413707530567</v>
      </c>
      <c r="U38" s="10">
        <f t="shared" si="2"/>
        <v>196.28773180526102</v>
      </c>
      <c r="V38" s="10">
        <f t="shared" si="2"/>
        <v>178.10201687497178</v>
      </c>
      <c r="W38" s="10">
        <f t="shared" si="2"/>
        <v>198.66895275910301</v>
      </c>
      <c r="X38" s="10">
        <f t="shared" si="2"/>
        <v>215.60314488110816</v>
      </c>
      <c r="Y38" s="10">
        <f t="shared" si="2"/>
        <v>216.44238144655506</v>
      </c>
    </row>
    <row r="39" spans="1:25" ht="11.45" customHeight="1" x14ac:dyDescent="0.25">
      <c r="A39" s="7" t="s">
        <v>58</v>
      </c>
      <c r="B39" s="10">
        <f t="shared" si="1"/>
        <v>100</v>
      </c>
      <c r="C39" s="10">
        <f t="shared" si="2"/>
        <v>101.59487313729483</v>
      </c>
      <c r="D39" s="10">
        <f t="shared" si="2"/>
        <v>98.979087286582711</v>
      </c>
      <c r="E39" s="10">
        <f t="shared" si="2"/>
        <v>96.659976925239718</v>
      </c>
      <c r="F39" s="10">
        <f t="shared" si="2"/>
        <v>99.116760226093888</v>
      </c>
      <c r="G39" s="10">
        <f t="shared" si="2"/>
        <v>103.3400230747603</v>
      </c>
      <c r="H39" s="10">
        <f t="shared" si="2"/>
        <v>99.415374770949072</v>
      </c>
      <c r="I39" s="10">
        <f t="shared" si="2"/>
        <v>102.89307078522053</v>
      </c>
      <c r="J39" s="10">
        <f t="shared" si="2"/>
        <v>103.48836081944485</v>
      </c>
      <c r="K39" s="10">
        <f t="shared" si="2"/>
        <v>89.831593031034586</v>
      </c>
      <c r="L39" s="10">
        <f t="shared" si="2"/>
        <v>96.330337492607342</v>
      </c>
      <c r="M39" s="10">
        <f t="shared" si="2"/>
        <v>102.49944252154776</v>
      </c>
      <c r="N39" s="10">
        <f t="shared" si="2"/>
        <v>104.60525677942275</v>
      </c>
      <c r="O39" s="10">
        <f t="shared" si="2"/>
        <v>104.31827656748399</v>
      </c>
      <c r="P39" s="10">
        <f t="shared" si="2"/>
        <v>100.25498579641857</v>
      </c>
      <c r="Q39" s="10">
        <f t="shared" si="2"/>
        <v>95.543080965261822</v>
      </c>
      <c r="R39" s="10">
        <f t="shared" si="2"/>
        <v>95.820365899770238</v>
      </c>
      <c r="S39" s="10">
        <f t="shared" si="2"/>
        <v>98.106512317849976</v>
      </c>
      <c r="T39" s="10">
        <f t="shared" si="2"/>
        <v>97.755543274870803</v>
      </c>
      <c r="U39" s="10">
        <f t="shared" si="2"/>
        <v>98.904433650368901</v>
      </c>
      <c r="V39" s="10">
        <f t="shared" si="2"/>
        <v>75.962498666899364</v>
      </c>
      <c r="W39" s="10">
        <f t="shared" si="2"/>
        <v>78.365957941886506</v>
      </c>
      <c r="X39" s="10">
        <f t="shared" si="2"/>
        <v>79.951135801750979</v>
      </c>
      <c r="Y39" s="10">
        <f t="shared" si="2"/>
        <v>76.196154852971119</v>
      </c>
    </row>
    <row r="40" spans="1:25" ht="11.45" customHeight="1" x14ac:dyDescent="0.25">
      <c r="A40" s="7" t="s">
        <v>59</v>
      </c>
      <c r="B40" s="10">
        <f t="shared" si="1"/>
        <v>100</v>
      </c>
      <c r="C40" s="10">
        <f t="shared" si="2"/>
        <v>99.167206198700953</v>
      </c>
      <c r="D40" s="10">
        <f t="shared" si="2"/>
        <v>98.180384703744707</v>
      </c>
      <c r="E40" s="10">
        <f t="shared" si="2"/>
        <v>98.746893339738108</v>
      </c>
      <c r="F40" s="10">
        <f t="shared" si="2"/>
        <v>100.68555376871828</v>
      </c>
      <c r="G40" s="10">
        <f t="shared" si="2"/>
        <v>103.47998162110233</v>
      </c>
      <c r="H40" s="10">
        <f t="shared" si="2"/>
        <v>104.80461978655414</v>
      </c>
      <c r="I40" s="10">
        <f t="shared" si="2"/>
        <v>107.70295106618491</v>
      </c>
      <c r="J40" s="10">
        <f t="shared" si="2"/>
        <v>107.91128004845343</v>
      </c>
      <c r="K40" s="10">
        <f t="shared" si="2"/>
        <v>97.653557778659589</v>
      </c>
      <c r="L40" s="10">
        <f t="shared" si="2"/>
        <v>102.99074789582505</v>
      </c>
      <c r="M40" s="10">
        <f t="shared" si="2"/>
        <v>112.27940101501639</v>
      </c>
      <c r="N40" s="10">
        <f t="shared" si="2"/>
        <v>110.12614607046636</v>
      </c>
      <c r="O40" s="10">
        <f t="shared" si="2"/>
        <v>113.24638165451849</v>
      </c>
      <c r="P40" s="10">
        <f t="shared" si="2"/>
        <v>114.8952611683131</v>
      </c>
      <c r="Q40" s="10">
        <f t="shared" si="2"/>
        <v>113.19782377143333</v>
      </c>
      <c r="R40" s="10">
        <f t="shared" si="2"/>
        <v>114.47129341492449</v>
      </c>
      <c r="S40" s="10">
        <f t="shared" si="2"/>
        <v>117.73041498715565</v>
      </c>
      <c r="T40" s="10">
        <f t="shared" si="2"/>
        <v>122.70785906727093</v>
      </c>
      <c r="U40" s="10">
        <f t="shared" si="2"/>
        <v>126.19984962720076</v>
      </c>
      <c r="V40" s="10">
        <f t="shared" si="2"/>
        <v>105.05994026858252</v>
      </c>
      <c r="W40" s="10">
        <f t="shared" si="2"/>
        <v>108.62502871702762</v>
      </c>
      <c r="X40" s="10">
        <f t="shared" si="2"/>
        <v>120.74674714396106</v>
      </c>
      <c r="Y40" s="10">
        <f t="shared" si="2"/>
        <v>114.94225266807292</v>
      </c>
    </row>
    <row r="42" spans="1:25" ht="11.45" customHeight="1" x14ac:dyDescent="0.25">
      <c r="A42" t="s">
        <v>89</v>
      </c>
      <c r="B42" t="s">
        <v>62</v>
      </c>
      <c r="C42" t="s">
        <v>63</v>
      </c>
      <c r="D42" t="s">
        <v>64</v>
      </c>
      <c r="E42" t="s">
        <v>65</v>
      </c>
      <c r="F42" t="s">
        <v>66</v>
      </c>
      <c r="G42" t="s">
        <v>67</v>
      </c>
      <c r="H42" t="s">
        <v>68</v>
      </c>
      <c r="I42" t="s">
        <v>69</v>
      </c>
      <c r="J42" t="s">
        <v>70</v>
      </c>
      <c r="K42" t="s">
        <v>71</v>
      </c>
      <c r="L42" t="s">
        <v>72</v>
      </c>
      <c r="M42" t="s">
        <v>73</v>
      </c>
      <c r="N42" t="s">
        <v>74</v>
      </c>
      <c r="O42" t="s">
        <v>75</v>
      </c>
      <c r="P42" t="s">
        <v>76</v>
      </c>
      <c r="Q42" t="s">
        <v>77</v>
      </c>
      <c r="R42" t="s">
        <v>78</v>
      </c>
      <c r="S42" t="s">
        <v>79</v>
      </c>
      <c r="T42" t="s">
        <v>80</v>
      </c>
      <c r="U42" t="s">
        <v>81</v>
      </c>
      <c r="V42" t="s">
        <v>82</v>
      </c>
      <c r="W42" t="s">
        <v>83</v>
      </c>
      <c r="X42" t="s">
        <v>84</v>
      </c>
      <c r="Y42" t="s">
        <v>85</v>
      </c>
    </row>
    <row r="43" spans="1:25" ht="11.45" customHeight="1" x14ac:dyDescent="0.25">
      <c r="A43" t="s">
        <v>57</v>
      </c>
      <c r="B43" s="10">
        <v>100</v>
      </c>
      <c r="C43" s="10">
        <v>94.648174886071374</v>
      </c>
      <c r="D43" s="10">
        <v>95.780129043901994</v>
      </c>
      <c r="E43" s="10">
        <v>102.23006813157063</v>
      </c>
      <c r="F43" s="10">
        <v>107.16171095970761</v>
      </c>
      <c r="G43" s="10">
        <v>117.09606100257183</v>
      </c>
      <c r="H43" s="10">
        <v>129.70152957632089</v>
      </c>
      <c r="I43" s="10">
        <v>132.95413527049587</v>
      </c>
      <c r="J43" s="10">
        <v>125.13930875783963</v>
      </c>
      <c r="K43" s="10">
        <v>117.63581193881694</v>
      </c>
      <c r="L43" s="10">
        <v>129.72860172359336</v>
      </c>
      <c r="M43" s="10">
        <v>135.07760682218111</v>
      </c>
      <c r="N43" s="10">
        <v>147.19690475116184</v>
      </c>
      <c r="O43" s="10">
        <v>150.24195731624778</v>
      </c>
      <c r="P43" s="10">
        <v>149.99605197852276</v>
      </c>
      <c r="Q43" s="10">
        <v>148.02598926138157</v>
      </c>
      <c r="R43" s="10">
        <v>151.49122411225915</v>
      </c>
      <c r="S43" s="10">
        <v>170.2911383837928</v>
      </c>
      <c r="T43" s="10">
        <v>191.37413707530567</v>
      </c>
      <c r="U43" s="10">
        <v>196.28773180526102</v>
      </c>
      <c r="V43" s="10">
        <v>178.10201687497178</v>
      </c>
      <c r="W43" s="10">
        <v>198.66895275910301</v>
      </c>
      <c r="X43" s="10">
        <v>215.60314488110816</v>
      </c>
      <c r="Y43" s="10">
        <v>216.44238144655506</v>
      </c>
    </row>
    <row r="44" spans="1:25" ht="11.45" customHeight="1" x14ac:dyDescent="0.25">
      <c r="A44" t="s">
        <v>51</v>
      </c>
      <c r="B44" s="10">
        <v>100</v>
      </c>
      <c r="C44" s="10">
        <v>101.74258911968505</v>
      </c>
      <c r="D44" s="10">
        <v>106.62964114486689</v>
      </c>
      <c r="E44" s="10">
        <v>106.16238288838677</v>
      </c>
      <c r="F44" s="10">
        <v>114.6230347725693</v>
      </c>
      <c r="G44" s="10">
        <v>119.1817485102987</v>
      </c>
      <c r="H44" s="10">
        <v>127.36456045642588</v>
      </c>
      <c r="I44" s="10">
        <v>135.69896646711567</v>
      </c>
      <c r="J44" s="10">
        <v>140.15658448967955</v>
      </c>
      <c r="K44" s="10">
        <v>133.28702667699079</v>
      </c>
      <c r="L44" s="10">
        <v>134.17094582418255</v>
      </c>
      <c r="M44" s="10">
        <v>136.94904815562205</v>
      </c>
      <c r="N44" s="10">
        <v>135.52212322785451</v>
      </c>
      <c r="O44" s="10">
        <v>140.77533779435092</v>
      </c>
      <c r="P44" s="10">
        <v>135.76203989567637</v>
      </c>
      <c r="Q44" s="10">
        <v>136.86072555236282</v>
      </c>
      <c r="R44" s="10">
        <v>135.6105448474851</v>
      </c>
      <c r="S44" s="10">
        <v>138.8179821651712</v>
      </c>
      <c r="T44" s="10">
        <v>146.52096077565466</v>
      </c>
      <c r="U44" s="10">
        <v>144.2480399709288</v>
      </c>
      <c r="V44" s="10">
        <v>126.27854889527435</v>
      </c>
      <c r="W44" s="10">
        <v>139.1589945481586</v>
      </c>
      <c r="X44" s="10">
        <v>146.34421655276483</v>
      </c>
      <c r="Y44" s="10">
        <v>147.79639065523094</v>
      </c>
    </row>
    <row r="45" spans="1:25" ht="11.45" customHeight="1" x14ac:dyDescent="0.25">
      <c r="A45" t="s">
        <v>55</v>
      </c>
      <c r="B45" s="10">
        <v>100</v>
      </c>
      <c r="C45" s="10">
        <v>100.7952843621126</v>
      </c>
      <c r="D45" s="10">
        <v>98.863141742100652</v>
      </c>
      <c r="E45" s="10">
        <v>102.00776103106625</v>
      </c>
      <c r="F45" s="10">
        <v>107.7868519871043</v>
      </c>
      <c r="G45" s="10">
        <v>111.60097086662388</v>
      </c>
      <c r="H45" s="10">
        <v>117.01820006049473</v>
      </c>
      <c r="I45" s="10">
        <v>123.67594006595402</v>
      </c>
      <c r="J45" s="10">
        <v>125.02121004212499</v>
      </c>
      <c r="K45" s="10">
        <v>115.2387697437827</v>
      </c>
      <c r="L45" s="10">
        <v>120.80834237065564</v>
      </c>
      <c r="M45" s="10">
        <v>125.21044050490968</v>
      </c>
      <c r="N45" s="10">
        <v>126.49595349283287</v>
      </c>
      <c r="O45" s="10">
        <v>125.70103800101811</v>
      </c>
      <c r="P45" s="10">
        <v>129.00427151804885</v>
      </c>
      <c r="Q45" s="10">
        <v>128.55019218142516</v>
      </c>
      <c r="R45" s="10">
        <v>126.88179182435873</v>
      </c>
      <c r="S45" s="10">
        <v>131.92683088772327</v>
      </c>
      <c r="T45" s="10">
        <v>132.61034754959462</v>
      </c>
      <c r="U45" s="10">
        <v>136.13711646710783</v>
      </c>
      <c r="V45" s="10">
        <v>111.87467262761068</v>
      </c>
      <c r="W45" s="10">
        <v>125.22777740890749</v>
      </c>
      <c r="X45" s="10">
        <v>143.73326251023616</v>
      </c>
      <c r="Y45" s="10">
        <v>133.99951309120686</v>
      </c>
    </row>
    <row r="46" spans="1:25" s="26" customFormat="1" ht="11.45" customHeight="1" x14ac:dyDescent="0.25">
      <c r="A46" s="26" t="s">
        <v>95</v>
      </c>
      <c r="B46" s="25">
        <v>100</v>
      </c>
      <c r="C46" s="25">
        <v>101.64319776587092</v>
      </c>
      <c r="D46" s="25">
        <v>103.1290172610239</v>
      </c>
      <c r="E46" s="25">
        <v>104.4243970043528</v>
      </c>
      <c r="F46" s="25">
        <v>109.202995486616</v>
      </c>
      <c r="G46" s="25">
        <v>112.75314013812351</v>
      </c>
      <c r="H46" s="25">
        <v>116.88612638278087</v>
      </c>
      <c r="I46" s="25">
        <v>122.33647313689423</v>
      </c>
      <c r="J46" s="25">
        <v>122.52058965462696</v>
      </c>
      <c r="K46" s="25">
        <v>114.18710911372747</v>
      </c>
      <c r="L46" s="25">
        <v>117.66729671504977</v>
      </c>
      <c r="M46" s="25">
        <v>119.16851278337121</v>
      </c>
      <c r="N46" s="25">
        <v>119.1815406529753</v>
      </c>
      <c r="O46" s="25">
        <v>118.81047721748794</v>
      </c>
      <c r="P46" s="25">
        <v>118.89856087206833</v>
      </c>
      <c r="Q46" s="25">
        <v>118.31321005904094</v>
      </c>
      <c r="R46" s="25">
        <v>119.09331648208176</v>
      </c>
      <c r="S46" s="25">
        <v>124.72398581347302</v>
      </c>
      <c r="T46" s="25">
        <v>128.27067777842908</v>
      </c>
      <c r="U46" s="25">
        <v>130.54350906972579</v>
      </c>
      <c r="V46" s="25">
        <v>109.10983317100354</v>
      </c>
      <c r="W46" s="25">
        <v>119.76117044468194</v>
      </c>
      <c r="X46" s="25">
        <v>131.50443991402005</v>
      </c>
      <c r="Y46" s="25">
        <v>130.58361644024805</v>
      </c>
    </row>
    <row r="47" spans="1:25" ht="11.45" customHeight="1" x14ac:dyDescent="0.25">
      <c r="A47" t="s">
        <v>52</v>
      </c>
      <c r="B47" s="10">
        <v>100</v>
      </c>
      <c r="C47" s="10">
        <v>103.39430591341751</v>
      </c>
      <c r="D47" s="10">
        <v>102.98119716360384</v>
      </c>
      <c r="E47" s="10">
        <v>102.11026170652244</v>
      </c>
      <c r="F47" s="10">
        <v>104.07146355486468</v>
      </c>
      <c r="G47" s="10">
        <v>102.11664998615873</v>
      </c>
      <c r="H47" s="10">
        <v>103.33681139669088</v>
      </c>
      <c r="I47" s="10">
        <v>107.03988415919594</v>
      </c>
      <c r="J47" s="10">
        <v>106.19876067375056</v>
      </c>
      <c r="K47" s="10">
        <v>101.00295990289816</v>
      </c>
      <c r="L47" s="10">
        <v>106.01350056429803</v>
      </c>
      <c r="M47" s="10">
        <v>108.18125678754711</v>
      </c>
      <c r="N47" s="10">
        <v>106.46280956538405</v>
      </c>
      <c r="O47" s="10">
        <v>100.69419305381061</v>
      </c>
      <c r="P47" s="10">
        <v>104.74436234322097</v>
      </c>
      <c r="Q47" s="10">
        <v>109.533442643896</v>
      </c>
      <c r="R47" s="10">
        <v>104.72732693085752</v>
      </c>
      <c r="S47" s="10">
        <v>110.14884691552565</v>
      </c>
      <c r="T47" s="10">
        <v>115.08698707438087</v>
      </c>
      <c r="U47" s="10">
        <v>118.0405016928941</v>
      </c>
      <c r="V47" s="10">
        <v>85.539064329975943</v>
      </c>
      <c r="W47" s="10">
        <v>98.811779987649331</v>
      </c>
      <c r="X47" s="10">
        <v>124.28185089755328</v>
      </c>
      <c r="Y47" s="10">
        <v>128.08713613423905</v>
      </c>
    </row>
    <row r="48" spans="1:25" s="26" customFormat="1" ht="11.45" customHeight="1" x14ac:dyDescent="0.25">
      <c r="A48" s="26" t="s">
        <v>53</v>
      </c>
      <c r="B48" s="25">
        <v>100</v>
      </c>
      <c r="C48" s="25">
        <v>99.538472955669604</v>
      </c>
      <c r="D48" s="25">
        <v>100.5353855070142</v>
      </c>
      <c r="E48" s="25">
        <v>100.63727955840413</v>
      </c>
      <c r="F48" s="25">
        <v>105.33170931099595</v>
      </c>
      <c r="G48" s="25">
        <v>108.74733926949621</v>
      </c>
      <c r="H48" s="25">
        <v>112.22139633723279</v>
      </c>
      <c r="I48" s="25">
        <v>116.03647453649985</v>
      </c>
      <c r="J48" s="25">
        <v>115.66141019011191</v>
      </c>
      <c r="K48" s="25">
        <v>108.22302664205502</v>
      </c>
      <c r="L48" s="25">
        <v>117.66854630760695</v>
      </c>
      <c r="M48" s="25">
        <v>119.68110106829728</v>
      </c>
      <c r="N48" s="25">
        <v>121.97295154672813</v>
      </c>
      <c r="O48" s="25">
        <v>119.64752903980464</v>
      </c>
      <c r="P48" s="25">
        <v>120.66776531620727</v>
      </c>
      <c r="Q48" s="25">
        <v>116.50754310471763</v>
      </c>
      <c r="R48" s="25">
        <v>117.98624371407939</v>
      </c>
      <c r="S48" s="25">
        <v>121.25568810289766</v>
      </c>
      <c r="T48" s="25">
        <v>117.01065234574241</v>
      </c>
      <c r="U48" s="25">
        <v>121.91205070907657</v>
      </c>
      <c r="V48" s="25">
        <v>100.04370253533602</v>
      </c>
      <c r="W48" s="25">
        <v>114.38461293807079</v>
      </c>
      <c r="X48" s="25">
        <v>126.58068300819509</v>
      </c>
      <c r="Y48" s="25">
        <v>121.46336349318723</v>
      </c>
    </row>
    <row r="49" spans="1:25" ht="11.45" customHeight="1" x14ac:dyDescent="0.25">
      <c r="A49" t="s">
        <v>59</v>
      </c>
      <c r="B49" s="10">
        <v>100</v>
      </c>
      <c r="C49" s="10">
        <v>99.167206198700953</v>
      </c>
      <c r="D49" s="10">
        <v>98.180384703744707</v>
      </c>
      <c r="E49" s="10">
        <v>98.746893339738108</v>
      </c>
      <c r="F49" s="10">
        <v>100.68555376871828</v>
      </c>
      <c r="G49" s="10">
        <v>103.47998162110233</v>
      </c>
      <c r="H49" s="10">
        <v>104.80461978655414</v>
      </c>
      <c r="I49" s="10">
        <v>107.70295106618491</v>
      </c>
      <c r="J49" s="10">
        <v>107.91128004845343</v>
      </c>
      <c r="K49" s="10">
        <v>97.653557778659589</v>
      </c>
      <c r="L49" s="10">
        <v>102.99074789582505</v>
      </c>
      <c r="M49" s="10">
        <v>112.27940101501639</v>
      </c>
      <c r="N49" s="10">
        <v>110.12614607046636</v>
      </c>
      <c r="O49" s="10">
        <v>113.24638165451849</v>
      </c>
      <c r="P49" s="10">
        <v>114.8952611683131</v>
      </c>
      <c r="Q49" s="10">
        <v>113.19782377143333</v>
      </c>
      <c r="R49" s="10">
        <v>114.47129341492449</v>
      </c>
      <c r="S49" s="10">
        <v>117.73041498715565</v>
      </c>
      <c r="T49" s="10">
        <v>122.70785906727093</v>
      </c>
      <c r="U49" s="10">
        <v>126.19984962720076</v>
      </c>
      <c r="V49" s="10">
        <v>105.05994026858252</v>
      </c>
      <c r="W49" s="10">
        <v>108.62502871702762</v>
      </c>
      <c r="X49" s="10">
        <v>120.74674714396106</v>
      </c>
      <c r="Y49" s="10">
        <v>114.94225266807292</v>
      </c>
    </row>
    <row r="50" spans="1:25" ht="11.45" customHeight="1" x14ac:dyDescent="0.25">
      <c r="A50" t="s">
        <v>50</v>
      </c>
      <c r="B50" s="10">
        <v>100</v>
      </c>
      <c r="C50" s="10">
        <v>105.61988815308895</v>
      </c>
      <c r="D50" s="10">
        <v>103.34941980911779</v>
      </c>
      <c r="E50" s="10">
        <v>103.40330750715508</v>
      </c>
      <c r="F50" s="10">
        <v>102.51535799394063</v>
      </c>
      <c r="G50" s="10">
        <v>100.82328427556972</v>
      </c>
      <c r="H50" s="10">
        <v>103.45659645299196</v>
      </c>
      <c r="I50" s="10">
        <v>108.22984899469506</v>
      </c>
      <c r="J50" s="10">
        <v>95.735088076448676</v>
      </c>
      <c r="K50" s="10">
        <v>82.320643778365877</v>
      </c>
      <c r="L50" s="10">
        <v>84.191744404660682</v>
      </c>
      <c r="M50" s="10">
        <v>90.397212209754869</v>
      </c>
      <c r="N50" s="10">
        <v>90.119989940963023</v>
      </c>
      <c r="O50" s="10">
        <v>99.284491120504867</v>
      </c>
      <c r="P50" s="10">
        <v>93.589160190163696</v>
      </c>
      <c r="Q50" s="10">
        <v>91.471373657298187</v>
      </c>
      <c r="R50" s="10">
        <v>94.814805944411845</v>
      </c>
      <c r="S50" s="10">
        <v>97.257714922102323</v>
      </c>
      <c r="T50" s="10">
        <v>98.783934280958476</v>
      </c>
      <c r="U50" s="10">
        <v>102.41955764187432</v>
      </c>
      <c r="V50" s="10">
        <v>84.311494844743549</v>
      </c>
      <c r="W50" s="10">
        <v>87.095692576670217</v>
      </c>
      <c r="X50" s="10">
        <v>101.23163327625227</v>
      </c>
      <c r="Y50" s="10">
        <v>110.82304477468954</v>
      </c>
    </row>
    <row r="51" spans="1:25" ht="11.45" customHeight="1" x14ac:dyDescent="0.25">
      <c r="A51" t="s">
        <v>48</v>
      </c>
      <c r="B51" s="10">
        <v>100</v>
      </c>
      <c r="C51" s="10">
        <v>101.03171849606485</v>
      </c>
      <c r="D51" s="10">
        <v>97.347205229808438</v>
      </c>
      <c r="E51" s="10">
        <v>98.075799353578148</v>
      </c>
      <c r="F51" s="10">
        <v>96.817194090900784</v>
      </c>
      <c r="G51" s="10">
        <v>102.53866661797198</v>
      </c>
      <c r="H51" s="10">
        <v>102.77696619980644</v>
      </c>
      <c r="I51" s="10">
        <v>105.05450760550006</v>
      </c>
      <c r="J51" s="10">
        <v>107.94423241969943</v>
      </c>
      <c r="K51" s="10">
        <v>105.1900918503369</v>
      </c>
      <c r="L51" s="10">
        <v>106.59980278655296</v>
      </c>
      <c r="M51" s="10">
        <v>106.75136497270054</v>
      </c>
      <c r="N51" s="10">
        <v>106.50804375216843</v>
      </c>
      <c r="O51" s="10">
        <v>103.22663111955151</v>
      </c>
      <c r="P51" s="10">
        <v>106.11361685809761</v>
      </c>
      <c r="Q51" s="10">
        <v>110.79058853605537</v>
      </c>
      <c r="R51" s="10">
        <v>108.2263572119862</v>
      </c>
      <c r="S51" s="10">
        <v>109.82278180523346</v>
      </c>
      <c r="T51" s="10">
        <v>112.67005094680715</v>
      </c>
      <c r="U51" s="10">
        <v>112.41257783539982</v>
      </c>
      <c r="V51" s="10">
        <v>103.03535233643153</v>
      </c>
      <c r="W51" s="10">
        <v>107.28502821247922</v>
      </c>
      <c r="X51" s="10">
        <v>109.71869693040921</v>
      </c>
      <c r="Y51" s="10">
        <v>109.71960995562696</v>
      </c>
    </row>
    <row r="52" spans="1:25" ht="11.45" customHeight="1" x14ac:dyDescent="0.25">
      <c r="A52" t="s">
        <v>54</v>
      </c>
      <c r="B52" s="10">
        <v>100</v>
      </c>
      <c r="C52" s="10">
        <v>104.16029386032822</v>
      </c>
      <c r="D52" s="10">
        <v>106.10140346504429</v>
      </c>
      <c r="E52" s="10">
        <v>107.64497583683601</v>
      </c>
      <c r="F52" s="10">
        <v>109.24897185391072</v>
      </c>
      <c r="G52" s="10">
        <v>112.7180443887204</v>
      </c>
      <c r="H52" s="10">
        <v>113.74008517216332</v>
      </c>
      <c r="I52" s="10">
        <v>115.85126216183214</v>
      </c>
      <c r="J52" s="10">
        <v>112.91479888367314</v>
      </c>
      <c r="K52" s="10">
        <v>106.38451341971397</v>
      </c>
      <c r="L52" s="10">
        <v>108.32637831999607</v>
      </c>
      <c r="M52" s="10">
        <v>107.0842947616476</v>
      </c>
      <c r="N52" s="10">
        <v>102.21276424330082</v>
      </c>
      <c r="O52" s="10">
        <v>98.333314450944187</v>
      </c>
      <c r="P52" s="10">
        <v>96.875090478114672</v>
      </c>
      <c r="Q52" s="10">
        <v>93.958013119483965</v>
      </c>
      <c r="R52" s="10">
        <v>97.607223646793571</v>
      </c>
      <c r="S52" s="10">
        <v>104.39481313358283</v>
      </c>
      <c r="T52" s="10">
        <v>103.57619862259264</v>
      </c>
      <c r="U52" s="10">
        <v>106.84423665424205</v>
      </c>
      <c r="V52" s="10">
        <v>87.741049432835965</v>
      </c>
      <c r="W52" s="10">
        <v>95.976666402313214</v>
      </c>
      <c r="X52" s="10">
        <v>103.59696925065867</v>
      </c>
      <c r="Y52" s="10">
        <v>101.31522134565974</v>
      </c>
    </row>
    <row r="53" spans="1:25" ht="11.45" customHeight="1" x14ac:dyDescent="0.25">
      <c r="A53" t="s">
        <v>58</v>
      </c>
      <c r="B53" s="10">
        <v>100</v>
      </c>
      <c r="C53" s="10">
        <v>101.59487313729483</v>
      </c>
      <c r="D53" s="10">
        <v>98.979087286582711</v>
      </c>
      <c r="E53" s="10">
        <v>96.659976925239718</v>
      </c>
      <c r="F53" s="10">
        <v>99.116760226093888</v>
      </c>
      <c r="G53" s="10">
        <v>103.3400230747603</v>
      </c>
      <c r="H53" s="10">
        <v>99.415374770949072</v>
      </c>
      <c r="I53" s="10">
        <v>102.89307078522053</v>
      </c>
      <c r="J53" s="10">
        <v>103.48836081944485</v>
      </c>
      <c r="K53" s="10">
        <v>89.831593031034586</v>
      </c>
      <c r="L53" s="10">
        <v>96.330337492607342</v>
      </c>
      <c r="M53" s="10">
        <v>102.49944252154776</v>
      </c>
      <c r="N53" s="10">
        <v>104.60525677942275</v>
      </c>
      <c r="O53" s="10">
        <v>104.31827656748399</v>
      </c>
      <c r="P53" s="10">
        <v>100.25498579641857</v>
      </c>
      <c r="Q53" s="10">
        <v>95.543080965261822</v>
      </c>
      <c r="R53" s="10">
        <v>95.820365899770238</v>
      </c>
      <c r="S53" s="10">
        <v>98.106512317849976</v>
      </c>
      <c r="T53" s="10">
        <v>97.755543274870803</v>
      </c>
      <c r="U53" s="10">
        <v>98.904433650368901</v>
      </c>
      <c r="V53" s="10">
        <v>75.962498666899364</v>
      </c>
      <c r="W53" s="10">
        <v>78.365957941886506</v>
      </c>
      <c r="X53" s="10">
        <v>79.951135801750979</v>
      </c>
      <c r="Y53" s="10">
        <v>76.196154852971119</v>
      </c>
    </row>
    <row r="96" spans="15:15" ht="11.45" customHeight="1" x14ac:dyDescent="0.25">
      <c r="O96" s="31" t="s">
        <v>100</v>
      </c>
    </row>
  </sheetData>
  <sortState ref="A43:Y56">
    <sortCondition descending="1" ref="Y43:Y56"/>
  </sortState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89"/>
  <sheetViews>
    <sheetView topLeftCell="A34" workbookViewId="0">
      <selection activeCell="L61" sqref="L61"/>
    </sheetView>
  </sheetViews>
  <sheetFormatPr baseColWidth="10" defaultColWidth="8.85546875" defaultRowHeight="11.45" customHeight="1" x14ac:dyDescent="0.25"/>
  <cols>
    <col min="1" max="1" width="29.85546875" customWidth="1"/>
    <col min="2" max="25" width="10" customWidth="1"/>
  </cols>
  <sheetData>
    <row r="1" spans="1:25" ht="15" x14ac:dyDescent="0.25">
      <c r="A1" s="3" t="s">
        <v>86</v>
      </c>
    </row>
    <row r="2" spans="1:25" ht="15" x14ac:dyDescent="0.25">
      <c r="A2" s="3" t="s">
        <v>87</v>
      </c>
      <c r="B2" s="1" t="s">
        <v>0</v>
      </c>
    </row>
    <row r="3" spans="1:25" ht="15" x14ac:dyDescent="0.25">
      <c r="A3" s="3" t="s">
        <v>88</v>
      </c>
      <c r="B3" s="3" t="s">
        <v>6</v>
      </c>
    </row>
    <row r="5" spans="1:25" ht="15" x14ac:dyDescent="0.25">
      <c r="A5" s="1" t="s">
        <v>12</v>
      </c>
      <c r="C5" s="3" t="s">
        <v>17</v>
      </c>
    </row>
    <row r="6" spans="1:25" ht="15" x14ac:dyDescent="0.25">
      <c r="A6" s="1" t="s">
        <v>13</v>
      </c>
      <c r="C6" s="3" t="s">
        <v>18</v>
      </c>
    </row>
    <row r="7" spans="1:25" ht="15" x14ac:dyDescent="0.25">
      <c r="A7" s="1" t="s">
        <v>14</v>
      </c>
      <c r="C7" s="3" t="s">
        <v>24</v>
      </c>
    </row>
    <row r="8" spans="1:25" ht="15" x14ac:dyDescent="0.25">
      <c r="A8" s="1" t="s">
        <v>15</v>
      </c>
      <c r="C8" s="3" t="s">
        <v>20</v>
      </c>
    </row>
    <row r="10" spans="1:25" ht="15" x14ac:dyDescent="0.25">
      <c r="A10" s="5" t="s">
        <v>89</v>
      </c>
      <c r="B10" s="4" t="s">
        <v>62</v>
      </c>
      <c r="C10" s="4" t="s">
        <v>63</v>
      </c>
      <c r="D10" s="4" t="s">
        <v>64</v>
      </c>
      <c r="E10" s="4" t="s">
        <v>65</v>
      </c>
      <c r="F10" s="4" t="s">
        <v>66</v>
      </c>
      <c r="G10" s="4" t="s">
        <v>67</v>
      </c>
      <c r="H10" s="4" t="s">
        <v>68</v>
      </c>
      <c r="I10" s="4" t="s">
        <v>69</v>
      </c>
      <c r="J10" s="4" t="s">
        <v>70</v>
      </c>
      <c r="K10" s="4" t="s">
        <v>71</v>
      </c>
      <c r="L10" s="4" t="s">
        <v>72</v>
      </c>
      <c r="M10" s="4" t="s">
        <v>73</v>
      </c>
      <c r="N10" s="4" t="s">
        <v>74</v>
      </c>
      <c r="O10" s="4" t="s">
        <v>75</v>
      </c>
      <c r="P10" s="4" t="s">
        <v>76</v>
      </c>
      <c r="Q10" s="4" t="s">
        <v>77</v>
      </c>
      <c r="R10" s="4" t="s">
        <v>78</v>
      </c>
      <c r="S10" s="4" t="s">
        <v>79</v>
      </c>
      <c r="T10" s="4" t="s">
        <v>80</v>
      </c>
      <c r="U10" s="4" t="s">
        <v>81</v>
      </c>
      <c r="V10" s="4" t="s">
        <v>82</v>
      </c>
      <c r="W10" s="4" t="s">
        <v>83</v>
      </c>
      <c r="X10" s="4" t="s">
        <v>84</v>
      </c>
      <c r="Y10" s="4"/>
    </row>
    <row r="11" spans="1:25" ht="15" x14ac:dyDescent="0.25">
      <c r="A11" s="7" t="s">
        <v>46</v>
      </c>
      <c r="B11" s="17">
        <f>'Transport VA'!B11-'Poste VA'!B11</f>
        <v>439446.3</v>
      </c>
      <c r="C11" s="17">
        <f>'Transport VA'!C11-'Poste VA'!C11</f>
        <v>445844.1</v>
      </c>
      <c r="D11" s="17">
        <f>'Transport VA'!D11-'Poste VA'!D11</f>
        <v>453303.10000000003</v>
      </c>
      <c r="E11" s="17">
        <f>'Transport VA'!E11-'Poste VA'!E11</f>
        <v>459315.4</v>
      </c>
      <c r="F11" s="17">
        <f>'Transport VA'!F11-'Poste VA'!F11</f>
        <v>483346.89999999997</v>
      </c>
      <c r="G11" s="17">
        <f>'Transport VA'!G11-'Poste VA'!G11</f>
        <v>501174.1</v>
      </c>
      <c r="H11" s="17">
        <f>'Transport VA'!H11-'Poste VA'!H11</f>
        <v>521147.29999999993</v>
      </c>
      <c r="I11" s="17">
        <f>'Transport VA'!I11-'Poste VA'!I11</f>
        <v>546000.30000000005</v>
      </c>
      <c r="J11" s="17">
        <f>'Transport VA'!J11-'Poste VA'!J11</f>
        <v>546556.5</v>
      </c>
      <c r="K11" s="17">
        <f>'Transport VA'!K11-'Poste VA'!K11</f>
        <v>506263.79999999993</v>
      </c>
      <c r="L11" s="17">
        <f>'Transport VA'!L11-'Poste VA'!L11</f>
        <v>527082.19999999995</v>
      </c>
      <c r="M11" s="17">
        <f>'Transport VA'!M11-'Poste VA'!M11</f>
        <v>536084.39999999991</v>
      </c>
      <c r="N11" s="17">
        <f>'Transport VA'!N11-'Poste VA'!N11</f>
        <v>538429.1</v>
      </c>
      <c r="O11" s="17">
        <f>'Transport VA'!O11-'Poste VA'!O11</f>
        <v>537120.19999999995</v>
      </c>
      <c r="P11" s="17">
        <f>'Transport VA'!P11-'Poste VA'!P11</f>
        <v>538477.70000000007</v>
      </c>
      <c r="Q11" s="17">
        <f>'Transport VA'!Q11-'Poste VA'!Q11</f>
        <v>537157.1</v>
      </c>
      <c r="R11" s="17">
        <f>'Transport VA'!R11-'Poste VA'!R11</f>
        <v>542325.9</v>
      </c>
      <c r="S11" s="17">
        <f>'Transport VA'!S11-'Poste VA'!S11</f>
        <v>570470.30000000005</v>
      </c>
      <c r="T11" s="17">
        <f>'Transport VA'!T11-'Poste VA'!T11</f>
        <v>590675.20000000007</v>
      </c>
      <c r="U11" s="17">
        <f>'Transport VA'!U11-'Poste VA'!U11</f>
        <v>601795.19999999995</v>
      </c>
      <c r="V11" s="17">
        <f>'Transport VA'!V11-'Poste VA'!V11</f>
        <v>496093.8</v>
      </c>
      <c r="W11" s="17">
        <f>'Transport VA'!W11-'Poste VA'!W11</f>
        <v>547207</v>
      </c>
      <c r="X11" s="17">
        <f>'Transport VA'!X11-'Poste VA'!X11</f>
        <v>602271.5</v>
      </c>
      <c r="Y11" s="17"/>
    </row>
    <row r="12" spans="1:25" ht="15" x14ac:dyDescent="0.25">
      <c r="A12" s="7" t="s">
        <v>47</v>
      </c>
      <c r="B12" s="17">
        <f>'Transport VA'!B12-'Poste VA'!B12</f>
        <v>369891.10000000003</v>
      </c>
      <c r="C12" s="17">
        <f>'Transport VA'!C12-'Poste VA'!C12</f>
        <v>376008.30000000005</v>
      </c>
      <c r="D12" s="17">
        <f>'Transport VA'!D12-'Poste VA'!D12</f>
        <v>382929.5</v>
      </c>
      <c r="E12" s="17">
        <f>'Transport VA'!E12-'Poste VA'!E12</f>
        <v>386902.6</v>
      </c>
      <c r="F12" s="17">
        <f>'Transport VA'!F12-'Poste VA'!F12</f>
        <v>409018.2</v>
      </c>
      <c r="G12" s="17">
        <f>'Transport VA'!G12-'Poste VA'!G12</f>
        <v>424049.39999999997</v>
      </c>
      <c r="H12" s="17">
        <f>'Transport VA'!H12-'Poste VA'!H12</f>
        <v>439818.7</v>
      </c>
      <c r="I12" s="17">
        <f>'Transport VA'!I12-'Poste VA'!I12</f>
        <v>460744.9</v>
      </c>
      <c r="J12" s="17">
        <f>'Transport VA'!J12-'Poste VA'!J12</f>
        <v>464875.3</v>
      </c>
      <c r="K12" s="17">
        <f>'Transport VA'!K12-'Poste VA'!K12</f>
        <v>431367</v>
      </c>
      <c r="L12" s="17">
        <f>'Transport VA'!L12-'Poste VA'!L12</f>
        <v>450962.3</v>
      </c>
      <c r="M12" s="17">
        <f>'Transport VA'!M12-'Poste VA'!M12</f>
        <v>457999.6</v>
      </c>
      <c r="N12" s="17">
        <f>'Transport VA'!N12-'Poste VA'!N12</f>
        <v>455669.7</v>
      </c>
      <c r="O12" s="17">
        <f>'Transport VA'!O12-'Poste VA'!O12</f>
        <v>451502</v>
      </c>
      <c r="P12" s="17">
        <f>'Transport VA'!P12-'Poste VA'!P12</f>
        <v>452367.30000000005</v>
      </c>
      <c r="Q12" s="17">
        <f>'Transport VA'!Q12-'Poste VA'!Q12</f>
        <v>450061.2</v>
      </c>
      <c r="R12" s="17">
        <f>'Transport VA'!R12-'Poste VA'!R12</f>
        <v>450871.6</v>
      </c>
      <c r="S12" s="17">
        <f>'Transport VA'!S12-'Poste VA'!S12</f>
        <v>471992.2</v>
      </c>
      <c r="T12" s="17">
        <f>'Transport VA'!T12-'Poste VA'!T12</f>
        <v>484963.30000000005</v>
      </c>
      <c r="U12" s="17">
        <f>'Transport VA'!U12-'Poste VA'!U12</f>
        <v>493047.7</v>
      </c>
      <c r="V12" s="17">
        <f>'Transport VA'!V12-'Poste VA'!V12</f>
        <v>402649.60000000003</v>
      </c>
      <c r="W12" s="17">
        <f>'Transport VA'!W12-'Poste VA'!W12</f>
        <v>448030.9</v>
      </c>
      <c r="X12" s="17">
        <f>'Transport VA'!X12-'Poste VA'!X12</f>
        <v>489959.1</v>
      </c>
      <c r="Y12" s="17"/>
    </row>
    <row r="13" spans="1:25" ht="15" x14ac:dyDescent="0.25">
      <c r="A13" s="7" t="s">
        <v>48</v>
      </c>
      <c r="B13" s="17">
        <f>'Transport VA'!B13-'Poste VA'!B13</f>
        <v>18339.5</v>
      </c>
      <c r="C13" s="17">
        <f>'Transport VA'!C13-'Poste VA'!C13</f>
        <v>18924.2</v>
      </c>
      <c r="D13" s="17">
        <f>'Transport VA'!D13-'Poste VA'!D13</f>
        <v>18307.8</v>
      </c>
      <c r="E13" s="17">
        <f>'Transport VA'!E13-'Poste VA'!E13</f>
        <v>18444.2</v>
      </c>
      <c r="F13" s="17">
        <f>'Transport VA'!F13-'Poste VA'!F13</f>
        <v>18210.2</v>
      </c>
      <c r="G13" s="17">
        <f>'Transport VA'!G13-'Poste VA'!G13</f>
        <v>19491.3</v>
      </c>
      <c r="H13" s="17">
        <f>'Transport VA'!H13-'Poste VA'!H13</f>
        <v>19554.599999999999</v>
      </c>
      <c r="I13" s="17">
        <f>'Transport VA'!I13-'Poste VA'!I13</f>
        <v>20019.7</v>
      </c>
      <c r="J13" s="17">
        <f>'Transport VA'!J13-'Poste VA'!J13</f>
        <v>20618.600000000002</v>
      </c>
      <c r="K13" s="17">
        <f>'Transport VA'!K13-'Poste VA'!K13</f>
        <v>20264.8</v>
      </c>
      <c r="L13" s="17">
        <f>'Transport VA'!L13-'Poste VA'!L13</f>
        <v>20629.300000000003</v>
      </c>
      <c r="M13" s="17">
        <f>'Transport VA'!M13-'Poste VA'!M13</f>
        <v>20667.3</v>
      </c>
      <c r="N13" s="17">
        <f>'Transport VA'!N13-'Poste VA'!N13</f>
        <v>20738.5</v>
      </c>
      <c r="O13" s="17">
        <f>'Transport VA'!O13-'Poste VA'!O13</f>
        <v>20019.7</v>
      </c>
      <c r="P13" s="17">
        <f>'Transport VA'!P13-'Poste VA'!P13</f>
        <v>20719.400000000001</v>
      </c>
      <c r="Q13" s="17">
        <f>'Transport VA'!Q13-'Poste VA'!Q13</f>
        <v>21846.600000000002</v>
      </c>
      <c r="R13" s="17">
        <f>'Transport VA'!R13-'Poste VA'!R13</f>
        <v>21379.3</v>
      </c>
      <c r="S13" s="17">
        <f>'Transport VA'!S13-'Poste VA'!S13</f>
        <v>21771.9</v>
      </c>
      <c r="T13" s="17">
        <f>'Transport VA'!T13-'Poste VA'!T13</f>
        <v>22449.199999999997</v>
      </c>
      <c r="U13" s="17">
        <f>'Transport VA'!U13-'Poste VA'!U13</f>
        <v>22372.3</v>
      </c>
      <c r="V13" s="17">
        <f>'Transport VA'!V13-'Poste VA'!V13</f>
        <v>20479.3</v>
      </c>
      <c r="W13" s="17">
        <f>'Transport VA'!W13-'Poste VA'!W13</f>
        <v>21364.7</v>
      </c>
      <c r="X13" s="17">
        <f>'Transport VA'!X13-'Poste VA'!X13</f>
        <v>22112.899999999998</v>
      </c>
      <c r="Y13" s="17"/>
    </row>
    <row r="14" spans="1:25" ht="15" x14ac:dyDescent="0.25">
      <c r="A14" s="7" t="s">
        <v>49</v>
      </c>
      <c r="B14" s="17">
        <f>'Transport VA'!B14-'Poste VA'!B14</f>
        <v>10412.099999999999</v>
      </c>
      <c r="C14" s="17">
        <f>'Transport VA'!C14-'Poste VA'!C14</f>
        <v>10804.9</v>
      </c>
      <c r="D14" s="17">
        <f>'Transport VA'!D14-'Poste VA'!D14</f>
        <v>11152.099999999999</v>
      </c>
      <c r="E14" s="17">
        <f>'Transport VA'!E14-'Poste VA'!E14</f>
        <v>11508.199999999999</v>
      </c>
      <c r="F14" s="17">
        <f>'Transport VA'!F14-'Poste VA'!F14</f>
        <v>10912.1</v>
      </c>
      <c r="G14" s="17">
        <f>'Transport VA'!G14-'Poste VA'!G14</f>
        <v>10797</v>
      </c>
      <c r="H14" s="17">
        <f>'Transport VA'!H14-'Poste VA'!H14</f>
        <v>11599.7</v>
      </c>
      <c r="I14" s="17">
        <f>'Transport VA'!I14-'Poste VA'!I14</f>
        <v>11646</v>
      </c>
      <c r="J14" s="17">
        <f>'Transport VA'!J14-'Poste VA'!J14</f>
        <v>11370.6</v>
      </c>
      <c r="K14" s="17">
        <f>'Transport VA'!K14-'Poste VA'!K14</f>
        <v>9413</v>
      </c>
      <c r="L14" s="17">
        <f>'Transport VA'!L14-'Poste VA'!L14</f>
        <v>9703.2999999999993</v>
      </c>
      <c r="M14" s="17">
        <f>'Transport VA'!M14-'Poste VA'!M14</f>
        <v>9265.1</v>
      </c>
      <c r="N14" s="17">
        <f>'Transport VA'!N14-'Poste VA'!N14</f>
        <v>9058.2000000000007</v>
      </c>
      <c r="O14" s="17">
        <f>'Transport VA'!O14-'Poste VA'!O14</f>
        <v>8781.1999999999989</v>
      </c>
      <c r="P14" s="17">
        <f>'Transport VA'!P14-'Poste VA'!P14</f>
        <v>8352.1</v>
      </c>
      <c r="Q14" s="17">
        <f>'Transport VA'!Q14-'Poste VA'!Q14</f>
        <v>8641.6999999999989</v>
      </c>
      <c r="R14" s="17">
        <f>'Transport VA'!R14-'Poste VA'!R14</f>
        <v>9035.7000000000007</v>
      </c>
      <c r="S14" s="17">
        <f>'Transport VA'!S14-'Poste VA'!S14</f>
        <v>10182.4</v>
      </c>
      <c r="T14" s="17">
        <f>'Transport VA'!T14-'Poste VA'!T14</f>
        <v>10998</v>
      </c>
      <c r="U14" s="17">
        <f>'Transport VA'!U14-'Poste VA'!U14</f>
        <v>11207.800000000001</v>
      </c>
      <c r="V14" s="17">
        <f>'Transport VA'!V14-'Poste VA'!V14</f>
        <v>9805</v>
      </c>
      <c r="W14" s="17">
        <f>'Transport VA'!W14-'Poste VA'!W14</f>
        <v>10530.3</v>
      </c>
      <c r="X14" s="17">
        <f>'Transport VA'!X14-'Poste VA'!X14</f>
        <v>12274.5</v>
      </c>
      <c r="Y14" s="17"/>
    </row>
    <row r="15" spans="1:25" ht="15" x14ac:dyDescent="0.25">
      <c r="A15" s="7" t="s">
        <v>50</v>
      </c>
      <c r="B15" s="17">
        <f>'Transport VA'!B15-'Poste VA'!B15</f>
        <v>13632.7</v>
      </c>
      <c r="C15" s="17">
        <f>'Transport VA'!C15-'Poste VA'!C15</f>
        <v>13835.7</v>
      </c>
      <c r="D15" s="17">
        <f>'Transport VA'!D15-'Poste VA'!D15</f>
        <v>13574.3</v>
      </c>
      <c r="E15" s="17">
        <f>'Transport VA'!E15-'Poste VA'!E15</f>
        <v>13916.9</v>
      </c>
      <c r="F15" s="17">
        <f>'Transport VA'!F15-'Poste VA'!F15</f>
        <v>13779.2</v>
      </c>
      <c r="G15" s="17">
        <f>'Transport VA'!G15-'Poste VA'!G15</f>
        <v>13506.400000000001</v>
      </c>
      <c r="H15" s="17">
        <f>'Transport VA'!H15-'Poste VA'!H15</f>
        <v>14246.6</v>
      </c>
      <c r="I15" s="17">
        <f>'Transport VA'!I15-'Poste VA'!I15</f>
        <v>15170.500000000002</v>
      </c>
      <c r="J15" s="17">
        <f>'Transport VA'!J15-'Poste VA'!J15</f>
        <v>13602.3</v>
      </c>
      <c r="K15" s="17">
        <f>'Transport VA'!K15-'Poste VA'!K15</f>
        <v>11625.7</v>
      </c>
      <c r="L15" s="17">
        <f>'Transport VA'!L15-'Poste VA'!L15</f>
        <v>12035.7</v>
      </c>
      <c r="M15" s="17">
        <f>'Transport VA'!M15-'Poste VA'!M15</f>
        <v>13341.300000000001</v>
      </c>
      <c r="N15" s="17">
        <f>'Transport VA'!N15-'Poste VA'!N15</f>
        <v>13477.5</v>
      </c>
      <c r="O15" s="17">
        <f>'Transport VA'!O15-'Poste VA'!O15</f>
        <v>15054.000000000002</v>
      </c>
      <c r="P15" s="17">
        <f>'Transport VA'!P15-'Poste VA'!P15</f>
        <v>14139.300000000001</v>
      </c>
      <c r="Q15" s="17">
        <f>'Transport VA'!Q15-'Poste VA'!Q15</f>
        <v>13975.1</v>
      </c>
      <c r="R15" s="17">
        <f>'Transport VA'!R15-'Poste VA'!R15</f>
        <v>14817.8</v>
      </c>
      <c r="S15" s="17">
        <f>'Transport VA'!S15-'Poste VA'!S15</f>
        <v>15460.199999999999</v>
      </c>
      <c r="T15" s="17">
        <f>'Transport VA'!T15-'Poste VA'!T15</f>
        <v>15621.099999999999</v>
      </c>
      <c r="U15" s="17">
        <f>'Transport VA'!U15-'Poste VA'!U15</f>
        <v>16192.5</v>
      </c>
      <c r="V15" s="17">
        <f>'Transport VA'!V15-'Poste VA'!V15</f>
        <v>13177.800000000001</v>
      </c>
      <c r="W15" s="17">
        <f>'Transport VA'!W15-'Poste VA'!W15</f>
        <v>13653.2</v>
      </c>
      <c r="X15" s="17">
        <f>'Transport VA'!X15-'Poste VA'!X15</f>
        <v>16032.8</v>
      </c>
      <c r="Y15" s="17"/>
    </row>
    <row r="16" spans="1:25" ht="15" x14ac:dyDescent="0.25">
      <c r="A16" s="7" t="s">
        <v>51</v>
      </c>
      <c r="B16" s="17">
        <f>'Transport VA'!B16-'Poste VA'!B16</f>
        <v>86009.599999999991</v>
      </c>
      <c r="C16" s="17">
        <f>'Transport VA'!C16-'Poste VA'!C16</f>
        <v>87950.2</v>
      </c>
      <c r="D16" s="17">
        <f>'Transport VA'!D16-'Poste VA'!D16</f>
        <v>92526.5</v>
      </c>
      <c r="E16" s="17">
        <f>'Transport VA'!E16-'Poste VA'!E16</f>
        <v>91332</v>
      </c>
      <c r="F16" s="17">
        <f>'Transport VA'!F16-'Poste VA'!F16</f>
        <v>100503</v>
      </c>
      <c r="G16" s="17">
        <f>'Transport VA'!G16-'Poste VA'!G16</f>
        <v>105671</v>
      </c>
      <c r="H16" s="17">
        <f>'Transport VA'!H16-'Poste VA'!H16</f>
        <v>113798.6</v>
      </c>
      <c r="I16" s="17">
        <f>'Transport VA'!I16-'Poste VA'!I16</f>
        <v>121196.1</v>
      </c>
      <c r="J16" s="17">
        <f>'Transport VA'!J16-'Poste VA'!J16</f>
        <v>124943.29999999999</v>
      </c>
      <c r="K16" s="17">
        <f>'Transport VA'!K16-'Poste VA'!K16</f>
        <v>116927.70000000001</v>
      </c>
      <c r="L16" s="17">
        <f>'Transport VA'!L16-'Poste VA'!L16</f>
        <v>119939.99999999999</v>
      </c>
      <c r="M16" s="17">
        <f>'Transport VA'!M16-'Poste VA'!M16</f>
        <v>122450.6</v>
      </c>
      <c r="N16" s="17">
        <f>'Transport VA'!N16-'Poste VA'!N16</f>
        <v>120852.9</v>
      </c>
      <c r="O16" s="17">
        <f>'Transport VA'!O16-'Poste VA'!O16</f>
        <v>125224.99999999999</v>
      </c>
      <c r="P16" s="17">
        <f>'Transport VA'!P16-'Poste VA'!P16</f>
        <v>119499.50000000001</v>
      </c>
      <c r="Q16" s="17">
        <f>'Transport VA'!Q16-'Poste VA'!Q16</f>
        <v>120173.59999999999</v>
      </c>
      <c r="R16" s="17">
        <f>'Transport VA'!R16-'Poste VA'!R16</f>
        <v>118459.30000000002</v>
      </c>
      <c r="S16" s="17">
        <f>'Transport VA'!S16-'Poste VA'!S16</f>
        <v>121345.4</v>
      </c>
      <c r="T16" s="17">
        <f>'Transport VA'!T16-'Poste VA'!T16</f>
        <v>129325.6</v>
      </c>
      <c r="U16" s="17">
        <f>'Transport VA'!U16-'Poste VA'!U16</f>
        <v>126861.5</v>
      </c>
      <c r="V16" s="17">
        <f>'Transport VA'!V16-'Poste VA'!V16</f>
        <v>107461</v>
      </c>
      <c r="W16" s="17">
        <f>'Transport VA'!W16-'Poste VA'!W16</f>
        <v>119680.59999999999</v>
      </c>
      <c r="X16" s="17">
        <f>'Transport VA'!X16-'Poste VA'!X16</f>
        <v>121567.9</v>
      </c>
      <c r="Y16" s="17"/>
    </row>
    <row r="17" spans="1:25" ht="15" x14ac:dyDescent="0.25">
      <c r="A17" s="7" t="s">
        <v>52</v>
      </c>
      <c r="B17" s="17">
        <f>'Transport VA'!B17-'Poste VA'!B17</f>
        <v>44980</v>
      </c>
      <c r="C17" s="17">
        <f>'Transport VA'!C17-'Poste VA'!C17</f>
        <v>46439</v>
      </c>
      <c r="D17" s="17">
        <f>'Transport VA'!D17-'Poste VA'!D17</f>
        <v>46085</v>
      </c>
      <c r="E17" s="17">
        <f>'Transport VA'!E17-'Poste VA'!E17</f>
        <v>45550</v>
      </c>
      <c r="F17" s="17">
        <f>'Transport VA'!F17-'Poste VA'!F17</f>
        <v>46332</v>
      </c>
      <c r="G17" s="17">
        <f>'Transport VA'!G17-'Poste VA'!G17</f>
        <v>45283</v>
      </c>
      <c r="H17" s="17">
        <f>'Transport VA'!H17-'Poste VA'!H17</f>
        <v>45865</v>
      </c>
      <c r="I17" s="17">
        <f>'Transport VA'!I17-'Poste VA'!I17</f>
        <v>47354</v>
      </c>
      <c r="J17" s="17">
        <f>'Transport VA'!J17-'Poste VA'!J17</f>
        <v>46871</v>
      </c>
      <c r="K17" s="17">
        <f>'Transport VA'!K17-'Poste VA'!K17</f>
        <v>44676</v>
      </c>
      <c r="L17" s="17">
        <f>'Transport VA'!L17-'Poste VA'!L17</f>
        <v>46854</v>
      </c>
      <c r="M17" s="17">
        <f>'Transport VA'!M17-'Poste VA'!M17</f>
        <v>47942</v>
      </c>
      <c r="N17" s="17">
        <f>'Transport VA'!N17-'Poste VA'!N17</f>
        <v>47405</v>
      </c>
      <c r="O17" s="17">
        <f>'Transport VA'!O17-'Poste VA'!O17</f>
        <v>44676</v>
      </c>
      <c r="P17" s="17">
        <f>'Transport VA'!P17-'Poste VA'!P17</f>
        <v>46382</v>
      </c>
      <c r="Q17" s="17">
        <f>'Transport VA'!Q17-'Poste VA'!Q17</f>
        <v>48676</v>
      </c>
      <c r="R17" s="17">
        <f>'Transport VA'!R17-'Poste VA'!R17</f>
        <v>46642</v>
      </c>
      <c r="S17" s="17">
        <f>'Transport VA'!S17-'Poste VA'!S17</f>
        <v>49144</v>
      </c>
      <c r="T17" s="17">
        <f>'Transport VA'!T17-'Poste VA'!T17</f>
        <v>51458</v>
      </c>
      <c r="U17" s="17">
        <f>'Transport VA'!U17-'Poste VA'!U17</f>
        <v>52691</v>
      </c>
      <c r="V17" s="17">
        <f>'Transport VA'!V17-'Poste VA'!V17</f>
        <v>37839</v>
      </c>
      <c r="W17" s="17">
        <f>'Transport VA'!W17-'Poste VA'!W17</f>
        <v>43701</v>
      </c>
      <c r="X17" s="17">
        <f>'Transport VA'!X17-'Poste VA'!X17</f>
        <v>55702</v>
      </c>
      <c r="Y17" s="17"/>
    </row>
    <row r="18" spans="1:25" ht="15" x14ac:dyDescent="0.25">
      <c r="A18" s="7" t="s">
        <v>53</v>
      </c>
      <c r="B18" s="17">
        <f>'Transport VA'!B18-'Poste VA'!B18</f>
        <v>67178.5</v>
      </c>
      <c r="C18" s="17">
        <f>'Transport VA'!C18-'Poste VA'!C18</f>
        <v>66592.399999999994</v>
      </c>
      <c r="D18" s="17">
        <f>'Transport VA'!D18-'Poste VA'!D18</f>
        <v>67543.400000000009</v>
      </c>
      <c r="E18" s="17">
        <f>'Transport VA'!E18-'Poste VA'!E18</f>
        <v>68189.5</v>
      </c>
      <c r="F18" s="17">
        <f>'Transport VA'!F18-'Poste VA'!F18</f>
        <v>72158.8</v>
      </c>
      <c r="G18" s="17">
        <f>'Transport VA'!G18-'Poste VA'!G18</f>
        <v>75285</v>
      </c>
      <c r="H18" s="17">
        <f>'Transport VA'!H18-'Poste VA'!H18</f>
        <v>78255.900000000009</v>
      </c>
      <c r="I18" s="17">
        <f>'Transport VA'!I18-'Poste VA'!I18</f>
        <v>81313.200000000012</v>
      </c>
      <c r="J18" s="17">
        <f>'Transport VA'!J18-'Poste VA'!J18</f>
        <v>81269</v>
      </c>
      <c r="K18" s="17">
        <f>'Transport VA'!K18-'Poste VA'!K18</f>
        <v>75612.3</v>
      </c>
      <c r="L18" s="17">
        <f>'Transport VA'!L18-'Poste VA'!L18</f>
        <v>84802.6</v>
      </c>
      <c r="M18" s="17">
        <f>'Transport VA'!M18-'Poste VA'!M18</f>
        <v>87220.3</v>
      </c>
      <c r="N18" s="17">
        <f>'Transport VA'!N18-'Poste VA'!N18</f>
        <v>89632.099999999991</v>
      </c>
      <c r="O18" s="17">
        <f>'Transport VA'!O18-'Poste VA'!O18</f>
        <v>88790.8</v>
      </c>
      <c r="P18" s="17">
        <f>'Transport VA'!P18-'Poste VA'!P18</f>
        <v>90087.299999999988</v>
      </c>
      <c r="Q18" s="17">
        <f>'Transport VA'!Q18-'Poste VA'!Q18</f>
        <v>87862.399999999994</v>
      </c>
      <c r="R18" s="17">
        <f>'Transport VA'!R18-'Poste VA'!R18</f>
        <v>90004.5</v>
      </c>
      <c r="S18" s="17">
        <f>'Transport VA'!S18-'Poste VA'!S18</f>
        <v>93162.9</v>
      </c>
      <c r="T18" s="17">
        <f>'Transport VA'!T18-'Poste VA'!T18</f>
        <v>91049.7</v>
      </c>
      <c r="U18" s="17">
        <f>'Transport VA'!U18-'Poste VA'!U18</f>
        <v>95506.9</v>
      </c>
      <c r="V18" s="17">
        <f>'Transport VA'!V18-'Poste VA'!V18</f>
        <v>78541.099999999991</v>
      </c>
      <c r="W18" s="17">
        <f>'Transport VA'!W18-'Poste VA'!W18</f>
        <v>91027.5</v>
      </c>
      <c r="X18" s="17">
        <f>'Transport VA'!X18-'Poste VA'!X18</f>
        <v>101836</v>
      </c>
      <c r="Y18" s="17"/>
    </row>
    <row r="19" spans="1:25" ht="15" x14ac:dyDescent="0.25">
      <c r="A19" s="7" t="s">
        <v>54</v>
      </c>
      <c r="B19" s="17">
        <f>'Transport VA'!B19-'Poste VA'!B19</f>
        <v>75106.200000000012</v>
      </c>
      <c r="C19" s="17">
        <f>'Transport VA'!C19-'Poste VA'!C19</f>
        <v>77706.5</v>
      </c>
      <c r="D19" s="17">
        <f>'Transport VA'!D19-'Poste VA'!D19</f>
        <v>79665.399999999994</v>
      </c>
      <c r="E19" s="17">
        <f>'Transport VA'!E19-'Poste VA'!E19</f>
        <v>81002.7</v>
      </c>
      <c r="F19" s="17">
        <f>'Transport VA'!F19-'Poste VA'!F19</f>
        <v>82533.399999999994</v>
      </c>
      <c r="G19" s="17">
        <f>'Transport VA'!G19-'Poste VA'!G19</f>
        <v>85263.8</v>
      </c>
      <c r="H19" s="17">
        <f>'Transport VA'!H19-'Poste VA'!H19</f>
        <v>86088.200000000012</v>
      </c>
      <c r="I19" s="17">
        <f>'Transport VA'!I19-'Poste VA'!I19</f>
        <v>87530.8</v>
      </c>
      <c r="J19" s="17">
        <f>'Transport VA'!J19-'Poste VA'!J19</f>
        <v>85307.6</v>
      </c>
      <c r="K19" s="17">
        <f>'Transport VA'!K19-'Poste VA'!K19</f>
        <v>80257.299999999988</v>
      </c>
      <c r="L19" s="17">
        <f>'Transport VA'!L19-'Poste VA'!L19</f>
        <v>81724.100000000006</v>
      </c>
      <c r="M19" s="17">
        <f>'Transport VA'!M19-'Poste VA'!M19</f>
        <v>80895.100000000006</v>
      </c>
      <c r="N19" s="17">
        <f>'Transport VA'!N19-'Poste VA'!N19</f>
        <v>77495.299999999988</v>
      </c>
      <c r="O19" s="17">
        <f>'Transport VA'!O19-'Poste VA'!O19</f>
        <v>74401.700000000012</v>
      </c>
      <c r="P19" s="17">
        <f>'Transport VA'!P19-'Poste VA'!P19</f>
        <v>73767.199999999997</v>
      </c>
      <c r="Q19" s="17">
        <f>'Transport VA'!Q19-'Poste VA'!Q19</f>
        <v>71351</v>
      </c>
      <c r="R19" s="17">
        <f>'Transport VA'!R19-'Poste VA'!R19</f>
        <v>74378.600000000006</v>
      </c>
      <c r="S19" s="17">
        <f>'Transport VA'!S19-'Poste VA'!S19</f>
        <v>79516.3</v>
      </c>
      <c r="T19" s="17">
        <f>'Transport VA'!T19-'Poste VA'!T19</f>
        <v>79474.899999999994</v>
      </c>
      <c r="U19" s="17">
        <f>'Transport VA'!U19-'Poste VA'!U19</f>
        <v>82006.700000000012</v>
      </c>
      <c r="V19" s="17">
        <f>'Transport VA'!V19-'Poste VA'!V19</f>
        <v>66849.8</v>
      </c>
      <c r="W19" s="17">
        <f>'Transport VA'!W19-'Poste VA'!W19</f>
        <v>72922.2</v>
      </c>
      <c r="X19" s="17">
        <f>'Transport VA'!X19-'Poste VA'!X19</f>
        <v>79173.899999999994</v>
      </c>
      <c r="Y19" s="17"/>
    </row>
    <row r="20" spans="1:25" ht="15" x14ac:dyDescent="0.25">
      <c r="A20" s="7" t="s">
        <v>55</v>
      </c>
      <c r="B20" s="17">
        <f>'Transport VA'!B20-'Poste VA'!B20</f>
        <v>22241.5</v>
      </c>
      <c r="C20" s="17">
        <f>'Transport VA'!C20-'Poste VA'!C20</f>
        <v>22207.300000000003</v>
      </c>
      <c r="D20" s="17">
        <f>'Transport VA'!D20-'Poste VA'!D20</f>
        <v>21747.3</v>
      </c>
      <c r="E20" s="17">
        <f>'Transport VA'!E20-'Poste VA'!E20</f>
        <v>22570.699999999997</v>
      </c>
      <c r="F20" s="17">
        <f>'Transport VA'!F20-'Poste VA'!F20</f>
        <v>23513.8</v>
      </c>
      <c r="G20" s="17">
        <f>'Transport VA'!G20-'Poste VA'!G20</f>
        <v>24613</v>
      </c>
      <c r="H20" s="17">
        <f>'Transport VA'!H20-'Poste VA'!H20</f>
        <v>26142.600000000002</v>
      </c>
      <c r="I20" s="17">
        <f>'Transport VA'!I20-'Poste VA'!I20</f>
        <v>27994.300000000003</v>
      </c>
      <c r="J20" s="17">
        <f>'Transport VA'!J20-'Poste VA'!J20</f>
        <v>28451.200000000001</v>
      </c>
      <c r="K20" s="17">
        <f>'Transport VA'!K20-'Poste VA'!K20</f>
        <v>26089.200000000001</v>
      </c>
      <c r="L20" s="17">
        <f>'Transport VA'!L20-'Poste VA'!L20</f>
        <v>27935</v>
      </c>
      <c r="M20" s="17">
        <f>'Transport VA'!M20-'Poste VA'!M20</f>
        <v>29574.700000000004</v>
      </c>
      <c r="N20" s="17">
        <f>'Transport VA'!N20-'Poste VA'!N20</f>
        <v>30455.200000000004</v>
      </c>
      <c r="O20" s="17">
        <f>'Transport VA'!O20-'Poste VA'!O20</f>
        <v>30693.100000000002</v>
      </c>
      <c r="P20" s="17">
        <f>'Transport VA'!P20-'Poste VA'!P20</f>
        <v>31794.100000000002</v>
      </c>
      <c r="Q20" s="17">
        <f>'Transport VA'!Q20-'Poste VA'!Q20</f>
        <v>32144.799999999996</v>
      </c>
      <c r="R20" s="17">
        <f>'Transport VA'!R20-'Poste VA'!R20</f>
        <v>31862.800000000003</v>
      </c>
      <c r="S20" s="17">
        <f>'Transport VA'!S20-'Poste VA'!S20</f>
        <v>33388.6</v>
      </c>
      <c r="T20" s="17">
        <f>'Transport VA'!T20-'Poste VA'!T20</f>
        <v>33750.700000000004</v>
      </c>
      <c r="U20" s="17">
        <f>'Transport VA'!U20-'Poste VA'!U20</f>
        <v>34646.6</v>
      </c>
      <c r="V20" s="17">
        <f>'Transport VA'!V20-'Poste VA'!V20</f>
        <v>27999</v>
      </c>
      <c r="W20" s="17">
        <f>'Transport VA'!W20-'Poste VA'!W20</f>
        <v>31590</v>
      </c>
      <c r="X20" s="17">
        <f>'Transport VA'!X20-'Poste VA'!X20</f>
        <v>36818.400000000001</v>
      </c>
      <c r="Y20" s="17"/>
    </row>
    <row r="21" spans="1:25" ht="15" x14ac:dyDescent="0.25">
      <c r="A21" s="7" t="s">
        <v>56</v>
      </c>
      <c r="B21" s="17">
        <f>'Transport VA'!B21-'Poste VA'!B21</f>
        <v>15064.499999999998</v>
      </c>
      <c r="C21" s="17">
        <f>'Transport VA'!C21-'Poste VA'!C21</f>
        <v>14566</v>
      </c>
      <c r="D21" s="17">
        <f>'Transport VA'!D21-'Poste VA'!D21</f>
        <v>14831.5</v>
      </c>
      <c r="E21" s="17">
        <f>'Transport VA'!E21-'Poste VA'!E21</f>
        <v>15072.3</v>
      </c>
      <c r="F21" s="17">
        <f>'Transport VA'!F21-'Poste VA'!F21</f>
        <v>15949</v>
      </c>
      <c r="G21" s="17">
        <f>'Transport VA'!G21-'Poste VA'!G21</f>
        <v>15257.599999999999</v>
      </c>
      <c r="H21" s="17">
        <f>'Transport VA'!H21-'Poste VA'!H21</f>
        <v>15803.3</v>
      </c>
      <c r="I21" s="17">
        <f>'Transport VA'!I21-'Poste VA'!I21</f>
        <v>16286.099999999999</v>
      </c>
      <c r="J21" s="17">
        <f>'Transport VA'!J21-'Poste VA'!J21</f>
        <v>16600.2</v>
      </c>
      <c r="K21" s="17">
        <f>'Transport VA'!K21-'Poste VA'!K21</f>
        <v>15186.600000000002</v>
      </c>
      <c r="L21" s="17">
        <f>'Transport VA'!L21-'Poste VA'!L21</f>
        <v>15340.4</v>
      </c>
      <c r="M21" s="17">
        <f>'Transport VA'!M21-'Poste VA'!M21</f>
        <v>16100.000000000002</v>
      </c>
      <c r="N21" s="17">
        <f>'Transport VA'!N21-'Poste VA'!N21</f>
        <v>16176.400000000001</v>
      </c>
      <c r="O21" s="17">
        <f>'Transport VA'!O21-'Poste VA'!O21</f>
        <v>16076.599999999999</v>
      </c>
      <c r="P21" s="17">
        <f>'Transport VA'!P21-'Poste VA'!P21</f>
        <v>16567.8</v>
      </c>
      <c r="Q21" s="17">
        <f>'Transport VA'!Q21-'Poste VA'!Q21</f>
        <v>16712.400000000001</v>
      </c>
      <c r="R21" s="17">
        <f>'Transport VA'!R21-'Poste VA'!R21</f>
        <v>17149.300000000003</v>
      </c>
      <c r="S21" s="17">
        <f>'Transport VA'!S21-'Poste VA'!S21</f>
        <v>17857.399999999998</v>
      </c>
      <c r="T21" s="17">
        <f>'Transport VA'!T21-'Poste VA'!T21</f>
        <v>18372.5</v>
      </c>
      <c r="U21" s="17">
        <f>'Transport VA'!U21-'Poste VA'!U21</f>
        <v>18520.7</v>
      </c>
      <c r="V21" s="17">
        <f>'Transport VA'!V21-'Poste VA'!V21</f>
        <v>16470.399999999998</v>
      </c>
      <c r="W21" s="17">
        <f>'Transport VA'!W21-'Poste VA'!W21</f>
        <v>15986.1</v>
      </c>
      <c r="X21" s="17">
        <f>'Transport VA'!X21-'Poste VA'!X21</f>
        <v>18629.7</v>
      </c>
      <c r="Y21" s="17"/>
    </row>
    <row r="22" spans="1:25" ht="15" x14ac:dyDescent="0.25">
      <c r="A22" s="7" t="s">
        <v>57</v>
      </c>
      <c r="B22" s="17" t="e">
        <f>'Transport VA'!B22-'Poste VA'!B22</f>
        <v>#VALUE!</v>
      </c>
      <c r="C22" s="17" t="e">
        <f>'Transport VA'!C22-'Poste VA'!C22</f>
        <v>#VALUE!</v>
      </c>
      <c r="D22" s="17" t="e">
        <f>'Transport VA'!D22-'Poste VA'!D22</f>
        <v>#VALUE!</v>
      </c>
      <c r="E22" s="17" t="e">
        <f>'Transport VA'!E22-'Poste VA'!E22</f>
        <v>#VALUE!</v>
      </c>
      <c r="F22" s="17" t="e">
        <f>'Transport VA'!F22-'Poste VA'!F22</f>
        <v>#VALUE!</v>
      </c>
      <c r="G22" s="17" t="e">
        <f>'Transport VA'!G22-'Poste VA'!G22</f>
        <v>#VALUE!</v>
      </c>
      <c r="H22" s="17" t="e">
        <f>'Transport VA'!H22-'Poste VA'!H22</f>
        <v>#VALUE!</v>
      </c>
      <c r="I22" s="17" t="e">
        <f>'Transport VA'!I22-'Poste VA'!I22</f>
        <v>#VALUE!</v>
      </c>
      <c r="J22" s="17" t="e">
        <f>'Transport VA'!J22-'Poste VA'!J22</f>
        <v>#VALUE!</v>
      </c>
      <c r="K22" s="17" t="e">
        <f>'Transport VA'!K22-'Poste VA'!K22</f>
        <v>#VALUE!</v>
      </c>
      <c r="L22" s="17" t="e">
        <f>'Transport VA'!L22-'Poste VA'!L22</f>
        <v>#VALUE!</v>
      </c>
      <c r="M22" s="17" t="e">
        <f>'Transport VA'!M22-'Poste VA'!M22</f>
        <v>#VALUE!</v>
      </c>
      <c r="N22" s="17" t="e">
        <f>'Transport VA'!N22-'Poste VA'!N22</f>
        <v>#VALUE!</v>
      </c>
      <c r="O22" s="17" t="e">
        <f>'Transport VA'!O22-'Poste VA'!O22</f>
        <v>#VALUE!</v>
      </c>
      <c r="P22" s="17" t="e">
        <f>'Transport VA'!P22-'Poste VA'!P22</f>
        <v>#VALUE!</v>
      </c>
      <c r="Q22" s="17" t="e">
        <f>'Transport VA'!Q22-'Poste VA'!Q22</f>
        <v>#VALUE!</v>
      </c>
      <c r="R22" s="17" t="e">
        <f>'Transport VA'!R22-'Poste VA'!R22</f>
        <v>#VALUE!</v>
      </c>
      <c r="S22" s="17" t="e">
        <f>'Transport VA'!S22-'Poste VA'!S22</f>
        <v>#VALUE!</v>
      </c>
      <c r="T22" s="17" t="e">
        <f>'Transport VA'!T22-'Poste VA'!T22</f>
        <v>#VALUE!</v>
      </c>
      <c r="U22" s="17" t="e">
        <f>'Transport VA'!U22-'Poste VA'!U22</f>
        <v>#VALUE!</v>
      </c>
      <c r="V22" s="17" t="e">
        <f>'Transport VA'!V22-'Poste VA'!V22</f>
        <v>#VALUE!</v>
      </c>
      <c r="W22" s="17" t="e">
        <f>'Transport VA'!W22-'Poste VA'!W22</f>
        <v>#VALUE!</v>
      </c>
      <c r="X22" s="17" t="e">
        <f>'Transport VA'!X22-'Poste VA'!X22</f>
        <v>#VALUE!</v>
      </c>
      <c r="Y22" s="17"/>
    </row>
    <row r="23" spans="1:25" ht="15" x14ac:dyDescent="0.25">
      <c r="A23" s="7" t="s">
        <v>58</v>
      </c>
      <c r="B23" s="17">
        <f>'Transport VA'!B23-'Poste VA'!B23</f>
        <v>8359.5</v>
      </c>
      <c r="C23" s="17">
        <f>'Transport VA'!C23-'Poste VA'!C23</f>
        <v>8506.0999999999985</v>
      </c>
      <c r="D23" s="17">
        <f>'Transport VA'!D23-'Poste VA'!D23</f>
        <v>8254.2000000000007</v>
      </c>
      <c r="E23" s="17">
        <f>'Transport VA'!E23-'Poste VA'!E23</f>
        <v>8008.5999999999995</v>
      </c>
      <c r="F23" s="17">
        <f>'Transport VA'!F23-'Poste VA'!F23</f>
        <v>8295.2000000000007</v>
      </c>
      <c r="G23" s="17">
        <f>'Transport VA'!G23-'Poste VA'!G23</f>
        <v>8665.5999999999985</v>
      </c>
      <c r="H23" s="17">
        <f>'Transport VA'!H23-'Poste VA'!H23</f>
        <v>8241.7000000000007</v>
      </c>
      <c r="I23" s="17">
        <f>'Transport VA'!I23-'Poste VA'!I23</f>
        <v>8632.3000000000011</v>
      </c>
      <c r="J23" s="17">
        <f>'Transport VA'!J23-'Poste VA'!J23</f>
        <v>8766.5</v>
      </c>
      <c r="K23" s="17">
        <f>'Transport VA'!K23-'Poste VA'!K23</f>
        <v>7467.8</v>
      </c>
      <c r="L23" s="17">
        <f>'Transport VA'!L23-'Poste VA'!L23</f>
        <v>8118.9999999999991</v>
      </c>
      <c r="M23" s="17">
        <f>'Transport VA'!M23-'Poste VA'!M23</f>
        <v>8886.9</v>
      </c>
      <c r="N23" s="17">
        <f>'Transport VA'!N23-'Poste VA'!N23</f>
        <v>9173.0999999999985</v>
      </c>
      <c r="O23" s="17">
        <f>'Transport VA'!O23-'Poste VA'!O23</f>
        <v>9351.7000000000007</v>
      </c>
      <c r="P23" s="17">
        <f>'Transport VA'!P23-'Poste VA'!P23</f>
        <v>9194.5</v>
      </c>
      <c r="Q23" s="17">
        <f>'Transport VA'!Q23-'Poste VA'!Q23</f>
        <v>8805.6</v>
      </c>
      <c r="R23" s="17">
        <f>'Transport VA'!R23-'Poste VA'!R23</f>
        <v>8908.3000000000011</v>
      </c>
      <c r="S23" s="17">
        <f>'Transport VA'!S23-'Poste VA'!S23</f>
        <v>9266.7999999999993</v>
      </c>
      <c r="T23" s="17">
        <f>'Transport VA'!T23-'Poste VA'!T23</f>
        <v>9371.0999999999985</v>
      </c>
      <c r="U23" s="17">
        <f>'Transport VA'!U23-'Poste VA'!U23</f>
        <v>9597</v>
      </c>
      <c r="V23" s="17">
        <f>'Transport VA'!V23-'Poste VA'!V23</f>
        <v>7200</v>
      </c>
      <c r="W23" s="17">
        <f>'Transport VA'!W23-'Poste VA'!W23</f>
        <v>7430</v>
      </c>
      <c r="X23" s="17">
        <f>'Transport VA'!X23-'Poste VA'!X23</f>
        <v>7649.7</v>
      </c>
      <c r="Y23" s="17"/>
    </row>
    <row r="24" spans="1:25" ht="15" x14ac:dyDescent="0.25">
      <c r="A24" s="7" t="s">
        <v>59</v>
      </c>
      <c r="B24" s="17" t="e">
        <f>'Transport VA'!B24-'Poste VA'!B24</f>
        <v>#VALUE!</v>
      </c>
      <c r="C24" s="17" t="e">
        <f>'Transport VA'!C24-'Poste VA'!C24</f>
        <v>#VALUE!</v>
      </c>
      <c r="D24" s="17" t="e">
        <f>'Transport VA'!D24-'Poste VA'!D24</f>
        <v>#VALUE!</v>
      </c>
      <c r="E24" s="17" t="e">
        <f>'Transport VA'!E24-'Poste VA'!E24</f>
        <v>#VALUE!</v>
      </c>
      <c r="F24" s="17" t="e">
        <f>'Transport VA'!F24-'Poste VA'!F24</f>
        <v>#VALUE!</v>
      </c>
      <c r="G24" s="17" t="e">
        <f>'Transport VA'!G24-'Poste VA'!G24</f>
        <v>#VALUE!</v>
      </c>
      <c r="H24" s="17" t="e">
        <f>'Transport VA'!H24-'Poste VA'!H24</f>
        <v>#VALUE!</v>
      </c>
      <c r="I24" s="17" t="e">
        <f>'Transport VA'!I24-'Poste VA'!I24</f>
        <v>#VALUE!</v>
      </c>
      <c r="J24" s="17" t="e">
        <f>'Transport VA'!J24-'Poste VA'!J24</f>
        <v>#VALUE!</v>
      </c>
      <c r="K24" s="17" t="e">
        <f>'Transport VA'!K24-'Poste VA'!K24</f>
        <v>#VALUE!</v>
      </c>
      <c r="L24" s="17" t="e">
        <f>'Transport VA'!L24-'Poste VA'!L24</f>
        <v>#VALUE!</v>
      </c>
      <c r="M24" s="17" t="e">
        <f>'Transport VA'!M24-'Poste VA'!M24</f>
        <v>#VALUE!</v>
      </c>
      <c r="N24" s="17" t="e">
        <f>'Transport VA'!N24-'Poste VA'!N24</f>
        <v>#VALUE!</v>
      </c>
      <c r="O24" s="17" t="e">
        <f>'Transport VA'!O24-'Poste VA'!O24</f>
        <v>#VALUE!</v>
      </c>
      <c r="P24" s="17" t="e">
        <f>'Transport VA'!P24-'Poste VA'!P24</f>
        <v>#VALUE!</v>
      </c>
      <c r="Q24" s="17" t="e">
        <f>'Transport VA'!Q24-'Poste VA'!Q24</f>
        <v>#VALUE!</v>
      </c>
      <c r="R24" s="17" t="e">
        <f>'Transport VA'!R24-'Poste VA'!R24</f>
        <v>#VALUE!</v>
      </c>
      <c r="S24" s="17" t="e">
        <f>'Transport VA'!S24-'Poste VA'!S24</f>
        <v>#VALUE!</v>
      </c>
      <c r="T24" s="17" t="e">
        <f>'Transport VA'!T24-'Poste VA'!T24</f>
        <v>#VALUE!</v>
      </c>
      <c r="U24" s="17" t="e">
        <f>'Transport VA'!U24-'Poste VA'!U24</f>
        <v>#VALUE!</v>
      </c>
      <c r="V24" s="17" t="e">
        <f>'Transport VA'!V24-'Poste VA'!V24</f>
        <v>#VALUE!</v>
      </c>
      <c r="W24" s="17" t="e">
        <f>'Transport VA'!W24-'Poste VA'!W24</f>
        <v>#VALUE!</v>
      </c>
      <c r="X24" s="17" t="e">
        <f>'Transport VA'!X24-'Poste VA'!X24</f>
        <v>#VALUE!</v>
      </c>
      <c r="Y24" s="17"/>
    </row>
    <row r="26" spans="1:25" ht="15" x14ac:dyDescent="0.25">
      <c r="A26" s="5" t="s">
        <v>89</v>
      </c>
      <c r="B26" s="4" t="s">
        <v>62</v>
      </c>
      <c r="C26" s="4" t="s">
        <v>63</v>
      </c>
      <c r="D26" s="4" t="s">
        <v>64</v>
      </c>
      <c r="E26" s="4" t="s">
        <v>65</v>
      </c>
      <c r="F26" s="4" t="s">
        <v>66</v>
      </c>
      <c r="G26" s="4" t="s">
        <v>67</v>
      </c>
      <c r="H26" s="4" t="s">
        <v>68</v>
      </c>
      <c r="I26" s="4" t="s">
        <v>69</v>
      </c>
      <c r="J26" s="4" t="s">
        <v>70</v>
      </c>
      <c r="K26" s="4" t="s">
        <v>71</v>
      </c>
      <c r="L26" s="4" t="s">
        <v>72</v>
      </c>
      <c r="M26" s="4" t="s">
        <v>73</v>
      </c>
      <c r="N26" s="4" t="s">
        <v>74</v>
      </c>
      <c r="O26" s="4" t="s">
        <v>75</v>
      </c>
      <c r="P26" s="4" t="s">
        <v>76</v>
      </c>
      <c r="Q26" s="4" t="s">
        <v>77</v>
      </c>
      <c r="R26" s="4" t="s">
        <v>78</v>
      </c>
      <c r="S26" s="4" t="s">
        <v>79</v>
      </c>
      <c r="T26" s="4" t="s">
        <v>80</v>
      </c>
      <c r="U26" s="4" t="s">
        <v>81</v>
      </c>
      <c r="V26" s="4" t="s">
        <v>82</v>
      </c>
      <c r="W26" s="4" t="s">
        <v>83</v>
      </c>
      <c r="X26" s="4" t="s">
        <v>84</v>
      </c>
      <c r="Y26" s="4"/>
    </row>
    <row r="27" spans="1:25" ht="15" x14ac:dyDescent="0.25">
      <c r="A27" s="23" t="s">
        <v>95</v>
      </c>
      <c r="B27" s="28">
        <f>B11/'Total VA'!B11</f>
        <v>4.5196851713738245E-2</v>
      </c>
      <c r="C27" s="28">
        <f>C11/'Total VA'!C11</f>
        <v>4.4852966238292449E-2</v>
      </c>
      <c r="D27" s="28">
        <f>D11/'Total VA'!D11</f>
        <v>4.5104932828985422E-2</v>
      </c>
      <c r="E27" s="28">
        <f>E11/'Total VA'!E11</f>
        <v>4.5326151232812216E-2</v>
      </c>
      <c r="F27" s="28">
        <f>F11/'Total VA'!F11</f>
        <v>4.6457301659762258E-2</v>
      </c>
      <c r="G27" s="28">
        <f>G11/'Total VA'!G11</f>
        <v>4.7300725134372099E-2</v>
      </c>
      <c r="H27" s="28">
        <f>H11/'Total VA'!H11</f>
        <v>4.7492141748123572E-2</v>
      </c>
      <c r="I27" s="28">
        <f>I11/'Total VA'!I11</f>
        <v>4.8152179641608284E-2</v>
      </c>
      <c r="J27" s="28">
        <f>J11/'Total VA'!J11</f>
        <v>4.7792279585926425E-2</v>
      </c>
      <c r="K27" s="28">
        <f>K11/'Total VA'!K11</f>
        <v>4.6250794875326871E-2</v>
      </c>
      <c r="L27" s="28">
        <f>L11/'Total VA'!L11</f>
        <v>4.7111980521814041E-2</v>
      </c>
      <c r="M27" s="28">
        <f>M11/'Total VA'!M11</f>
        <v>4.6951912021835573E-2</v>
      </c>
      <c r="N27" s="28">
        <f>N11/'Total VA'!N11</f>
        <v>4.7475207998992068E-2</v>
      </c>
      <c r="O27" s="28">
        <f>O11/'Total VA'!O11</f>
        <v>4.7328123470385876E-2</v>
      </c>
      <c r="P27" s="28">
        <f>P11/'Total VA'!P11</f>
        <v>4.6691560036126983E-2</v>
      </c>
      <c r="Q27" s="28">
        <f>Q11/'Total VA'!Q11</f>
        <v>4.5567871155393708E-2</v>
      </c>
      <c r="R27" s="28">
        <f>R11/'Total VA'!R11</f>
        <v>4.5163007269273026E-2</v>
      </c>
      <c r="S27" s="28">
        <f>S11/'Total VA'!S11</f>
        <v>4.6181119621706027E-2</v>
      </c>
      <c r="T27" s="28">
        <f>T11/'Total VA'!T11</f>
        <v>4.6835446862026925E-2</v>
      </c>
      <c r="U27" s="28">
        <f>U11/'Total VA'!U11</f>
        <v>4.6842932053115696E-2</v>
      </c>
      <c r="V27" s="28">
        <f>V11/'Total VA'!V11</f>
        <v>4.0834564558994035E-2</v>
      </c>
      <c r="W27" s="28">
        <f>W11/'Total VA'!W11</f>
        <v>4.2393775105372011E-2</v>
      </c>
      <c r="X27" s="28">
        <f>X11/'Total VA'!X11</f>
        <v>4.4931396775832098E-2</v>
      </c>
      <c r="Y27" s="10"/>
    </row>
    <row r="28" spans="1:25" ht="11.45" customHeight="1" x14ac:dyDescent="0.25">
      <c r="A28" s="23" t="s">
        <v>96</v>
      </c>
      <c r="B28" s="28">
        <f>B12/'Total VA'!B12</f>
        <v>4.2886357230501923E-2</v>
      </c>
      <c r="C28" s="28">
        <f>C12/'Total VA'!C12</f>
        <v>4.2624148566001691E-2</v>
      </c>
      <c r="D28" s="28">
        <f>D12/'Total VA'!D12</f>
        <v>4.2984407022017695E-2</v>
      </c>
      <c r="E28" s="28">
        <f>E12/'Total VA'!E12</f>
        <v>4.3143729161880535E-2</v>
      </c>
      <c r="F28" s="28">
        <f>F12/'Total VA'!F12</f>
        <v>4.452007465063882E-2</v>
      </c>
      <c r="G28" s="28">
        <f>G12/'Total VA'!G12</f>
        <v>4.5395231970552376E-2</v>
      </c>
      <c r="H28" s="28">
        <f>H12/'Total VA'!H12</f>
        <v>4.5563961934430554E-2</v>
      </c>
      <c r="I28" s="28">
        <f>I12/'Total VA'!I12</f>
        <v>4.622791119166289E-2</v>
      </c>
      <c r="J28" s="28">
        <f>J12/'Total VA'!J12</f>
        <v>4.6336159959367934E-2</v>
      </c>
      <c r="K28" s="28">
        <f>K12/'Total VA'!K12</f>
        <v>4.5020100601843936E-2</v>
      </c>
      <c r="L28" s="28">
        <f>L12/'Total VA'!L12</f>
        <v>4.606724365383949E-2</v>
      </c>
      <c r="M28" s="28">
        <f>M12/'Total VA'!M12</f>
        <v>4.5927274077925941E-2</v>
      </c>
      <c r="N28" s="28">
        <f>N12/'Total VA'!N12</f>
        <v>4.6063915349657716E-2</v>
      </c>
      <c r="O28" s="28">
        <f>O12/'Total VA'!O12</f>
        <v>4.5666817749159982E-2</v>
      </c>
      <c r="P28" s="28">
        <f>P12/'Total VA'!P12</f>
        <v>4.5107439898242868E-2</v>
      </c>
      <c r="Q28" s="28">
        <f>Q12/'Total VA'!Q12</f>
        <v>4.4004532398042827E-2</v>
      </c>
      <c r="R28" s="28">
        <f>R12/'Total VA'!R12</f>
        <v>4.3322569781523747E-2</v>
      </c>
      <c r="S28" s="28">
        <f>S12/'Total VA'!S12</f>
        <v>4.4167694744456233E-2</v>
      </c>
      <c r="T28" s="28">
        <f>T12/'Total VA'!T12</f>
        <v>4.4568708957613584E-2</v>
      </c>
      <c r="U28" s="28">
        <f>U12/'Total VA'!U12</f>
        <v>4.4589934247243293E-2</v>
      </c>
      <c r="V28" s="28">
        <f>V12/'Total VA'!V12</f>
        <v>3.8674472697077418E-2</v>
      </c>
      <c r="W28" s="28">
        <f>W12/'Total VA'!W12</f>
        <v>4.0502986360375769E-2</v>
      </c>
      <c r="X28" s="28">
        <f>X12/'Total VA'!X12</f>
        <v>4.2622178365462379E-2</v>
      </c>
      <c r="Y28" s="10"/>
    </row>
    <row r="29" spans="1:25" ht="11.45" customHeight="1" x14ac:dyDescent="0.25">
      <c r="A29" s="7" t="s">
        <v>48</v>
      </c>
      <c r="B29" s="28">
        <f>B13/'Total VA'!B13</f>
        <v>5.6909229476433232E-2</v>
      </c>
      <c r="C29" s="28">
        <f>C13/'Total VA'!C13</f>
        <v>5.7844239738670533E-2</v>
      </c>
      <c r="D29" s="28">
        <f>D13/'Total VA'!D13</f>
        <v>5.5061002952478538E-2</v>
      </c>
      <c r="E29" s="28">
        <f>E13/'Total VA'!E13</f>
        <v>5.4860046531189643E-2</v>
      </c>
      <c r="F29" s="28">
        <f>F13/'Total VA'!F13</f>
        <v>5.24988576362512E-2</v>
      </c>
      <c r="G29" s="28">
        <f>G13/'Total VA'!G13</f>
        <v>5.4850544346197815E-2</v>
      </c>
      <c r="H29" s="28">
        <f>H13/'Total VA'!H13</f>
        <v>5.3712604357855492E-2</v>
      </c>
      <c r="I29" s="28">
        <f>I13/'Total VA'!I13</f>
        <v>5.301316292603149E-2</v>
      </c>
      <c r="J29" s="28">
        <f>J13/'Total VA'!J13</f>
        <v>5.4172213652692605E-2</v>
      </c>
      <c r="K29" s="28">
        <f>K13/'Total VA'!K13</f>
        <v>5.4243799442914825E-2</v>
      </c>
      <c r="L29" s="28">
        <f>L13/'Total VA'!L13</f>
        <v>5.375122266684941E-2</v>
      </c>
      <c r="M29" s="28">
        <f>M13/'Total VA'!M13</f>
        <v>5.2663189303924392E-2</v>
      </c>
      <c r="N29" s="28">
        <f>N13/'Total VA'!N13</f>
        <v>5.2737500575348248E-2</v>
      </c>
      <c r="O29" s="28">
        <f>O13/'Total VA'!O13</f>
        <v>5.0791839389839298E-2</v>
      </c>
      <c r="P29" s="28">
        <f>P13/'Total VA'!P13</f>
        <v>5.1592940825515937E-2</v>
      </c>
      <c r="Q29" s="28">
        <f>Q13/'Total VA'!Q13</f>
        <v>5.3571809535206336E-2</v>
      </c>
      <c r="R29" s="28">
        <f>R13/'Total VA'!R13</f>
        <v>5.1974222081113075E-2</v>
      </c>
      <c r="S29" s="28">
        <f>S13/'Total VA'!S13</f>
        <v>5.2184111145093207E-2</v>
      </c>
      <c r="T29" s="28">
        <f>T13/'Total VA'!T13</f>
        <v>5.2792853215587354E-2</v>
      </c>
      <c r="U29" s="28">
        <f>U13/'Total VA'!U13</f>
        <v>5.1272983955062253E-2</v>
      </c>
      <c r="V29" s="28">
        <f>V13/'Total VA'!V13</f>
        <v>4.8994138445229832E-2</v>
      </c>
      <c r="W29" s="28">
        <f>W13/'Total VA'!W13</f>
        <v>4.8361525189770445E-2</v>
      </c>
      <c r="X29" s="28">
        <f>X13/'Total VA'!X13</f>
        <v>4.7892601227804379E-2</v>
      </c>
      <c r="Y29" s="10"/>
    </row>
    <row r="30" spans="1:25" ht="11.45" customHeight="1" x14ac:dyDescent="0.25">
      <c r="A30" s="7" t="s">
        <v>49</v>
      </c>
      <c r="B30" s="28">
        <f>B14/'Total VA'!B14</f>
        <v>8.403326755686838E-2</v>
      </c>
      <c r="C30" s="28">
        <f>C14/'Total VA'!C14</f>
        <v>8.47145473590456E-2</v>
      </c>
      <c r="D30" s="28">
        <f>D14/'Total VA'!D14</f>
        <v>8.5757678288552922E-2</v>
      </c>
      <c r="E30" s="28">
        <f>E14/'Total VA'!E14</f>
        <v>8.6195416323066903E-2</v>
      </c>
      <c r="F30" s="28">
        <f>F14/'Total VA'!F14</f>
        <v>7.8010381748368787E-2</v>
      </c>
      <c r="G30" s="28">
        <f>G14/'Total VA'!G14</f>
        <v>7.2455890287407704E-2</v>
      </c>
      <c r="H30" s="28">
        <f>H14/'Total VA'!H14</f>
        <v>7.2668896907733177E-2</v>
      </c>
      <c r="I30" s="28">
        <f>I14/'Total VA'!I14</f>
        <v>6.9353958880713093E-2</v>
      </c>
      <c r="J30" s="28">
        <f>J14/'Total VA'!J14</f>
        <v>6.5428896295205125E-2</v>
      </c>
      <c r="K30" s="28">
        <f>K14/'Total VA'!K14</f>
        <v>5.7279024242420554E-2</v>
      </c>
      <c r="L30" s="28">
        <f>L14/'Total VA'!L14</f>
        <v>5.7152466262062718E-2</v>
      </c>
      <c r="M30" s="28">
        <f>M14/'Total VA'!M14</f>
        <v>5.3622752238356781E-2</v>
      </c>
      <c r="N30" s="28">
        <f>N14/'Total VA'!N14</f>
        <v>5.2859811382523735E-2</v>
      </c>
      <c r="O30" s="28">
        <f>O14/'Total VA'!O14</f>
        <v>5.1249338314383969E-2</v>
      </c>
      <c r="P30" s="28">
        <f>P14/'Total VA'!P14</f>
        <v>4.7401679016381537E-2</v>
      </c>
      <c r="Q30" s="28">
        <f>Q14/'Total VA'!Q14</f>
        <v>4.7000781560608468E-2</v>
      </c>
      <c r="R30" s="28">
        <f>R14/'Total VA'!R14</f>
        <v>4.792343452076301E-2</v>
      </c>
      <c r="S30" s="28">
        <f>S14/'Total VA'!S14</f>
        <v>5.1332671240818507E-2</v>
      </c>
      <c r="T30" s="28">
        <f>T14/'Total VA'!T14</f>
        <v>5.384406371400665E-2</v>
      </c>
      <c r="U30" s="28">
        <f>U14/'Total VA'!U14</f>
        <v>5.2964716023152163E-2</v>
      </c>
      <c r="V30" s="28">
        <f>V14/'Total VA'!V14</f>
        <v>4.8800274734846036E-2</v>
      </c>
      <c r="W30" s="28">
        <f>W14/'Total VA'!W14</f>
        <v>5.0428631153087482E-2</v>
      </c>
      <c r="X30" s="28">
        <f>X14/'Total VA'!X14</f>
        <v>5.7122845880704952E-2</v>
      </c>
      <c r="Y30" s="10"/>
    </row>
    <row r="31" spans="1:25" ht="11.45" customHeight="1" x14ac:dyDescent="0.25">
      <c r="A31" s="7" t="s">
        <v>50</v>
      </c>
      <c r="B31" s="28">
        <f>B15/'Total VA'!B15</f>
        <v>6.1157317685902962E-2</v>
      </c>
      <c r="C31" s="28">
        <f>C15/'Total VA'!C15</f>
        <v>6.1461460483191024E-2</v>
      </c>
      <c r="D31" s="28">
        <f>D15/'Total VA'!D15</f>
        <v>6.011535657884131E-2</v>
      </c>
      <c r="E31" s="28">
        <f>E15/'Total VA'!E15</f>
        <v>6.1356555261195982E-2</v>
      </c>
      <c r="F31" s="28">
        <f>F15/'Total VA'!F15</f>
        <v>5.9507013209337364E-2</v>
      </c>
      <c r="G31" s="28">
        <f>G15/'Total VA'!G15</f>
        <v>5.7381597137547771E-2</v>
      </c>
      <c r="H31" s="28">
        <f>H15/'Total VA'!H15</f>
        <v>5.8341247113466617E-2</v>
      </c>
      <c r="I31" s="28">
        <f>I15/'Total VA'!I15</f>
        <v>6.1751209848281023E-2</v>
      </c>
      <c r="J31" s="28">
        <f>J15/'Total VA'!J15</f>
        <v>5.5269143660035214E-2</v>
      </c>
      <c r="K31" s="28">
        <f>K15/'Total VA'!K15</f>
        <v>4.9491386888658534E-2</v>
      </c>
      <c r="L31" s="28">
        <f>L15/'Total VA'!L15</f>
        <v>5.0471917481641836E-2</v>
      </c>
      <c r="M31" s="28">
        <f>M15/'Total VA'!M15</f>
        <v>5.5144742911656316E-2</v>
      </c>
      <c r="N31" s="28">
        <f>N15/'Total VA'!N15</f>
        <v>5.5708815364596681E-2</v>
      </c>
      <c r="O31" s="28">
        <f>O15/'Total VA'!O15</f>
        <v>6.1341793670882994E-2</v>
      </c>
      <c r="P31" s="28">
        <f>P15/'Total VA'!P15</f>
        <v>5.6969958745100004E-2</v>
      </c>
      <c r="Q31" s="28">
        <f>Q15/'Total VA'!Q15</f>
        <v>5.5229166798398982E-2</v>
      </c>
      <c r="R31" s="28">
        <f>R15/'Total VA'!R15</f>
        <v>5.686462100166436E-2</v>
      </c>
      <c r="S31" s="28">
        <f>S15/'Total VA'!S15</f>
        <v>5.7483504381108469E-2</v>
      </c>
      <c r="T31" s="28">
        <f>T15/'Total VA'!T15</f>
        <v>5.7188933512478529E-2</v>
      </c>
      <c r="U31" s="28">
        <f>U15/'Total VA'!U15</f>
        <v>5.8300194243969705E-2</v>
      </c>
      <c r="V31" s="28">
        <f>V15/'Total VA'!V15</f>
        <v>4.859692593410736E-2</v>
      </c>
      <c r="W31" s="28">
        <f>W15/'Total VA'!W15</f>
        <v>4.6938488549865015E-2</v>
      </c>
      <c r="X31" s="28">
        <f>X15/'Total VA'!X15</f>
        <v>5.3833877454125795E-2</v>
      </c>
      <c r="Y31" s="10"/>
    </row>
    <row r="32" spans="1:25" ht="11.45" customHeight="1" x14ac:dyDescent="0.25">
      <c r="A32" s="7" t="s">
        <v>51</v>
      </c>
      <c r="B32" s="28">
        <f>B16/'Total VA'!B16</f>
        <v>3.4247299702734761E-2</v>
      </c>
      <c r="C32" s="28">
        <f>C16/'Total VA'!C16</f>
        <v>3.4346139252795282E-2</v>
      </c>
      <c r="D32" s="28">
        <f>D16/'Total VA'!D16</f>
        <v>3.6115783783918817E-2</v>
      </c>
      <c r="E32" s="28">
        <f>E16/'Total VA'!E16</f>
        <v>3.5840291029504624E-2</v>
      </c>
      <c r="F32" s="28">
        <f>F16/'Total VA'!F16</f>
        <v>3.8829999339716537E-2</v>
      </c>
      <c r="G32" s="28">
        <f>G16/'Total VA'!G16</f>
        <v>4.046813611549168E-2</v>
      </c>
      <c r="H32" s="28">
        <f>H16/'Total VA'!H16</f>
        <v>4.1923857160198447E-2</v>
      </c>
      <c r="I32" s="28">
        <f>I16/'Total VA'!I16</f>
        <v>4.3203898913739894E-2</v>
      </c>
      <c r="J32" s="28">
        <f>J16/'Total VA'!J16</f>
        <v>4.4110869073791185E-2</v>
      </c>
      <c r="K32" s="28">
        <f>K16/'Total VA'!K16</f>
        <v>4.4016356804442242E-2</v>
      </c>
      <c r="L32" s="28">
        <f>L16/'Total VA'!L16</f>
        <v>4.3161419606943911E-2</v>
      </c>
      <c r="M32" s="28">
        <f>M16/'Total VA'!M16</f>
        <v>4.2473372066407708E-2</v>
      </c>
      <c r="N32" s="28">
        <f>N16/'Total VA'!N16</f>
        <v>4.1708474799954244E-2</v>
      </c>
      <c r="O32" s="28">
        <f>O16/'Total VA'!O16</f>
        <v>4.3019519920365186E-2</v>
      </c>
      <c r="P32" s="28">
        <f>P16/'Total VA'!P16</f>
        <v>4.0154849845771133E-2</v>
      </c>
      <c r="Q32" s="28">
        <f>Q16/'Total VA'!Q16</f>
        <v>3.9809284226196881E-2</v>
      </c>
      <c r="R32" s="28">
        <f>R16/'Total VA'!R16</f>
        <v>3.8328532208177515E-2</v>
      </c>
      <c r="S32" s="28">
        <f>S16/'Total VA'!S16</f>
        <v>3.8193861385870602E-2</v>
      </c>
      <c r="T32" s="28">
        <f>T16/'Total VA'!T16</f>
        <v>4.0223072251530496E-2</v>
      </c>
      <c r="U32" s="28">
        <f>U16/'Total VA'!U16</f>
        <v>3.9181000151304941E-2</v>
      </c>
      <c r="V32" s="28">
        <f>V16/'Total VA'!V16</f>
        <v>3.4676058092344073E-2</v>
      </c>
      <c r="W32" s="28">
        <f>W16/'Total VA'!W16</f>
        <v>3.7205337335042422E-2</v>
      </c>
      <c r="X32" s="28">
        <f>X16/'Total VA'!X16</f>
        <v>3.7147863824952158E-2</v>
      </c>
      <c r="Y32" s="10"/>
    </row>
    <row r="33" spans="1:25" ht="11.45" customHeight="1" x14ac:dyDescent="0.25">
      <c r="A33" s="7" t="s">
        <v>52</v>
      </c>
      <c r="B33" s="28">
        <f>B17/'Total VA'!B17</f>
        <v>5.3065982086396797E-2</v>
      </c>
      <c r="C33" s="28">
        <f>C17/'Total VA'!C17</f>
        <v>5.2694883924650597E-2</v>
      </c>
      <c r="D33" s="28">
        <f>D17/'Total VA'!D17</f>
        <v>5.0929911556453905E-2</v>
      </c>
      <c r="E33" s="28">
        <f>E17/'Total VA'!E17</f>
        <v>4.9033010895985427E-2</v>
      </c>
      <c r="F33" s="28">
        <f>F17/'Total VA'!F17</f>
        <v>4.8515335650269061E-2</v>
      </c>
      <c r="G33" s="28">
        <f>G17/'Total VA'!G17</f>
        <v>4.587822407920359E-2</v>
      </c>
      <c r="H33" s="28">
        <f>H17/'Total VA'!H17</f>
        <v>4.4602308642335484E-2</v>
      </c>
      <c r="I33" s="28">
        <f>I17/'Total VA'!I17</f>
        <v>4.4291797964152398E-2</v>
      </c>
      <c r="J33" s="28">
        <f>J17/'Total VA'!J17</f>
        <v>4.3361534227312468E-2</v>
      </c>
      <c r="K33" s="28">
        <f>K17/'Total VA'!K17</f>
        <v>4.272643547568019E-2</v>
      </c>
      <c r="L33" s="28">
        <f>L17/'Total VA'!L17</f>
        <v>4.4888081579159148E-2</v>
      </c>
      <c r="M33" s="28">
        <f>M17/'Total VA'!M17</f>
        <v>4.6046230638386969E-2</v>
      </c>
      <c r="N33" s="28">
        <f>N17/'Total VA'!N17</f>
        <v>4.6835943289038187E-2</v>
      </c>
      <c r="O33" s="28">
        <f>O17/'Total VA'!O17</f>
        <v>4.4710382283976377E-2</v>
      </c>
      <c r="P33" s="28">
        <f>P17/'Total VA'!P17</f>
        <v>4.5921226414160313E-2</v>
      </c>
      <c r="Q33" s="28">
        <f>Q17/'Total VA'!Q17</f>
        <v>4.6546008122314755E-2</v>
      </c>
      <c r="R33" s="28">
        <f>R17/'Total VA'!R17</f>
        <v>4.3447359130493912E-2</v>
      </c>
      <c r="S33" s="28">
        <f>S17/'Total VA'!S17</f>
        <v>4.4433795507253585E-2</v>
      </c>
      <c r="T33" s="28">
        <f>T17/'Total VA'!T17</f>
        <v>4.5411784224748529E-2</v>
      </c>
      <c r="U33" s="28">
        <f>U17/'Total VA'!U17</f>
        <v>4.5555859121028094E-2</v>
      </c>
      <c r="V33" s="28">
        <f>V17/'Total VA'!V17</f>
        <v>3.6702542474809981E-2</v>
      </c>
      <c r="W33" s="28">
        <f>W17/'Total VA'!W17</f>
        <v>3.9882745585847701E-2</v>
      </c>
      <c r="X33" s="28">
        <f>X17/'Total VA'!X17</f>
        <v>4.7643241061011948E-2</v>
      </c>
      <c r="Y33" s="10"/>
    </row>
    <row r="34" spans="1:25" s="26" customFormat="1" ht="11.45" customHeight="1" x14ac:dyDescent="0.25">
      <c r="A34" s="24" t="s">
        <v>53</v>
      </c>
      <c r="B34" s="30">
        <f>B18/'Total VA'!B18</f>
        <v>3.9129980956472722E-2</v>
      </c>
      <c r="C34" s="30">
        <f>C18/'Total VA'!C18</f>
        <v>3.8072121057549264E-2</v>
      </c>
      <c r="D34" s="30">
        <f>D18/'Total VA'!D18</f>
        <v>3.8222675091529767E-2</v>
      </c>
      <c r="E34" s="30">
        <f>E18/'Total VA'!E18</f>
        <v>3.824624615866111E-2</v>
      </c>
      <c r="F34" s="30">
        <f>F18/'Total VA'!F18</f>
        <v>3.9265477404262825E-2</v>
      </c>
      <c r="G34" s="30">
        <f>G18/'Total VA'!G18</f>
        <v>4.0265594072750523E-2</v>
      </c>
      <c r="H34" s="30">
        <f>H18/'Total VA'!H18</f>
        <v>4.0741850825471791E-2</v>
      </c>
      <c r="I34" s="30">
        <f>I18/'Total VA'!I18</f>
        <v>4.1240645903216772E-2</v>
      </c>
      <c r="J34" s="30">
        <f>J18/'Total VA'!J18</f>
        <v>4.0959036880772959E-2</v>
      </c>
      <c r="K34" s="30">
        <f>K18/'Total VA'!K18</f>
        <v>3.9133226183011752E-2</v>
      </c>
      <c r="L34" s="30">
        <f>L18/'Total VA'!L18</f>
        <v>4.3115942434253512E-2</v>
      </c>
      <c r="M34" s="30">
        <f>M18/'Total VA'!M18</f>
        <v>4.3249033544612549E-2</v>
      </c>
      <c r="N34" s="30">
        <f>N18/'Total VA'!N18</f>
        <v>4.4269214527548451E-2</v>
      </c>
      <c r="O34" s="30">
        <f>O18/'Total VA'!O18</f>
        <v>4.3495101419973189E-2</v>
      </c>
      <c r="P34" s="30">
        <f>P18/'Total VA'!P18</f>
        <v>4.360707382246843E-2</v>
      </c>
      <c r="Q34" s="30">
        <f>Q18/'Total VA'!Q18</f>
        <v>4.2184425211616132E-2</v>
      </c>
      <c r="R34" s="30">
        <f>R18/'Total VA'!R18</f>
        <v>4.2921145303989078E-2</v>
      </c>
      <c r="S34" s="30">
        <f>S18/'Total VA'!S18</f>
        <v>4.3575372430145698E-2</v>
      </c>
      <c r="T34" s="30">
        <f>T18/'Total VA'!T18</f>
        <v>4.1906884115554023E-2</v>
      </c>
      <c r="U34" s="30">
        <f>U18/'Total VA'!U18</f>
        <v>4.3051731640935009E-2</v>
      </c>
      <c r="V34" s="30">
        <f>V18/'Total VA'!V18</f>
        <v>3.8190796876236902E-2</v>
      </c>
      <c r="W34" s="30">
        <f>W18/'Total VA'!W18</f>
        <v>4.1544154141579408E-2</v>
      </c>
      <c r="X34" s="30">
        <f>X18/'Total VA'!X18</f>
        <v>4.5195000075668207E-2</v>
      </c>
      <c r="Y34" s="25"/>
    </row>
    <row r="35" spans="1:25" ht="11.45" customHeight="1" x14ac:dyDescent="0.25">
      <c r="A35" s="7" t="s">
        <v>54</v>
      </c>
      <c r="B35" s="28">
        <f>B19/'Total VA'!B19</f>
        <v>4.8698937932070148E-2</v>
      </c>
      <c r="C35" s="28">
        <f>C19/'Total VA'!C19</f>
        <v>4.9436924270239706E-2</v>
      </c>
      <c r="D35" s="28">
        <f>D19/'Total VA'!D19</f>
        <v>5.0492682258083017E-2</v>
      </c>
      <c r="E35" s="28">
        <f>E19/'Total VA'!E19</f>
        <v>5.131942923039514E-2</v>
      </c>
      <c r="F35" s="28">
        <f>F19/'Total VA'!F19</f>
        <v>5.14371424189244E-2</v>
      </c>
      <c r="G35" s="28">
        <f>G19/'Total VA'!G19</f>
        <v>5.2725067599292755E-2</v>
      </c>
      <c r="H35" s="28">
        <f>H19/'Total VA'!H19</f>
        <v>5.2224229042580478E-2</v>
      </c>
      <c r="I35" s="28">
        <f>I19/'Total VA'!I19</f>
        <v>5.2266680042228564E-2</v>
      </c>
      <c r="J35" s="28">
        <f>J19/'Total VA'!J19</f>
        <v>5.1363009476564241E-2</v>
      </c>
      <c r="K35" s="28">
        <f>K19/'Total VA'!K19</f>
        <v>5.1150435969207486E-2</v>
      </c>
      <c r="L35" s="28">
        <f>L19/'Total VA'!L19</f>
        <v>5.1160544903834024E-2</v>
      </c>
      <c r="M35" s="28">
        <f>M19/'Total VA'!M19</f>
        <v>5.0248484177259814E-2</v>
      </c>
      <c r="N35" s="28">
        <f>N19/'Total VA'!N19</f>
        <v>4.9535457073804627E-2</v>
      </c>
      <c r="O35" s="28">
        <f>O19/'Total VA'!O19</f>
        <v>4.8285247668781159E-2</v>
      </c>
      <c r="P35" s="28">
        <f>P19/'Total VA'!P19</f>
        <v>4.7906789345260714E-2</v>
      </c>
      <c r="Q35" s="28">
        <f>Q19/'Total VA'!Q19</f>
        <v>4.5909693456232747E-2</v>
      </c>
      <c r="R35" s="28">
        <f>R19/'Total VA'!R19</f>
        <v>4.7212331651354432E-2</v>
      </c>
      <c r="S35" s="28">
        <f>S19/'Total VA'!S19</f>
        <v>4.9560315597722296E-2</v>
      </c>
      <c r="T35" s="28">
        <f>T19/'Total VA'!T19</f>
        <v>4.9048207459336066E-2</v>
      </c>
      <c r="U35" s="28">
        <f>U19/'Total VA'!U19</f>
        <v>5.0257567374570433E-2</v>
      </c>
      <c r="V35" s="28">
        <f>V19/'Total VA'!V19</f>
        <v>4.4676082064962097E-2</v>
      </c>
      <c r="W35" s="28">
        <f>W19/'Total VA'!W19</f>
        <v>4.4724655433667028E-2</v>
      </c>
      <c r="X35" s="28">
        <f>X19/'Total VA'!X19</f>
        <v>4.6202253312428089E-2</v>
      </c>
      <c r="Y35" s="10"/>
    </row>
    <row r="36" spans="1:25" ht="11.45" customHeight="1" x14ac:dyDescent="0.25">
      <c r="A36" s="7" t="s">
        <v>55</v>
      </c>
      <c r="B36" s="28">
        <f>B20/'Total VA'!B20</f>
        <v>3.9422869677917027E-2</v>
      </c>
      <c r="C36" s="28">
        <f>C20/'Total VA'!C20</f>
        <v>3.8456383323589645E-2</v>
      </c>
      <c r="D36" s="28">
        <f>D20/'Total VA'!D20</f>
        <v>3.757739312180941E-2</v>
      </c>
      <c r="E36" s="28">
        <f>E20/'Total VA'!E20</f>
        <v>3.8976461848286965E-2</v>
      </c>
      <c r="F36" s="28">
        <f>F20/'Total VA'!F20</f>
        <v>3.9768214653444989E-2</v>
      </c>
      <c r="G36" s="28">
        <f>G20/'Total VA'!G20</f>
        <v>4.0783970887008698E-2</v>
      </c>
      <c r="H36" s="28">
        <f>H20/'Total VA'!H20</f>
        <v>4.1873745434229524E-2</v>
      </c>
      <c r="I36" s="28">
        <f>I20/'Total VA'!I20</f>
        <v>4.3122900026310328E-2</v>
      </c>
      <c r="J36" s="28">
        <f>J20/'Total VA'!J20</f>
        <v>4.2782099581700435E-2</v>
      </c>
      <c r="K36" s="28">
        <f>K20/'Total VA'!K20</f>
        <v>4.0576038780000205E-2</v>
      </c>
      <c r="L36" s="28">
        <f>L20/'Total VA'!L20</f>
        <v>4.2809616509509062E-2</v>
      </c>
      <c r="M36" s="28">
        <f>M20/'Total VA'!M20</f>
        <v>4.4381140547606557E-2</v>
      </c>
      <c r="N36" s="28">
        <f>N20/'Total VA'!N20</f>
        <v>4.6043825027659378E-2</v>
      </c>
      <c r="O36" s="28">
        <f>O20/'Total VA'!O20</f>
        <v>4.6232631940614922E-2</v>
      </c>
      <c r="P36" s="28">
        <f>P20/'Total VA'!P20</f>
        <v>4.7111995176496065E-2</v>
      </c>
      <c r="Q36" s="28">
        <f>Q20/'Total VA'!Q20</f>
        <v>4.6729068423440524E-2</v>
      </c>
      <c r="R36" s="28">
        <f>R20/'Total VA'!R20</f>
        <v>4.5302316627403846E-2</v>
      </c>
      <c r="S36" s="28">
        <f>S20/'Total VA'!S20</f>
        <v>4.6184801174324427E-2</v>
      </c>
      <c r="T36" s="28">
        <f>T20/'Total VA'!T20</f>
        <v>4.5675487198475306E-2</v>
      </c>
      <c r="U36" s="28">
        <f>U20/'Total VA'!U20</f>
        <v>4.5793146399657834E-2</v>
      </c>
      <c r="V36" s="28">
        <f>V20/'Total VA'!V20</f>
        <v>3.8558202242239541E-2</v>
      </c>
      <c r="W36" s="28">
        <f>W20/'Total VA'!W20</f>
        <v>4.0777390814954032E-2</v>
      </c>
      <c r="X36" s="28">
        <f>X20/'Total VA'!X20</f>
        <v>4.4972202013845497E-2</v>
      </c>
      <c r="Y36" s="10"/>
    </row>
    <row r="37" spans="1:25" ht="11.45" customHeight="1" x14ac:dyDescent="0.25">
      <c r="A37" s="7" t="s">
        <v>56</v>
      </c>
      <c r="B37" s="28">
        <f>B21/'Total VA'!B21</f>
        <v>5.6180697141122456E-2</v>
      </c>
      <c r="C37" s="28">
        <f>C21/'Total VA'!C21</f>
        <v>5.3525849023739372E-2</v>
      </c>
      <c r="D37" s="28">
        <f>D21/'Total VA'!D21</f>
        <v>5.3757497379451125E-2</v>
      </c>
      <c r="E37" s="28">
        <f>E21/'Total VA'!E21</f>
        <v>5.3923508278338798E-2</v>
      </c>
      <c r="F37" s="28">
        <f>F21/'Total VA'!F21</f>
        <v>5.5540697342376419E-2</v>
      </c>
      <c r="G37" s="28">
        <f>G21/'Total VA'!G21</f>
        <v>5.1856735978465525E-2</v>
      </c>
      <c r="H37" s="28">
        <f>H21/'Total VA'!H21</f>
        <v>5.1870220238290604E-2</v>
      </c>
      <c r="I37" s="28">
        <f>I21/'Total VA'!I21</f>
        <v>5.146192880248264E-2</v>
      </c>
      <c r="J37" s="28">
        <f>J21/'Total VA'!J21</f>
        <v>5.1581561740365788E-2</v>
      </c>
      <c r="K37" s="28">
        <f>K21/'Total VA'!K21</f>
        <v>4.9157563414182565E-2</v>
      </c>
      <c r="L37" s="28">
        <f>L21/'Total VA'!L21</f>
        <v>4.8743164537253865E-2</v>
      </c>
      <c r="M37" s="28">
        <f>M21/'Total VA'!M21</f>
        <v>4.954365981169101E-2</v>
      </c>
      <c r="N37" s="28">
        <f>N21/'Total VA'!N21</f>
        <v>4.9554598621046275E-2</v>
      </c>
      <c r="O37" s="28">
        <f>O21/'Total VA'!O21</f>
        <v>4.9313135619865001E-2</v>
      </c>
      <c r="P37" s="28">
        <f>P21/'Total VA'!P21</f>
        <v>5.0444316024910681E-2</v>
      </c>
      <c r="Q37" s="28">
        <f>Q21/'Total VA'!Q21</f>
        <v>5.0342572524614167E-2</v>
      </c>
      <c r="R37" s="28">
        <f>R21/'Total VA'!R21</f>
        <v>5.0605610104301979E-2</v>
      </c>
      <c r="S37" s="28">
        <f>S21/'Total VA'!S21</f>
        <v>5.1461269036381437E-2</v>
      </c>
      <c r="T37" s="28">
        <f>T21/'Total VA'!T21</f>
        <v>5.1539320805867664E-2</v>
      </c>
      <c r="U37" s="28">
        <f>U21/'Total VA'!U21</f>
        <v>5.1042683795635251E-2</v>
      </c>
      <c r="V37" s="28">
        <f>V21/'Total VA'!V21</f>
        <v>4.8366971593390172E-2</v>
      </c>
      <c r="W37" s="28">
        <f>W21/'Total VA'!W21</f>
        <v>4.4985673674962673E-2</v>
      </c>
      <c r="X37" s="28">
        <f>X21/'Total VA'!X21</f>
        <v>4.942466954181559E-2</v>
      </c>
      <c r="Y37" s="10"/>
    </row>
    <row r="38" spans="1:25" ht="11.45" customHeight="1" x14ac:dyDescent="0.25">
      <c r="A38" s="7" t="s">
        <v>58</v>
      </c>
      <c r="B38" s="28">
        <f>B23/'Total VA'!B23</f>
        <v>5.0168910099257565E-2</v>
      </c>
      <c r="C38" s="28">
        <f>C23/'Total VA'!C23</f>
        <v>4.9667959637812363E-2</v>
      </c>
      <c r="D38" s="28">
        <f>D23/'Total VA'!D23</f>
        <v>4.7571733369603936E-2</v>
      </c>
      <c r="E38" s="28">
        <f>E23/'Total VA'!E23</f>
        <v>4.5617998392553108E-2</v>
      </c>
      <c r="F38" s="28">
        <f>F23/'Total VA'!F23</f>
        <v>4.5486549027779308E-2</v>
      </c>
      <c r="G38" s="28">
        <f>G23/'Total VA'!G23</f>
        <v>4.6322395447729869E-2</v>
      </c>
      <c r="H38" s="28">
        <f>H23/'Total VA'!H23</f>
        <v>4.2447981046559544E-2</v>
      </c>
      <c r="I38" s="28">
        <f>I23/'Total VA'!I23</f>
        <v>4.193557632937521E-2</v>
      </c>
      <c r="J38" s="28">
        <f>J23/'Total VA'!J23</f>
        <v>4.2201110568209445E-2</v>
      </c>
      <c r="K38" s="28">
        <f>K23/'Total VA'!K23</f>
        <v>3.9342144636301951E-2</v>
      </c>
      <c r="L38" s="28">
        <f>L23/'Total VA'!L23</f>
        <v>4.144095493353573E-2</v>
      </c>
      <c r="M38" s="28">
        <f>M23/'Total VA'!M23</f>
        <v>4.458960494078653E-2</v>
      </c>
      <c r="N38" s="28">
        <f>N23/'Total VA'!N23</f>
        <v>4.6987418593763278E-2</v>
      </c>
      <c r="O38" s="28">
        <f>O23/'Total VA'!O23</f>
        <v>4.8457643023808332E-2</v>
      </c>
      <c r="P38" s="28">
        <f>P23/'Total VA'!P23</f>
        <v>4.7852530206763319E-2</v>
      </c>
      <c r="Q38" s="28">
        <f>Q23/'Total VA'!Q23</f>
        <v>4.5688550362941095E-2</v>
      </c>
      <c r="R38" s="28">
        <f>R23/'Total VA'!R23</f>
        <v>4.5169147894568988E-2</v>
      </c>
      <c r="S38" s="28">
        <f>S23/'Total VA'!S23</f>
        <v>4.5287230943961275E-2</v>
      </c>
      <c r="T38" s="28">
        <f>T23/'Total VA'!T23</f>
        <v>4.5435305925047811E-2</v>
      </c>
      <c r="U38" s="28">
        <f>U23/'Total VA'!U23</f>
        <v>4.5788087558922878E-2</v>
      </c>
      <c r="V38" s="28">
        <f>V23/'Total VA'!V23</f>
        <v>3.5206618844342737E-2</v>
      </c>
      <c r="W38" s="28">
        <f>W23/'Total VA'!W23</f>
        <v>3.5358104310690662E-2</v>
      </c>
      <c r="X38" s="28">
        <f>X23/'Total VA'!X23</f>
        <v>3.6016299780362575E-2</v>
      </c>
      <c r="Y38" s="10"/>
    </row>
    <row r="40" spans="1:25" ht="11.45" customHeight="1" x14ac:dyDescent="0.25">
      <c r="A40" t="s">
        <v>89</v>
      </c>
      <c r="B40" t="s">
        <v>62</v>
      </c>
      <c r="C40" t="s">
        <v>63</v>
      </c>
      <c r="D40" t="s">
        <v>64</v>
      </c>
      <c r="E40" t="s">
        <v>65</v>
      </c>
      <c r="F40" t="s">
        <v>66</v>
      </c>
      <c r="G40" t="s">
        <v>67</v>
      </c>
      <c r="H40" t="s">
        <v>68</v>
      </c>
      <c r="I40" t="s">
        <v>69</v>
      </c>
      <c r="J40" t="s">
        <v>70</v>
      </c>
      <c r="K40" t="s">
        <v>71</v>
      </c>
      <c r="L40" t="s">
        <v>72</v>
      </c>
      <c r="M40" t="s">
        <v>73</v>
      </c>
      <c r="N40" t="s">
        <v>74</v>
      </c>
      <c r="O40" t="s">
        <v>75</v>
      </c>
      <c r="P40" t="s">
        <v>76</v>
      </c>
      <c r="Q40" t="s">
        <v>77</v>
      </c>
      <c r="R40" t="s">
        <v>78</v>
      </c>
      <c r="S40" t="s">
        <v>79</v>
      </c>
      <c r="T40" t="s">
        <v>80</v>
      </c>
      <c r="U40" t="s">
        <v>81</v>
      </c>
      <c r="V40" t="s">
        <v>82</v>
      </c>
      <c r="W40" t="s">
        <v>83</v>
      </c>
      <c r="X40" t="s">
        <v>84</v>
      </c>
    </row>
    <row r="41" spans="1:25" ht="11.45" customHeight="1" x14ac:dyDescent="0.25">
      <c r="A41" t="s">
        <v>49</v>
      </c>
      <c r="B41" s="28">
        <v>8.403326755686838E-2</v>
      </c>
      <c r="C41" s="28">
        <v>8.47145473590456E-2</v>
      </c>
      <c r="D41" s="28">
        <v>8.5757678288552922E-2</v>
      </c>
      <c r="E41" s="28">
        <v>8.6195416323066903E-2</v>
      </c>
      <c r="F41" s="28">
        <v>7.8010381748368787E-2</v>
      </c>
      <c r="G41" s="28">
        <v>7.2455890287407704E-2</v>
      </c>
      <c r="H41" s="28">
        <v>7.2668896907733177E-2</v>
      </c>
      <c r="I41" s="28">
        <v>6.9353958880713093E-2</v>
      </c>
      <c r="J41" s="28">
        <v>6.5428896295205125E-2</v>
      </c>
      <c r="K41" s="28">
        <v>5.7279024242420554E-2</v>
      </c>
      <c r="L41" s="28">
        <v>5.7152466262062718E-2</v>
      </c>
      <c r="M41" s="28">
        <v>5.3622752238356781E-2</v>
      </c>
      <c r="N41" s="28">
        <v>5.2859811382523735E-2</v>
      </c>
      <c r="O41" s="28">
        <v>5.1249338314383969E-2</v>
      </c>
      <c r="P41" s="28">
        <v>4.7401679016381537E-2</v>
      </c>
      <c r="Q41" s="28">
        <v>4.7000781560608468E-2</v>
      </c>
      <c r="R41" s="28">
        <v>4.792343452076301E-2</v>
      </c>
      <c r="S41" s="28">
        <v>5.1332671240818507E-2</v>
      </c>
      <c r="T41" s="28">
        <v>5.384406371400665E-2</v>
      </c>
      <c r="U41" s="28">
        <v>5.2964716023152163E-2</v>
      </c>
      <c r="V41" s="28">
        <v>4.8800274734846036E-2</v>
      </c>
      <c r="W41" s="28">
        <v>5.0428631153087482E-2</v>
      </c>
      <c r="X41" s="28">
        <v>5.7122845880704952E-2</v>
      </c>
      <c r="Y41" s="10"/>
    </row>
    <row r="42" spans="1:25" ht="11.45" customHeight="1" x14ac:dyDescent="0.25">
      <c r="A42" t="s">
        <v>50</v>
      </c>
      <c r="B42" s="28">
        <v>6.1157317685902962E-2</v>
      </c>
      <c r="C42" s="28">
        <v>6.1461460483191024E-2</v>
      </c>
      <c r="D42" s="28">
        <v>6.011535657884131E-2</v>
      </c>
      <c r="E42" s="28">
        <v>6.1356555261195982E-2</v>
      </c>
      <c r="F42" s="28">
        <v>5.9507013209337364E-2</v>
      </c>
      <c r="G42" s="28">
        <v>5.7381597137547771E-2</v>
      </c>
      <c r="H42" s="28">
        <v>5.8341247113466617E-2</v>
      </c>
      <c r="I42" s="28">
        <v>6.1751209848281023E-2</v>
      </c>
      <c r="J42" s="28">
        <v>5.5269143660035214E-2</v>
      </c>
      <c r="K42" s="28">
        <v>4.9491386888658534E-2</v>
      </c>
      <c r="L42" s="28">
        <v>5.0471917481641836E-2</v>
      </c>
      <c r="M42" s="28">
        <v>5.5144742911656316E-2</v>
      </c>
      <c r="N42" s="28">
        <v>5.5708815364596681E-2</v>
      </c>
      <c r="O42" s="28">
        <v>6.1341793670882994E-2</v>
      </c>
      <c r="P42" s="28">
        <v>5.6969958745100004E-2</v>
      </c>
      <c r="Q42" s="28">
        <v>5.5229166798398982E-2</v>
      </c>
      <c r="R42" s="28">
        <v>5.686462100166436E-2</v>
      </c>
      <c r="S42" s="28">
        <v>5.7483504381108469E-2</v>
      </c>
      <c r="T42" s="28">
        <v>5.7188933512478529E-2</v>
      </c>
      <c r="U42" s="28">
        <v>5.8300194243969705E-2</v>
      </c>
      <c r="V42" s="28">
        <v>4.859692593410736E-2</v>
      </c>
      <c r="W42" s="28">
        <v>4.6938488549865015E-2</v>
      </c>
      <c r="X42" s="28">
        <v>5.3833877454125795E-2</v>
      </c>
      <c r="Y42" s="10"/>
    </row>
    <row r="43" spans="1:25" ht="11.45" customHeight="1" x14ac:dyDescent="0.25">
      <c r="A43" t="s">
        <v>56</v>
      </c>
      <c r="B43" s="28">
        <v>5.6180697141122456E-2</v>
      </c>
      <c r="C43" s="28">
        <v>5.3525849023739372E-2</v>
      </c>
      <c r="D43" s="28">
        <v>5.3757497379451125E-2</v>
      </c>
      <c r="E43" s="28">
        <v>5.3923508278338798E-2</v>
      </c>
      <c r="F43" s="28">
        <v>5.5540697342376419E-2</v>
      </c>
      <c r="G43" s="28">
        <v>5.1856735978465525E-2</v>
      </c>
      <c r="H43" s="28">
        <v>5.1870220238290604E-2</v>
      </c>
      <c r="I43" s="28">
        <v>5.146192880248264E-2</v>
      </c>
      <c r="J43" s="28">
        <v>5.1581561740365788E-2</v>
      </c>
      <c r="K43" s="28">
        <v>4.9157563414182565E-2</v>
      </c>
      <c r="L43" s="28">
        <v>4.8743164537253865E-2</v>
      </c>
      <c r="M43" s="28">
        <v>4.954365981169101E-2</v>
      </c>
      <c r="N43" s="28">
        <v>4.9554598621046275E-2</v>
      </c>
      <c r="O43" s="28">
        <v>4.9313135619865001E-2</v>
      </c>
      <c r="P43" s="28">
        <v>5.0444316024910681E-2</v>
      </c>
      <c r="Q43" s="28">
        <v>5.0342572524614167E-2</v>
      </c>
      <c r="R43" s="28">
        <v>5.0605610104301979E-2</v>
      </c>
      <c r="S43" s="28">
        <v>5.1461269036381437E-2</v>
      </c>
      <c r="T43" s="28">
        <v>5.1539320805867664E-2</v>
      </c>
      <c r="U43" s="28">
        <v>5.1042683795635251E-2</v>
      </c>
      <c r="V43" s="28">
        <v>4.8366971593390172E-2</v>
      </c>
      <c r="W43" s="28">
        <v>4.4985673674962673E-2</v>
      </c>
      <c r="X43" s="28">
        <v>4.942466954181559E-2</v>
      </c>
      <c r="Y43" s="10"/>
    </row>
    <row r="44" spans="1:25" ht="11.45" customHeight="1" x14ac:dyDescent="0.25">
      <c r="A44" t="s">
        <v>48</v>
      </c>
      <c r="B44" s="28">
        <v>5.6909229476433232E-2</v>
      </c>
      <c r="C44" s="28">
        <v>5.7844239738670533E-2</v>
      </c>
      <c r="D44" s="28">
        <v>5.5061002952478538E-2</v>
      </c>
      <c r="E44" s="28">
        <v>5.4860046531189643E-2</v>
      </c>
      <c r="F44" s="28">
        <v>5.24988576362512E-2</v>
      </c>
      <c r="G44" s="28">
        <v>5.4850544346197815E-2</v>
      </c>
      <c r="H44" s="28">
        <v>5.3712604357855492E-2</v>
      </c>
      <c r="I44" s="28">
        <v>5.301316292603149E-2</v>
      </c>
      <c r="J44" s="28">
        <v>5.4172213652692605E-2</v>
      </c>
      <c r="K44" s="28">
        <v>5.4243799442914825E-2</v>
      </c>
      <c r="L44" s="28">
        <v>5.375122266684941E-2</v>
      </c>
      <c r="M44" s="28">
        <v>5.2663189303924392E-2</v>
      </c>
      <c r="N44" s="28">
        <v>5.2737500575348248E-2</v>
      </c>
      <c r="O44" s="28">
        <v>5.0791839389839298E-2</v>
      </c>
      <c r="P44" s="28">
        <v>5.1592940825515937E-2</v>
      </c>
      <c r="Q44" s="28">
        <v>5.3571809535206336E-2</v>
      </c>
      <c r="R44" s="28">
        <v>5.1974222081113075E-2</v>
      </c>
      <c r="S44" s="28">
        <v>5.2184111145093207E-2</v>
      </c>
      <c r="T44" s="28">
        <v>5.2792853215587354E-2</v>
      </c>
      <c r="U44" s="28">
        <v>5.1272983955062253E-2</v>
      </c>
      <c r="V44" s="28">
        <v>4.8994138445229832E-2</v>
      </c>
      <c r="W44" s="28">
        <v>4.8361525189770445E-2</v>
      </c>
      <c r="X44" s="28">
        <v>4.7892601227804379E-2</v>
      </c>
      <c r="Y44" s="10"/>
    </row>
    <row r="45" spans="1:25" ht="11.45" customHeight="1" x14ac:dyDescent="0.25">
      <c r="A45" t="s">
        <v>52</v>
      </c>
      <c r="B45" s="28">
        <v>5.3065982086396797E-2</v>
      </c>
      <c r="C45" s="28">
        <v>5.2694883924650597E-2</v>
      </c>
      <c r="D45" s="28">
        <v>5.0929911556453905E-2</v>
      </c>
      <c r="E45" s="28">
        <v>4.9033010895985427E-2</v>
      </c>
      <c r="F45" s="28">
        <v>4.8515335650269061E-2</v>
      </c>
      <c r="G45" s="28">
        <v>4.587822407920359E-2</v>
      </c>
      <c r="H45" s="28">
        <v>4.4602308642335484E-2</v>
      </c>
      <c r="I45" s="28">
        <v>4.4291797964152398E-2</v>
      </c>
      <c r="J45" s="28">
        <v>4.3361534227312468E-2</v>
      </c>
      <c r="K45" s="28">
        <v>4.272643547568019E-2</v>
      </c>
      <c r="L45" s="28">
        <v>4.4888081579159148E-2</v>
      </c>
      <c r="M45" s="28">
        <v>4.6046230638386969E-2</v>
      </c>
      <c r="N45" s="28">
        <v>4.6835943289038187E-2</v>
      </c>
      <c r="O45" s="28">
        <v>4.4710382283976377E-2</v>
      </c>
      <c r="P45" s="28">
        <v>4.5921226414160313E-2</v>
      </c>
      <c r="Q45" s="28">
        <v>4.6546008122314755E-2</v>
      </c>
      <c r="R45" s="28">
        <v>4.3447359130493912E-2</v>
      </c>
      <c r="S45" s="28">
        <v>4.4433795507253585E-2</v>
      </c>
      <c r="T45" s="28">
        <v>4.5411784224748529E-2</v>
      </c>
      <c r="U45" s="28">
        <v>4.5555859121028094E-2</v>
      </c>
      <c r="V45" s="28">
        <v>3.6702542474809981E-2</v>
      </c>
      <c r="W45" s="28">
        <v>3.9882745585847701E-2</v>
      </c>
      <c r="X45" s="28">
        <v>4.7643241061011948E-2</v>
      </c>
      <c r="Y45" s="10"/>
    </row>
    <row r="46" spans="1:25" ht="11.45" customHeight="1" x14ac:dyDescent="0.25">
      <c r="A46" t="s">
        <v>54</v>
      </c>
      <c r="B46" s="28">
        <v>4.8698937932070148E-2</v>
      </c>
      <c r="C46" s="28">
        <v>4.9436924270239706E-2</v>
      </c>
      <c r="D46" s="28">
        <v>5.0492682258083017E-2</v>
      </c>
      <c r="E46" s="28">
        <v>5.131942923039514E-2</v>
      </c>
      <c r="F46" s="28">
        <v>5.14371424189244E-2</v>
      </c>
      <c r="G46" s="28">
        <v>5.2725067599292755E-2</v>
      </c>
      <c r="H46" s="28">
        <v>5.2224229042580478E-2</v>
      </c>
      <c r="I46" s="28">
        <v>5.2266680042228564E-2</v>
      </c>
      <c r="J46" s="28">
        <v>5.1363009476564241E-2</v>
      </c>
      <c r="K46" s="28">
        <v>5.1150435969207486E-2</v>
      </c>
      <c r="L46" s="28">
        <v>5.1160544903834024E-2</v>
      </c>
      <c r="M46" s="28">
        <v>5.0248484177259814E-2</v>
      </c>
      <c r="N46" s="28">
        <v>4.9535457073804627E-2</v>
      </c>
      <c r="O46" s="28">
        <v>4.8285247668781159E-2</v>
      </c>
      <c r="P46" s="28">
        <v>4.7906789345260714E-2</v>
      </c>
      <c r="Q46" s="28">
        <v>4.5909693456232747E-2</v>
      </c>
      <c r="R46" s="28">
        <v>4.7212331651354432E-2</v>
      </c>
      <c r="S46" s="28">
        <v>4.9560315597722296E-2</v>
      </c>
      <c r="T46" s="28">
        <v>4.9048207459336066E-2</v>
      </c>
      <c r="U46" s="28">
        <v>5.0257567374570433E-2</v>
      </c>
      <c r="V46" s="28">
        <v>4.4676082064962097E-2</v>
      </c>
      <c r="W46" s="28">
        <v>4.4724655433667028E-2</v>
      </c>
      <c r="X46" s="28">
        <v>4.6202253312428089E-2</v>
      </c>
      <c r="Y46" s="10"/>
    </row>
    <row r="47" spans="1:25" s="26" customFormat="1" ht="11.45" customHeight="1" x14ac:dyDescent="0.25">
      <c r="A47" s="26" t="s">
        <v>53</v>
      </c>
      <c r="B47" s="30">
        <v>3.9129980956472722E-2</v>
      </c>
      <c r="C47" s="30">
        <v>3.8072121057549264E-2</v>
      </c>
      <c r="D47" s="30">
        <v>3.8222675091529767E-2</v>
      </c>
      <c r="E47" s="30">
        <v>3.824624615866111E-2</v>
      </c>
      <c r="F47" s="30">
        <v>3.9265477404262825E-2</v>
      </c>
      <c r="G47" s="30">
        <v>4.0265594072750523E-2</v>
      </c>
      <c r="H47" s="30">
        <v>4.0741850825471791E-2</v>
      </c>
      <c r="I47" s="30">
        <v>4.1240645903216772E-2</v>
      </c>
      <c r="J47" s="30">
        <v>4.0959036880772959E-2</v>
      </c>
      <c r="K47" s="30">
        <v>3.9133226183011752E-2</v>
      </c>
      <c r="L47" s="30">
        <v>4.3115942434253512E-2</v>
      </c>
      <c r="M47" s="30">
        <v>4.3249033544612549E-2</v>
      </c>
      <c r="N47" s="30">
        <v>4.4269214527548451E-2</v>
      </c>
      <c r="O47" s="30">
        <v>4.3495101419973189E-2</v>
      </c>
      <c r="P47" s="30">
        <v>4.360707382246843E-2</v>
      </c>
      <c r="Q47" s="30">
        <v>4.2184425211616132E-2</v>
      </c>
      <c r="R47" s="30">
        <v>4.2921145303989078E-2</v>
      </c>
      <c r="S47" s="30">
        <v>4.3575372430145698E-2</v>
      </c>
      <c r="T47" s="30">
        <v>4.1906884115554023E-2</v>
      </c>
      <c r="U47" s="30">
        <v>4.3051731640935009E-2</v>
      </c>
      <c r="V47" s="30">
        <v>3.8190796876236902E-2</v>
      </c>
      <c r="W47" s="30">
        <v>4.1544154141579408E-2</v>
      </c>
      <c r="X47" s="30">
        <v>4.5195000075668207E-2</v>
      </c>
      <c r="Y47" s="25"/>
    </row>
    <row r="48" spans="1:25" ht="11.45" customHeight="1" x14ac:dyDescent="0.25">
      <c r="A48" t="s">
        <v>55</v>
      </c>
      <c r="B48" s="28">
        <v>3.9422869677917027E-2</v>
      </c>
      <c r="C48" s="28">
        <v>3.8456383323589645E-2</v>
      </c>
      <c r="D48" s="28">
        <v>3.757739312180941E-2</v>
      </c>
      <c r="E48" s="28">
        <v>3.8976461848286965E-2</v>
      </c>
      <c r="F48" s="28">
        <v>3.9768214653444989E-2</v>
      </c>
      <c r="G48" s="28">
        <v>4.0783970887008698E-2</v>
      </c>
      <c r="H48" s="28">
        <v>4.1873745434229524E-2</v>
      </c>
      <c r="I48" s="28">
        <v>4.3122900026310328E-2</v>
      </c>
      <c r="J48" s="28">
        <v>4.2782099581700435E-2</v>
      </c>
      <c r="K48" s="28">
        <v>4.0576038780000205E-2</v>
      </c>
      <c r="L48" s="28">
        <v>4.2809616509509062E-2</v>
      </c>
      <c r="M48" s="28">
        <v>4.4381140547606557E-2</v>
      </c>
      <c r="N48" s="28">
        <v>4.6043825027659378E-2</v>
      </c>
      <c r="O48" s="28">
        <v>4.6232631940614922E-2</v>
      </c>
      <c r="P48" s="28">
        <v>4.7111995176496065E-2</v>
      </c>
      <c r="Q48" s="28">
        <v>4.6729068423440524E-2</v>
      </c>
      <c r="R48" s="28">
        <v>4.5302316627403846E-2</v>
      </c>
      <c r="S48" s="28">
        <v>4.6184801174324427E-2</v>
      </c>
      <c r="T48" s="28">
        <v>4.5675487198475306E-2</v>
      </c>
      <c r="U48" s="28">
        <v>4.5793146399657834E-2</v>
      </c>
      <c r="V48" s="28">
        <v>3.8558202242239541E-2</v>
      </c>
      <c r="W48" s="28">
        <v>4.0777390814954032E-2</v>
      </c>
      <c r="X48" s="28">
        <v>4.4972202013845497E-2</v>
      </c>
      <c r="Y48" s="10"/>
    </row>
    <row r="49" spans="1:25" s="26" customFormat="1" ht="11.45" customHeight="1" x14ac:dyDescent="0.25">
      <c r="A49" s="26" t="s">
        <v>95</v>
      </c>
      <c r="B49" s="30">
        <v>4.5196851713738245E-2</v>
      </c>
      <c r="C49" s="30">
        <v>4.4852966238292449E-2</v>
      </c>
      <c r="D49" s="30">
        <v>4.5104932828985422E-2</v>
      </c>
      <c r="E49" s="30">
        <v>4.5326151232812216E-2</v>
      </c>
      <c r="F49" s="30">
        <v>4.6457301659762258E-2</v>
      </c>
      <c r="G49" s="30">
        <v>4.7300725134372099E-2</v>
      </c>
      <c r="H49" s="30">
        <v>4.7492141748123572E-2</v>
      </c>
      <c r="I49" s="30">
        <v>4.8152179641608284E-2</v>
      </c>
      <c r="J49" s="30">
        <v>4.7792279585926425E-2</v>
      </c>
      <c r="K49" s="30">
        <v>4.6250794875326871E-2</v>
      </c>
      <c r="L49" s="30">
        <v>4.7111980521814041E-2</v>
      </c>
      <c r="M49" s="30">
        <v>4.6951912021835573E-2</v>
      </c>
      <c r="N49" s="30">
        <v>4.7475207998992068E-2</v>
      </c>
      <c r="O49" s="30">
        <v>4.7328123470385876E-2</v>
      </c>
      <c r="P49" s="30">
        <v>4.6691560036126983E-2</v>
      </c>
      <c r="Q49" s="30">
        <v>4.5567871155393708E-2</v>
      </c>
      <c r="R49" s="30">
        <v>4.5163007269273026E-2</v>
      </c>
      <c r="S49" s="30">
        <v>4.6181119621706027E-2</v>
      </c>
      <c r="T49" s="30">
        <v>4.6835446862026925E-2</v>
      </c>
      <c r="U49" s="30">
        <v>4.6842932053115696E-2</v>
      </c>
      <c r="V49" s="30">
        <v>4.0834564558994035E-2</v>
      </c>
      <c r="W49" s="30">
        <v>4.2393775105372011E-2</v>
      </c>
      <c r="X49" s="30">
        <v>4.4931396775832098E-2</v>
      </c>
      <c r="Y49" s="25"/>
    </row>
    <row r="50" spans="1:25" ht="11.45" customHeight="1" x14ac:dyDescent="0.25">
      <c r="A50" t="s">
        <v>96</v>
      </c>
      <c r="B50" s="28">
        <v>4.2886357230501923E-2</v>
      </c>
      <c r="C50" s="28">
        <v>4.2624148566001691E-2</v>
      </c>
      <c r="D50" s="28">
        <v>4.2984407022017695E-2</v>
      </c>
      <c r="E50" s="28">
        <v>4.3143729161880535E-2</v>
      </c>
      <c r="F50" s="28">
        <v>4.452007465063882E-2</v>
      </c>
      <c r="G50" s="28">
        <v>4.5395231970552376E-2</v>
      </c>
      <c r="H50" s="28">
        <v>4.5563961934430554E-2</v>
      </c>
      <c r="I50" s="28">
        <v>4.622791119166289E-2</v>
      </c>
      <c r="J50" s="28">
        <v>4.6336159959367934E-2</v>
      </c>
      <c r="K50" s="28">
        <v>4.5020100601843936E-2</v>
      </c>
      <c r="L50" s="28">
        <v>4.606724365383949E-2</v>
      </c>
      <c r="M50" s="28">
        <v>4.5927274077925941E-2</v>
      </c>
      <c r="N50" s="28">
        <v>4.6063915349657716E-2</v>
      </c>
      <c r="O50" s="28">
        <v>4.5666817749159982E-2</v>
      </c>
      <c r="P50" s="28">
        <v>4.5107439898242868E-2</v>
      </c>
      <c r="Q50" s="28">
        <v>4.4004532398042827E-2</v>
      </c>
      <c r="R50" s="28">
        <v>4.3322569781523747E-2</v>
      </c>
      <c r="S50" s="28">
        <v>4.4167694744456233E-2</v>
      </c>
      <c r="T50" s="28">
        <v>4.4568708957613584E-2</v>
      </c>
      <c r="U50" s="28">
        <v>4.4589934247243293E-2</v>
      </c>
      <c r="V50" s="28">
        <v>3.8674472697077418E-2</v>
      </c>
      <c r="W50" s="28">
        <v>4.0502986360375769E-2</v>
      </c>
      <c r="X50" s="28">
        <v>4.2622178365462379E-2</v>
      </c>
      <c r="Y50" s="10"/>
    </row>
    <row r="51" spans="1:25" ht="11.45" customHeight="1" x14ac:dyDescent="0.25">
      <c r="A51" t="s">
        <v>51</v>
      </c>
      <c r="B51" s="28">
        <v>3.4247299702734761E-2</v>
      </c>
      <c r="C51" s="28">
        <v>3.4346139252795282E-2</v>
      </c>
      <c r="D51" s="28">
        <v>3.6115783783918817E-2</v>
      </c>
      <c r="E51" s="28">
        <v>3.5840291029504624E-2</v>
      </c>
      <c r="F51" s="28">
        <v>3.8829999339716537E-2</v>
      </c>
      <c r="G51" s="28">
        <v>4.046813611549168E-2</v>
      </c>
      <c r="H51" s="28">
        <v>4.1923857160198447E-2</v>
      </c>
      <c r="I51" s="28">
        <v>4.3203898913739894E-2</v>
      </c>
      <c r="J51" s="28">
        <v>4.4110869073791185E-2</v>
      </c>
      <c r="K51" s="28">
        <v>4.4016356804442242E-2</v>
      </c>
      <c r="L51" s="28">
        <v>4.3161419606943911E-2</v>
      </c>
      <c r="M51" s="28">
        <v>4.2473372066407708E-2</v>
      </c>
      <c r="N51" s="28">
        <v>4.1708474799954244E-2</v>
      </c>
      <c r="O51" s="28">
        <v>4.3019519920365186E-2</v>
      </c>
      <c r="P51" s="28">
        <v>4.0154849845771133E-2</v>
      </c>
      <c r="Q51" s="28">
        <v>3.9809284226196881E-2</v>
      </c>
      <c r="R51" s="28">
        <v>3.8328532208177515E-2</v>
      </c>
      <c r="S51" s="28">
        <v>3.8193861385870602E-2</v>
      </c>
      <c r="T51" s="28">
        <v>4.0223072251530496E-2</v>
      </c>
      <c r="U51" s="28">
        <v>3.9181000151304941E-2</v>
      </c>
      <c r="V51" s="28">
        <v>3.4676058092344073E-2</v>
      </c>
      <c r="W51" s="28">
        <v>3.7205337335042422E-2</v>
      </c>
      <c r="X51" s="28">
        <v>3.7147863824952158E-2</v>
      </c>
      <c r="Y51" s="10"/>
    </row>
    <row r="52" spans="1:25" ht="11.45" customHeight="1" x14ac:dyDescent="0.25">
      <c r="A52" t="s">
        <v>58</v>
      </c>
      <c r="B52" s="29">
        <v>5.0168910099257565E-2</v>
      </c>
      <c r="C52" s="29">
        <v>4.9667959637812363E-2</v>
      </c>
      <c r="D52" s="29">
        <v>4.7571733369603936E-2</v>
      </c>
      <c r="E52" s="29">
        <v>4.5617998392553108E-2</v>
      </c>
      <c r="F52" s="29">
        <v>4.5486549027779308E-2</v>
      </c>
      <c r="G52" s="29">
        <v>4.6322395447729869E-2</v>
      </c>
      <c r="H52" s="29">
        <v>4.2447981046559544E-2</v>
      </c>
      <c r="I52" s="29">
        <v>4.193557632937521E-2</v>
      </c>
      <c r="J52" s="29">
        <v>4.2201110568209445E-2</v>
      </c>
      <c r="K52" s="29">
        <v>3.9342144636301951E-2</v>
      </c>
      <c r="L52" s="29">
        <v>4.144095493353573E-2</v>
      </c>
      <c r="M52" s="29">
        <v>4.458960494078653E-2</v>
      </c>
      <c r="N52" s="29">
        <v>4.6987418593763278E-2</v>
      </c>
      <c r="O52" s="29">
        <v>4.8457643023808332E-2</v>
      </c>
      <c r="P52" s="29">
        <v>4.7852530206763319E-2</v>
      </c>
      <c r="Q52" s="29">
        <v>4.5688550362941095E-2</v>
      </c>
      <c r="R52" s="29">
        <v>4.5169147894568988E-2</v>
      </c>
      <c r="S52" s="29">
        <v>4.5287230943961275E-2</v>
      </c>
      <c r="T52" s="29">
        <v>4.5435305925047811E-2</v>
      </c>
      <c r="U52" s="29">
        <v>4.5788087558922878E-2</v>
      </c>
      <c r="V52" s="29">
        <v>3.5206618844342737E-2</v>
      </c>
      <c r="W52" s="29">
        <v>3.5358104310690662E-2</v>
      </c>
      <c r="X52" s="29">
        <v>3.6016299780362575E-2</v>
      </c>
    </row>
    <row r="89" spans="2:2" ht="11.45" customHeight="1" x14ac:dyDescent="0.25">
      <c r="B89" s="31" t="s">
        <v>100</v>
      </c>
    </row>
  </sheetData>
  <sortState ref="A41:X52">
    <sortCondition descending="1" ref="X41:X52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5"/>
  <sheetViews>
    <sheetView workbookViewId="0">
      <pane xSplit="1" ySplit="10" topLeftCell="B11" activePane="bottomRight" state="frozen"/>
      <selection pane="topRight"/>
      <selection pane="bottomLeft"/>
      <selection pane="bottomRight" activeCell="V11" sqref="V11"/>
    </sheetView>
  </sheetViews>
  <sheetFormatPr baseColWidth="10" defaultColWidth="8.85546875" defaultRowHeight="11.45" customHeight="1" x14ac:dyDescent="0.25"/>
  <cols>
    <col min="1" max="1" width="29.85546875" customWidth="1"/>
    <col min="2" max="25" width="10" customWidth="1"/>
  </cols>
  <sheetData>
    <row r="1" spans="1:25" ht="15" x14ac:dyDescent="0.25">
      <c r="A1" s="3" t="s">
        <v>86</v>
      </c>
    </row>
    <row r="2" spans="1:25" ht="15" x14ac:dyDescent="0.25">
      <c r="A2" s="2" t="s">
        <v>87</v>
      </c>
      <c r="B2" s="1" t="s">
        <v>0</v>
      </c>
    </row>
    <row r="3" spans="1:25" ht="15" x14ac:dyDescent="0.25">
      <c r="A3" s="2" t="s">
        <v>88</v>
      </c>
      <c r="B3" s="2" t="s">
        <v>6</v>
      </c>
    </row>
    <row r="5" spans="1:25" ht="15" x14ac:dyDescent="0.25">
      <c r="A5" s="1" t="s">
        <v>12</v>
      </c>
      <c r="C5" s="2" t="s">
        <v>17</v>
      </c>
    </row>
    <row r="6" spans="1:25" ht="15" x14ac:dyDescent="0.25">
      <c r="A6" s="1" t="s">
        <v>13</v>
      </c>
      <c r="C6" s="2" t="s">
        <v>18</v>
      </c>
    </row>
    <row r="7" spans="1:25" ht="15" x14ac:dyDescent="0.25">
      <c r="A7" s="1" t="s">
        <v>14</v>
      </c>
      <c r="C7" s="2" t="s">
        <v>24</v>
      </c>
    </row>
    <row r="8" spans="1:25" ht="15" x14ac:dyDescent="0.25">
      <c r="A8" s="1" t="s">
        <v>15</v>
      </c>
      <c r="C8" s="2" t="s">
        <v>22</v>
      </c>
    </row>
    <row r="10" spans="1:25" ht="15" x14ac:dyDescent="0.25">
      <c r="A10" s="5" t="s">
        <v>89</v>
      </c>
      <c r="B10" s="4" t="s">
        <v>62</v>
      </c>
      <c r="C10" s="4" t="s">
        <v>63</v>
      </c>
      <c r="D10" s="4" t="s">
        <v>64</v>
      </c>
      <c r="E10" s="4" t="s">
        <v>65</v>
      </c>
      <c r="F10" s="4" t="s">
        <v>66</v>
      </c>
      <c r="G10" s="4" t="s">
        <v>67</v>
      </c>
      <c r="H10" s="4" t="s">
        <v>68</v>
      </c>
      <c r="I10" s="4" t="s">
        <v>69</v>
      </c>
      <c r="J10" s="4" t="s">
        <v>70</v>
      </c>
      <c r="K10" s="4" t="s">
        <v>71</v>
      </c>
      <c r="L10" s="4" t="s">
        <v>72</v>
      </c>
      <c r="M10" s="4" t="s">
        <v>73</v>
      </c>
      <c r="N10" s="4" t="s">
        <v>74</v>
      </c>
      <c r="O10" s="4" t="s">
        <v>75</v>
      </c>
      <c r="P10" s="4" t="s">
        <v>76</v>
      </c>
      <c r="Q10" s="4" t="s">
        <v>77</v>
      </c>
      <c r="R10" s="4" t="s">
        <v>78</v>
      </c>
      <c r="S10" s="4" t="s">
        <v>79</v>
      </c>
      <c r="T10" s="4" t="s">
        <v>80</v>
      </c>
      <c r="U10" s="4" t="s">
        <v>81</v>
      </c>
      <c r="V10" s="4" t="s">
        <v>82</v>
      </c>
      <c r="W10" s="4" t="s">
        <v>83</v>
      </c>
      <c r="X10" s="4" t="s">
        <v>84</v>
      </c>
      <c r="Y10" s="4" t="s">
        <v>85</v>
      </c>
    </row>
    <row r="11" spans="1:25" ht="15" x14ac:dyDescent="0.25">
      <c r="A11" s="7" t="s">
        <v>48</v>
      </c>
      <c r="B11" s="17">
        <v>53034.400000000001</v>
      </c>
      <c r="C11" s="17">
        <v>54339.1</v>
      </c>
      <c r="D11" s="17">
        <v>50486.6</v>
      </c>
      <c r="E11" s="17">
        <v>51269.1</v>
      </c>
      <c r="F11" s="21">
        <v>52293</v>
      </c>
      <c r="G11" s="17">
        <v>56488.1</v>
      </c>
      <c r="H11" s="17">
        <v>57449.7</v>
      </c>
      <c r="I11" s="17">
        <v>59573.599999999999</v>
      </c>
      <c r="J11" s="17">
        <v>61998.5</v>
      </c>
      <c r="K11" s="17">
        <v>57384.2</v>
      </c>
      <c r="L11" s="17">
        <v>60965.2</v>
      </c>
      <c r="M11" s="17">
        <v>62009.4</v>
      </c>
      <c r="N11" s="17">
        <v>60966.3</v>
      </c>
      <c r="O11" s="21">
        <v>57262</v>
      </c>
      <c r="P11" s="17">
        <v>59676.1</v>
      </c>
      <c r="Q11" s="17">
        <v>63303.199999999997</v>
      </c>
      <c r="R11" s="17">
        <v>62692.3</v>
      </c>
      <c r="S11" s="17">
        <v>64273.5</v>
      </c>
      <c r="T11" s="17">
        <v>66493.7</v>
      </c>
      <c r="U11" s="17">
        <v>67131.399999999994</v>
      </c>
      <c r="V11" s="17">
        <v>61033.1</v>
      </c>
      <c r="W11" s="17">
        <v>66483.8</v>
      </c>
      <c r="X11" s="17">
        <v>70756.5</v>
      </c>
      <c r="Y11" s="17">
        <v>66528.399999999994</v>
      </c>
    </row>
    <row r="12" spans="1:25" ht="15" x14ac:dyDescent="0.25">
      <c r="A12" s="7" t="s">
        <v>49</v>
      </c>
      <c r="B12" s="16">
        <v>18160.400000000001</v>
      </c>
      <c r="C12" s="16">
        <v>19447.099999999999</v>
      </c>
      <c r="D12" s="16">
        <v>19136.7</v>
      </c>
      <c r="E12" s="16">
        <v>20907.099999999999</v>
      </c>
      <c r="F12" s="16">
        <v>21185.5</v>
      </c>
      <c r="G12" s="16">
        <v>21212.3</v>
      </c>
      <c r="H12" s="16">
        <v>23047.599999999999</v>
      </c>
      <c r="I12" s="16">
        <v>25389.599999999999</v>
      </c>
      <c r="J12" s="16">
        <v>25543.5</v>
      </c>
      <c r="K12" s="16">
        <v>23263.8</v>
      </c>
      <c r="L12" s="16">
        <v>23828.7</v>
      </c>
      <c r="M12" s="16">
        <v>23212.9</v>
      </c>
      <c r="N12" s="16">
        <v>22820.799999999999</v>
      </c>
      <c r="O12" s="16">
        <v>22664.3</v>
      </c>
      <c r="P12" s="16">
        <v>23136.400000000001</v>
      </c>
      <c r="Q12" s="16">
        <v>24749.5</v>
      </c>
      <c r="R12" s="16">
        <v>25617.3</v>
      </c>
      <c r="S12" s="16">
        <v>26983.3</v>
      </c>
      <c r="T12" s="16">
        <v>28777.4</v>
      </c>
      <c r="U12" s="16">
        <v>29348.9</v>
      </c>
      <c r="V12" s="16">
        <v>26347.200000000001</v>
      </c>
      <c r="W12" s="20">
        <v>28745</v>
      </c>
      <c r="X12" s="16">
        <v>30254.6</v>
      </c>
      <c r="Y12" s="16">
        <v>29464.1</v>
      </c>
    </row>
    <row r="13" spans="1:25" ht="15" x14ac:dyDescent="0.25">
      <c r="A13" s="7" t="s">
        <v>50</v>
      </c>
      <c r="B13" s="17">
        <v>38884.1</v>
      </c>
      <c r="C13" s="17">
        <v>39719.5</v>
      </c>
      <c r="D13" s="17">
        <v>39685.800000000003</v>
      </c>
      <c r="E13" s="21">
        <v>40954</v>
      </c>
      <c r="F13" s="17">
        <v>40781.5</v>
      </c>
      <c r="G13" s="17">
        <v>44402.8</v>
      </c>
      <c r="H13" s="17">
        <v>48361.8</v>
      </c>
      <c r="I13" s="17">
        <v>53428.800000000003</v>
      </c>
      <c r="J13" s="17">
        <v>53432.6</v>
      </c>
      <c r="K13" s="17">
        <v>48647.9</v>
      </c>
      <c r="L13" s="17">
        <v>49372.7</v>
      </c>
      <c r="M13" s="17">
        <v>54895.199999999997</v>
      </c>
      <c r="N13" s="17">
        <v>55126.5</v>
      </c>
      <c r="O13" s="17">
        <v>54169.4</v>
      </c>
      <c r="P13" s="21">
        <v>55591</v>
      </c>
      <c r="Q13" s="17">
        <v>54408.3</v>
      </c>
      <c r="R13" s="21">
        <v>57651</v>
      </c>
      <c r="S13" s="17">
        <v>59704.800000000003</v>
      </c>
      <c r="T13" s="17">
        <v>60930.9</v>
      </c>
      <c r="U13" s="17">
        <v>60693.5</v>
      </c>
      <c r="V13" s="17">
        <v>54139.6</v>
      </c>
      <c r="W13" s="17">
        <v>56987.5</v>
      </c>
      <c r="X13" s="17">
        <v>58973.9</v>
      </c>
      <c r="Y13" s="17">
        <v>63843.7</v>
      </c>
    </row>
    <row r="14" spans="1:25" ht="15" x14ac:dyDescent="0.25">
      <c r="A14" s="7" t="s">
        <v>51</v>
      </c>
      <c r="B14" s="16">
        <v>248631.8</v>
      </c>
      <c r="C14" s="20">
        <v>254453</v>
      </c>
      <c r="D14" s="16">
        <v>260024.2</v>
      </c>
      <c r="E14" s="16">
        <v>259952.7</v>
      </c>
      <c r="F14" s="20">
        <v>272595</v>
      </c>
      <c r="G14" s="16">
        <v>282951.7</v>
      </c>
      <c r="H14" s="16">
        <v>297451.09999999998</v>
      </c>
      <c r="I14" s="16">
        <v>317735.90000000002</v>
      </c>
      <c r="J14" s="16">
        <v>330413.90000000002</v>
      </c>
      <c r="K14" s="16">
        <v>310414.8</v>
      </c>
      <c r="L14" s="16">
        <v>329949.59999999998</v>
      </c>
      <c r="M14" s="16">
        <v>342199.1</v>
      </c>
      <c r="N14" s="16">
        <v>339449.2</v>
      </c>
      <c r="O14" s="16">
        <v>342056.2</v>
      </c>
      <c r="P14" s="16">
        <v>347698.9</v>
      </c>
      <c r="Q14" s="16">
        <v>365590.9</v>
      </c>
      <c r="R14" s="16">
        <v>362341.1</v>
      </c>
      <c r="S14" s="16">
        <v>368233.7</v>
      </c>
      <c r="T14" s="16">
        <v>383161.59999999998</v>
      </c>
      <c r="U14" s="16">
        <v>388518.5</v>
      </c>
      <c r="V14" s="20">
        <v>357127</v>
      </c>
      <c r="W14" s="16">
        <v>373590.6</v>
      </c>
      <c r="X14" s="16">
        <v>406874.8</v>
      </c>
      <c r="Y14" s="16">
        <v>414088.8</v>
      </c>
    </row>
    <row r="15" spans="1:25" ht="15" x14ac:dyDescent="0.25">
      <c r="A15" s="7" t="s">
        <v>53</v>
      </c>
      <c r="B15" s="16">
        <v>190025.4</v>
      </c>
      <c r="C15" s="16">
        <v>192684.5</v>
      </c>
      <c r="D15" s="16">
        <v>194514.1</v>
      </c>
      <c r="E15" s="16">
        <v>194277.2</v>
      </c>
      <c r="F15" s="16">
        <v>200086.3</v>
      </c>
      <c r="G15" s="16">
        <v>203600.8</v>
      </c>
      <c r="H15" s="16">
        <v>209869.4</v>
      </c>
      <c r="I15" s="20">
        <v>217573</v>
      </c>
      <c r="J15" s="16">
        <v>215295.5</v>
      </c>
      <c r="K15" s="16">
        <v>195743.6</v>
      </c>
      <c r="L15" s="16">
        <v>205478.7</v>
      </c>
      <c r="M15" s="16">
        <v>208834.2</v>
      </c>
      <c r="N15" s="16">
        <v>207771.2</v>
      </c>
      <c r="O15" s="16">
        <v>207962.9</v>
      </c>
      <c r="P15" s="16">
        <v>211041.1</v>
      </c>
      <c r="Q15" s="16">
        <v>212598.39999999999</v>
      </c>
      <c r="R15" s="16">
        <v>214822.6</v>
      </c>
      <c r="S15" s="16">
        <v>223516.6</v>
      </c>
      <c r="T15" s="16">
        <v>226103.1</v>
      </c>
      <c r="U15" s="16">
        <v>232141.9</v>
      </c>
      <c r="V15" s="16">
        <v>200087.3</v>
      </c>
      <c r="W15" s="16">
        <v>222618.3</v>
      </c>
      <c r="X15" s="16">
        <v>250184.6</v>
      </c>
      <c r="Y15" s="16">
        <v>252155.4</v>
      </c>
    </row>
    <row r="16" spans="1:25" ht="15" x14ac:dyDescent="0.25">
      <c r="A16" s="7" t="s">
        <v>55</v>
      </c>
      <c r="B16" s="16">
        <v>61562.6</v>
      </c>
      <c r="C16" s="20">
        <v>62259</v>
      </c>
      <c r="D16" s="16">
        <v>61952.9</v>
      </c>
      <c r="E16" s="20">
        <v>62473</v>
      </c>
      <c r="F16" s="16">
        <v>66121.7</v>
      </c>
      <c r="G16" s="16">
        <v>68248.399999999994</v>
      </c>
      <c r="H16" s="16">
        <v>70523.8</v>
      </c>
      <c r="I16" s="16">
        <v>74606.3</v>
      </c>
      <c r="J16" s="16">
        <v>76186.600000000006</v>
      </c>
      <c r="K16" s="16">
        <v>71801.899999999994</v>
      </c>
      <c r="L16" s="16">
        <v>73410.100000000006</v>
      </c>
      <c r="M16" s="16">
        <v>76265.2</v>
      </c>
      <c r="N16" s="16">
        <v>76763.399999999994</v>
      </c>
      <c r="O16" s="16">
        <v>77186.5</v>
      </c>
      <c r="P16" s="16">
        <v>79730.7</v>
      </c>
      <c r="Q16" s="16">
        <v>82247.199999999997</v>
      </c>
      <c r="R16" s="16">
        <v>82635.3</v>
      </c>
      <c r="S16" s="16">
        <v>86304.3</v>
      </c>
      <c r="T16" s="16">
        <v>88601.9</v>
      </c>
      <c r="U16" s="16">
        <v>90416.8</v>
      </c>
      <c r="V16" s="20">
        <v>80255</v>
      </c>
      <c r="W16" s="20">
        <v>88439</v>
      </c>
      <c r="X16" s="16">
        <v>99479.3</v>
      </c>
      <c r="Y16" s="16">
        <v>94594.8</v>
      </c>
    </row>
    <row r="17" spans="1:25" ht="15" x14ac:dyDescent="0.25">
      <c r="A17" s="7" t="s">
        <v>56</v>
      </c>
      <c r="B17" s="17">
        <v>27626.400000000001</v>
      </c>
      <c r="C17" s="17">
        <v>27420.7</v>
      </c>
      <c r="D17" s="21">
        <v>28633</v>
      </c>
      <c r="E17" s="17">
        <v>28732.5</v>
      </c>
      <c r="F17" s="17">
        <v>30981.8</v>
      </c>
      <c r="G17" s="17">
        <v>33409.5</v>
      </c>
      <c r="H17" s="17">
        <v>34956.9</v>
      </c>
      <c r="I17" s="17">
        <v>35879.5</v>
      </c>
      <c r="J17" s="17">
        <v>36603.199999999997</v>
      </c>
      <c r="K17" s="21">
        <v>34173</v>
      </c>
      <c r="L17" s="17">
        <v>34375.1</v>
      </c>
      <c r="M17" s="17">
        <v>34733.199999999997</v>
      </c>
      <c r="N17" s="17">
        <v>35006.9</v>
      </c>
      <c r="O17" s="17">
        <v>34840.1</v>
      </c>
      <c r="P17" s="17">
        <v>35229.5</v>
      </c>
      <c r="Q17" s="17">
        <v>34593.1</v>
      </c>
      <c r="R17" s="17">
        <v>35333.199999999997</v>
      </c>
      <c r="S17" s="17">
        <v>36366.800000000003</v>
      </c>
      <c r="T17" s="17">
        <v>37625.699999999997</v>
      </c>
      <c r="U17" s="17">
        <v>38041.300000000003</v>
      </c>
      <c r="V17" s="17">
        <v>33778.9</v>
      </c>
      <c r="W17" s="17">
        <v>34951.699999999997</v>
      </c>
      <c r="X17" s="17">
        <v>39295.300000000003</v>
      </c>
      <c r="Y17" s="17">
        <v>38980.800000000003</v>
      </c>
    </row>
    <row r="18" spans="1:25" ht="15" x14ac:dyDescent="0.25">
      <c r="A18" s="7" t="s">
        <v>58</v>
      </c>
      <c r="B18" s="17">
        <v>20748.400000000001</v>
      </c>
      <c r="C18" s="17">
        <v>20705.2</v>
      </c>
      <c r="D18" s="17">
        <v>20970.8</v>
      </c>
      <c r="E18" s="21">
        <v>21482</v>
      </c>
      <c r="F18" s="21">
        <v>22262</v>
      </c>
      <c r="G18" s="17">
        <v>23265.4</v>
      </c>
      <c r="H18" s="17">
        <v>24249.8</v>
      </c>
      <c r="I18" s="17">
        <v>25486.2</v>
      </c>
      <c r="J18" s="17">
        <v>25238.5</v>
      </c>
      <c r="K18" s="21">
        <v>22301</v>
      </c>
      <c r="L18" s="17">
        <v>23252.7</v>
      </c>
      <c r="M18" s="21">
        <v>24527</v>
      </c>
      <c r="N18" s="17">
        <v>24717.8</v>
      </c>
      <c r="O18" s="17">
        <v>24534.400000000001</v>
      </c>
      <c r="P18" s="17">
        <v>24502.799999999999</v>
      </c>
      <c r="Q18" s="17">
        <v>23950.5</v>
      </c>
      <c r="R18" s="21">
        <v>24448</v>
      </c>
      <c r="S18" s="21">
        <v>25131</v>
      </c>
      <c r="T18" s="17">
        <v>25406.1</v>
      </c>
      <c r="U18" s="17">
        <v>26198.7</v>
      </c>
      <c r="V18" s="21">
        <v>21775</v>
      </c>
      <c r="W18" s="17">
        <v>22347.3</v>
      </c>
      <c r="X18" s="17">
        <v>23737.599999999999</v>
      </c>
      <c r="Y18" s="17">
        <v>22858.5</v>
      </c>
    </row>
    <row r="19" spans="1:25" ht="15" x14ac:dyDescent="0.25">
      <c r="A19" s="7" t="s">
        <v>59</v>
      </c>
      <c r="B19" s="16">
        <v>47262.8</v>
      </c>
      <c r="C19" s="16">
        <v>47772.7</v>
      </c>
      <c r="D19" s="16">
        <v>47440.7</v>
      </c>
      <c r="E19" s="16">
        <v>47611.7</v>
      </c>
      <c r="F19" s="16">
        <v>48381.7</v>
      </c>
      <c r="G19" s="16">
        <v>50186.8</v>
      </c>
      <c r="H19" s="16">
        <v>51914.6</v>
      </c>
      <c r="I19" s="16">
        <v>54359.6</v>
      </c>
      <c r="J19" s="16">
        <v>54723.8</v>
      </c>
      <c r="K19" s="16">
        <v>50923.3</v>
      </c>
      <c r="L19" s="16">
        <v>53214.7</v>
      </c>
      <c r="M19" s="16">
        <v>55405.5</v>
      </c>
      <c r="N19" s="16">
        <v>54000.1</v>
      </c>
      <c r="O19" s="16">
        <v>54782.1</v>
      </c>
      <c r="P19" s="20">
        <v>54858</v>
      </c>
      <c r="Q19" s="16">
        <v>56263.4</v>
      </c>
      <c r="R19" s="16">
        <v>57507.199999999997</v>
      </c>
      <c r="S19" s="16">
        <v>58489.1</v>
      </c>
      <c r="T19" s="16">
        <v>59064.5</v>
      </c>
      <c r="U19" s="16">
        <v>59371.1</v>
      </c>
      <c r="V19" s="16">
        <v>53012.6</v>
      </c>
      <c r="W19" s="16">
        <v>54903.199999999997</v>
      </c>
      <c r="X19" s="16">
        <v>58869.4</v>
      </c>
      <c r="Y19" s="9" t="s">
        <v>92</v>
      </c>
    </row>
    <row r="20" spans="1:25" ht="15" x14ac:dyDescent="0.25"/>
    <row r="21" spans="1:25" ht="15" x14ac:dyDescent="0.25">
      <c r="A21" s="5" t="s">
        <v>89</v>
      </c>
      <c r="B21" s="4" t="s">
        <v>62</v>
      </c>
      <c r="C21" s="4" t="s">
        <v>63</v>
      </c>
      <c r="D21" s="4" t="s">
        <v>64</v>
      </c>
      <c r="E21" s="4" t="s">
        <v>65</v>
      </c>
      <c r="F21" s="4" t="s">
        <v>66</v>
      </c>
      <c r="G21" s="4" t="s">
        <v>67</v>
      </c>
      <c r="H21" s="4" t="s">
        <v>68</v>
      </c>
      <c r="I21" s="4" t="s">
        <v>69</v>
      </c>
      <c r="J21" s="4" t="s">
        <v>70</v>
      </c>
      <c r="K21" s="4" t="s">
        <v>71</v>
      </c>
      <c r="L21" s="4" t="s">
        <v>72</v>
      </c>
      <c r="M21" s="4" t="s">
        <v>73</v>
      </c>
      <c r="N21" s="4" t="s">
        <v>74</v>
      </c>
      <c r="O21" s="4" t="s">
        <v>75</v>
      </c>
      <c r="P21" s="4" t="s">
        <v>76</v>
      </c>
      <c r="Q21" s="4" t="s">
        <v>77</v>
      </c>
      <c r="R21" s="4" t="s">
        <v>78</v>
      </c>
      <c r="S21" s="4" t="s">
        <v>79</v>
      </c>
      <c r="T21" s="4" t="s">
        <v>80</v>
      </c>
      <c r="U21" s="4" t="s">
        <v>81</v>
      </c>
      <c r="V21" s="4" t="s">
        <v>82</v>
      </c>
      <c r="W21" s="4" t="s">
        <v>83</v>
      </c>
      <c r="X21" s="4" t="s">
        <v>84</v>
      </c>
      <c r="Y21" s="4" t="s">
        <v>85</v>
      </c>
    </row>
    <row r="22" spans="1:25" ht="15" x14ac:dyDescent="0.25">
      <c r="A22" s="23" t="s">
        <v>95</v>
      </c>
      <c r="B22" s="10" t="e">
        <f>100*#REF!/#REF!</f>
        <v>#REF!</v>
      </c>
      <c r="C22" s="10" t="e">
        <f>100*#REF!/#REF!</f>
        <v>#REF!</v>
      </c>
      <c r="D22" s="10" t="e">
        <f>100*#REF!/#REF!</f>
        <v>#REF!</v>
      </c>
      <c r="E22" s="10" t="e">
        <f>100*#REF!/#REF!</f>
        <v>#REF!</v>
      </c>
      <c r="F22" s="10" t="e">
        <f>100*#REF!/#REF!</f>
        <v>#REF!</v>
      </c>
      <c r="G22" s="10" t="e">
        <f>100*#REF!/#REF!</f>
        <v>#REF!</v>
      </c>
      <c r="H22" s="10" t="e">
        <f>100*#REF!/#REF!</f>
        <v>#REF!</v>
      </c>
      <c r="I22" s="10" t="e">
        <f>100*#REF!/#REF!</f>
        <v>#REF!</v>
      </c>
      <c r="J22" s="10" t="e">
        <f>100*#REF!/#REF!</f>
        <v>#REF!</v>
      </c>
      <c r="K22" s="10" t="e">
        <f>100*#REF!/#REF!</f>
        <v>#REF!</v>
      </c>
      <c r="L22" s="10" t="e">
        <f>100*#REF!/#REF!</f>
        <v>#REF!</v>
      </c>
      <c r="M22" s="10" t="e">
        <f>100*#REF!/#REF!</f>
        <v>#REF!</v>
      </c>
      <c r="N22" s="10" t="e">
        <f>100*#REF!/#REF!</f>
        <v>#REF!</v>
      </c>
      <c r="O22" s="10" t="e">
        <f>100*#REF!/#REF!</f>
        <v>#REF!</v>
      </c>
      <c r="P22" s="10" t="e">
        <f>100*#REF!/#REF!</f>
        <v>#REF!</v>
      </c>
      <c r="Q22" s="10" t="e">
        <f>100*#REF!/#REF!</f>
        <v>#REF!</v>
      </c>
      <c r="R22" s="10" t="e">
        <f>100*#REF!/#REF!</f>
        <v>#REF!</v>
      </c>
      <c r="S22" s="10" t="e">
        <f>100*#REF!/#REF!</f>
        <v>#REF!</v>
      </c>
      <c r="T22" s="10" t="e">
        <f>100*#REF!/#REF!</f>
        <v>#REF!</v>
      </c>
      <c r="U22" s="10" t="e">
        <f>100*#REF!/#REF!</f>
        <v>#REF!</v>
      </c>
      <c r="V22" s="10" t="e">
        <f>100*#REF!/#REF!</f>
        <v>#REF!</v>
      </c>
      <c r="W22" s="10" t="e">
        <f>100*#REF!/#REF!</f>
        <v>#REF!</v>
      </c>
      <c r="X22" s="10" t="e">
        <f>100*#REF!/#REF!</f>
        <v>#REF!</v>
      </c>
      <c r="Y22" s="10" t="e">
        <f>100*#REF!/#REF!</f>
        <v>#REF!</v>
      </c>
    </row>
    <row r="23" spans="1:25" ht="11.45" customHeight="1" x14ac:dyDescent="0.25">
      <c r="A23" s="23" t="s">
        <v>96</v>
      </c>
      <c r="B23" s="10" t="e">
        <f>100*#REF!/#REF!</f>
        <v>#REF!</v>
      </c>
      <c r="C23" s="10" t="e">
        <f>100*#REF!/#REF!</f>
        <v>#REF!</v>
      </c>
      <c r="D23" s="10" t="e">
        <f>100*#REF!/#REF!</f>
        <v>#REF!</v>
      </c>
      <c r="E23" s="10" t="e">
        <f>100*#REF!/#REF!</f>
        <v>#REF!</v>
      </c>
      <c r="F23" s="10" t="e">
        <f>100*#REF!/#REF!</f>
        <v>#REF!</v>
      </c>
      <c r="G23" s="10" t="e">
        <f>100*#REF!/#REF!</f>
        <v>#REF!</v>
      </c>
      <c r="H23" s="10" t="e">
        <f>100*#REF!/#REF!</f>
        <v>#REF!</v>
      </c>
      <c r="I23" s="10" t="e">
        <f>100*#REF!/#REF!</f>
        <v>#REF!</v>
      </c>
      <c r="J23" s="10" t="e">
        <f>100*#REF!/#REF!</f>
        <v>#REF!</v>
      </c>
      <c r="K23" s="10" t="e">
        <f>100*#REF!/#REF!</f>
        <v>#REF!</v>
      </c>
      <c r="L23" s="10" t="e">
        <f>100*#REF!/#REF!</f>
        <v>#REF!</v>
      </c>
      <c r="M23" s="10" t="e">
        <f>100*#REF!/#REF!</f>
        <v>#REF!</v>
      </c>
      <c r="N23" s="10" t="e">
        <f>100*#REF!/#REF!</f>
        <v>#REF!</v>
      </c>
      <c r="O23" s="10" t="e">
        <f>100*#REF!/#REF!</f>
        <v>#REF!</v>
      </c>
      <c r="P23" s="10" t="e">
        <f>100*#REF!/#REF!</f>
        <v>#REF!</v>
      </c>
      <c r="Q23" s="10" t="e">
        <f>100*#REF!/#REF!</f>
        <v>#REF!</v>
      </c>
      <c r="R23" s="10" t="e">
        <f>100*#REF!/#REF!</f>
        <v>#REF!</v>
      </c>
      <c r="S23" s="10" t="e">
        <f>100*#REF!/#REF!</f>
        <v>#REF!</v>
      </c>
      <c r="T23" s="10" t="e">
        <f>100*#REF!/#REF!</f>
        <v>#REF!</v>
      </c>
      <c r="U23" s="10" t="e">
        <f>100*#REF!/#REF!</f>
        <v>#REF!</v>
      </c>
      <c r="V23" s="10" t="e">
        <f>100*#REF!/#REF!</f>
        <v>#REF!</v>
      </c>
      <c r="W23" s="10" t="e">
        <f>100*#REF!/#REF!</f>
        <v>#REF!</v>
      </c>
      <c r="X23" s="10" t="e">
        <f>100*#REF!/#REF!</f>
        <v>#REF!</v>
      </c>
      <c r="Y23" s="10" t="e">
        <f>100*#REF!/#REF!</f>
        <v>#REF!</v>
      </c>
    </row>
    <row r="24" spans="1:25" ht="11.45" customHeight="1" x14ac:dyDescent="0.25">
      <c r="A24" s="7" t="s">
        <v>48</v>
      </c>
      <c r="B24" s="10">
        <f t="shared" ref="B24:Y24" si="0">100*B11/$B11</f>
        <v>100</v>
      </c>
      <c r="C24" s="10">
        <f t="shared" si="0"/>
        <v>102.46010136816858</v>
      </c>
      <c r="D24" s="10">
        <f t="shared" si="0"/>
        <v>95.195948290166385</v>
      </c>
      <c r="E24" s="10">
        <f t="shared" si="0"/>
        <v>96.671405729111669</v>
      </c>
      <c r="F24" s="10">
        <f t="shared" si="0"/>
        <v>98.602039431010809</v>
      </c>
      <c r="G24" s="10">
        <f t="shared" si="0"/>
        <v>106.51218831550842</v>
      </c>
      <c r="H24" s="10">
        <f t="shared" si="0"/>
        <v>108.32535109287556</v>
      </c>
      <c r="I24" s="10">
        <f t="shared" si="0"/>
        <v>112.33011026805244</v>
      </c>
      <c r="J24" s="10">
        <f t="shared" si="0"/>
        <v>116.90242559546256</v>
      </c>
      <c r="K24" s="10">
        <f t="shared" si="0"/>
        <v>108.20184634878494</v>
      </c>
      <c r="L24" s="10">
        <f t="shared" si="0"/>
        <v>114.95406754860996</v>
      </c>
      <c r="M24" s="10">
        <f t="shared" si="0"/>
        <v>116.92297829333414</v>
      </c>
      <c r="N24" s="10">
        <f t="shared" si="0"/>
        <v>114.95614167408323</v>
      </c>
      <c r="O24" s="10">
        <f t="shared" si="0"/>
        <v>107.9714298643899</v>
      </c>
      <c r="P24" s="10">
        <f t="shared" si="0"/>
        <v>112.52338105078967</v>
      </c>
      <c r="Q24" s="10">
        <f t="shared" si="0"/>
        <v>119.36252696363115</v>
      </c>
      <c r="R24" s="10">
        <f t="shared" si="0"/>
        <v>118.21063309851719</v>
      </c>
      <c r="S24" s="10">
        <f t="shared" si="0"/>
        <v>121.1920941879233</v>
      </c>
      <c r="T24" s="10">
        <f t="shared" si="0"/>
        <v>125.37843362044258</v>
      </c>
      <c r="U24" s="10">
        <f t="shared" si="0"/>
        <v>126.58086072436002</v>
      </c>
      <c r="V24" s="10">
        <f t="shared" si="0"/>
        <v>115.08209765736956</v>
      </c>
      <c r="W24" s="10">
        <f t="shared" si="0"/>
        <v>125.35976649118308</v>
      </c>
      <c r="X24" s="10">
        <f t="shared" si="0"/>
        <v>133.41623549997738</v>
      </c>
      <c r="Y24" s="10">
        <f t="shared" si="0"/>
        <v>125.44386285128141</v>
      </c>
    </row>
    <row r="25" spans="1:25" ht="11.45" customHeight="1" x14ac:dyDescent="0.25">
      <c r="A25" s="7" t="s">
        <v>49</v>
      </c>
      <c r="B25" s="10">
        <f t="shared" ref="B25:Y25" si="1">100*B12/$B12</f>
        <v>100</v>
      </c>
      <c r="C25" s="10">
        <f t="shared" si="1"/>
        <v>107.08519636131361</v>
      </c>
      <c r="D25" s="10">
        <f t="shared" si="1"/>
        <v>105.37598290786546</v>
      </c>
      <c r="E25" s="10">
        <f t="shared" si="1"/>
        <v>115.12466685755818</v>
      </c>
      <c r="F25" s="10">
        <f t="shared" si="1"/>
        <v>116.65767273848593</v>
      </c>
      <c r="G25" s="10">
        <f t="shared" si="1"/>
        <v>116.80524658047179</v>
      </c>
      <c r="H25" s="10">
        <f t="shared" si="1"/>
        <v>126.91130151318252</v>
      </c>
      <c r="I25" s="10">
        <f t="shared" si="1"/>
        <v>139.80749322702141</v>
      </c>
      <c r="J25" s="10">
        <f t="shared" si="1"/>
        <v>140.65494152111185</v>
      </c>
      <c r="K25" s="10">
        <f t="shared" si="1"/>
        <v>128.10180392502366</v>
      </c>
      <c r="L25" s="10">
        <f t="shared" si="1"/>
        <v>131.21241822867336</v>
      </c>
      <c r="M25" s="10">
        <f t="shared" si="1"/>
        <v>127.82152375498336</v>
      </c>
      <c r="N25" s="10">
        <f t="shared" si="1"/>
        <v>125.66243034294398</v>
      </c>
      <c r="O25" s="10">
        <f t="shared" si="1"/>
        <v>124.80066518358626</v>
      </c>
      <c r="P25" s="10">
        <f t="shared" si="1"/>
        <v>127.40027752692671</v>
      </c>
      <c r="Q25" s="10">
        <f t="shared" si="1"/>
        <v>136.28279112794871</v>
      </c>
      <c r="R25" s="10">
        <f t="shared" si="1"/>
        <v>141.0613202352371</v>
      </c>
      <c r="S25" s="10">
        <f t="shared" si="1"/>
        <v>148.58318098720292</v>
      </c>
      <c r="T25" s="10">
        <f t="shared" si="1"/>
        <v>158.46236867029359</v>
      </c>
      <c r="U25" s="10">
        <f t="shared" si="1"/>
        <v>161.60932578577564</v>
      </c>
      <c r="V25" s="10">
        <f t="shared" si="1"/>
        <v>145.08050483469526</v>
      </c>
      <c r="W25" s="10">
        <f t="shared" si="1"/>
        <v>158.28395850311665</v>
      </c>
      <c r="X25" s="10">
        <f t="shared" si="1"/>
        <v>166.59655073676791</v>
      </c>
      <c r="Y25" s="10">
        <f t="shared" si="1"/>
        <v>162.24367304684918</v>
      </c>
    </row>
    <row r="26" spans="1:25" ht="11.45" customHeight="1" x14ac:dyDescent="0.25">
      <c r="A26" s="7" t="s">
        <v>50</v>
      </c>
      <c r="B26" s="10">
        <f t="shared" ref="B26:Y26" si="2">100*B13/$B13</f>
        <v>100</v>
      </c>
      <c r="C26" s="10">
        <f t="shared" si="2"/>
        <v>102.14843599311801</v>
      </c>
      <c r="D26" s="10">
        <f t="shared" si="2"/>
        <v>102.06176817773847</v>
      </c>
      <c r="E26" s="10">
        <f t="shared" si="2"/>
        <v>105.32325552089415</v>
      </c>
      <c r="F26" s="10">
        <f t="shared" si="2"/>
        <v>104.87962946294245</v>
      </c>
      <c r="G26" s="10">
        <f t="shared" si="2"/>
        <v>114.19269058561211</v>
      </c>
      <c r="H26" s="10">
        <f t="shared" si="2"/>
        <v>124.37423008376174</v>
      </c>
      <c r="I26" s="10">
        <f t="shared" si="2"/>
        <v>137.40526333385625</v>
      </c>
      <c r="J26" s="10">
        <f t="shared" si="2"/>
        <v>137.41503596585753</v>
      </c>
      <c r="K26" s="10">
        <f t="shared" si="2"/>
        <v>125.11000640364571</v>
      </c>
      <c r="L26" s="10">
        <f t="shared" si="2"/>
        <v>126.97400737062193</v>
      </c>
      <c r="M26" s="10">
        <f t="shared" si="2"/>
        <v>141.1764705882353</v>
      </c>
      <c r="N26" s="10">
        <f t="shared" si="2"/>
        <v>141.77131526768011</v>
      </c>
      <c r="O26" s="10">
        <f t="shared" si="2"/>
        <v>139.3098978759956</v>
      </c>
      <c r="P26" s="10">
        <f t="shared" si="2"/>
        <v>142.96589094257035</v>
      </c>
      <c r="Q26" s="10">
        <f t="shared" si="2"/>
        <v>139.92428781944292</v>
      </c>
      <c r="R26" s="10">
        <f t="shared" si="2"/>
        <v>148.26368618535597</v>
      </c>
      <c r="S26" s="10">
        <f t="shared" si="2"/>
        <v>153.54553660750796</v>
      </c>
      <c r="T26" s="10">
        <f t="shared" si="2"/>
        <v>156.69875347507079</v>
      </c>
      <c r="U26" s="10">
        <f t="shared" si="2"/>
        <v>156.08822114951872</v>
      </c>
      <c r="V26" s="10">
        <f t="shared" si="2"/>
        <v>139.23325986714366</v>
      </c>
      <c r="W26" s="10">
        <f t="shared" si="2"/>
        <v>146.55733320303159</v>
      </c>
      <c r="X26" s="10">
        <f t="shared" si="2"/>
        <v>151.66584799442447</v>
      </c>
      <c r="Y26" s="10">
        <f t="shared" si="2"/>
        <v>164.1897330785591</v>
      </c>
    </row>
    <row r="27" spans="1:25" ht="11.45" customHeight="1" x14ac:dyDescent="0.25">
      <c r="A27" s="7" t="s">
        <v>51</v>
      </c>
      <c r="B27" s="10">
        <f t="shared" ref="B27:Y27" si="3">100*B14/$B14</f>
        <v>100</v>
      </c>
      <c r="C27" s="10">
        <f t="shared" si="3"/>
        <v>102.34129343068747</v>
      </c>
      <c r="D27" s="10">
        <f t="shared" si="3"/>
        <v>104.58203656973888</v>
      </c>
      <c r="E27" s="10">
        <f t="shared" si="3"/>
        <v>104.55327918633095</v>
      </c>
      <c r="F27" s="10">
        <f t="shared" si="3"/>
        <v>109.6380269941335</v>
      </c>
      <c r="G27" s="10">
        <f t="shared" si="3"/>
        <v>113.80350381568248</v>
      </c>
      <c r="H27" s="10">
        <f t="shared" si="3"/>
        <v>119.63517940987435</v>
      </c>
      <c r="I27" s="10">
        <f t="shared" si="3"/>
        <v>127.79374963299145</v>
      </c>
      <c r="J27" s="10">
        <f t="shared" si="3"/>
        <v>132.89285602243962</v>
      </c>
      <c r="K27" s="10">
        <f t="shared" si="3"/>
        <v>124.84919467260423</v>
      </c>
      <c r="L27" s="10">
        <f t="shared" si="3"/>
        <v>132.70611402081309</v>
      </c>
      <c r="M27" s="10">
        <f t="shared" si="3"/>
        <v>137.63287721039706</v>
      </c>
      <c r="N27" s="10">
        <f t="shared" si="3"/>
        <v>136.52686422251699</v>
      </c>
      <c r="O27" s="10">
        <f t="shared" si="3"/>
        <v>137.5754026636979</v>
      </c>
      <c r="P27" s="10">
        <f t="shared" si="3"/>
        <v>139.84490318615721</v>
      </c>
      <c r="Q27" s="10">
        <f t="shared" si="3"/>
        <v>147.04108645796717</v>
      </c>
      <c r="R27" s="10">
        <f t="shared" si="3"/>
        <v>145.73401310693163</v>
      </c>
      <c r="S27" s="10">
        <f t="shared" si="3"/>
        <v>148.10402370091035</v>
      </c>
      <c r="T27" s="10">
        <f t="shared" si="3"/>
        <v>154.10804249496647</v>
      </c>
      <c r="U27" s="10">
        <f t="shared" si="3"/>
        <v>156.26259392402741</v>
      </c>
      <c r="V27" s="10">
        <f t="shared" si="3"/>
        <v>143.63689600445318</v>
      </c>
      <c r="W27" s="10">
        <f t="shared" si="3"/>
        <v>150.25857512997132</v>
      </c>
      <c r="X27" s="10">
        <f t="shared" si="3"/>
        <v>163.6455191974639</v>
      </c>
      <c r="Y27" s="10">
        <f t="shared" si="3"/>
        <v>166.54699841291421</v>
      </c>
    </row>
    <row r="28" spans="1:25" ht="11.45" customHeight="1" x14ac:dyDescent="0.25">
      <c r="A28" s="7" t="s">
        <v>52</v>
      </c>
      <c r="B28" s="10" t="e">
        <f>100*#REF!/#REF!</f>
        <v>#REF!</v>
      </c>
      <c r="C28" s="10" t="e">
        <f>100*#REF!/#REF!</f>
        <v>#REF!</v>
      </c>
      <c r="D28" s="10" t="e">
        <f>100*#REF!/#REF!</f>
        <v>#REF!</v>
      </c>
      <c r="E28" s="10" t="e">
        <f>100*#REF!/#REF!</f>
        <v>#REF!</v>
      </c>
      <c r="F28" s="10" t="e">
        <f>100*#REF!/#REF!</f>
        <v>#REF!</v>
      </c>
      <c r="G28" s="10" t="e">
        <f>100*#REF!/#REF!</f>
        <v>#REF!</v>
      </c>
      <c r="H28" s="10" t="e">
        <f>100*#REF!/#REF!</f>
        <v>#REF!</v>
      </c>
      <c r="I28" s="10" t="e">
        <f>100*#REF!/#REF!</f>
        <v>#REF!</v>
      </c>
      <c r="J28" s="10" t="e">
        <f>100*#REF!/#REF!</f>
        <v>#REF!</v>
      </c>
      <c r="K28" s="10" t="e">
        <f>100*#REF!/#REF!</f>
        <v>#REF!</v>
      </c>
      <c r="L28" s="10" t="e">
        <f>100*#REF!/#REF!</f>
        <v>#REF!</v>
      </c>
      <c r="M28" s="10" t="e">
        <f>100*#REF!/#REF!</f>
        <v>#REF!</v>
      </c>
      <c r="N28" s="10" t="e">
        <f>100*#REF!/#REF!</f>
        <v>#REF!</v>
      </c>
      <c r="O28" s="10" t="e">
        <f>100*#REF!/#REF!</f>
        <v>#REF!</v>
      </c>
      <c r="P28" s="10" t="e">
        <f>100*#REF!/#REF!</f>
        <v>#REF!</v>
      </c>
      <c r="Q28" s="10" t="e">
        <f>100*#REF!/#REF!</f>
        <v>#REF!</v>
      </c>
      <c r="R28" s="10" t="e">
        <f>100*#REF!/#REF!</f>
        <v>#REF!</v>
      </c>
      <c r="S28" s="10" t="e">
        <f>100*#REF!/#REF!</f>
        <v>#REF!</v>
      </c>
      <c r="T28" s="10" t="e">
        <f>100*#REF!/#REF!</f>
        <v>#REF!</v>
      </c>
      <c r="U28" s="10" t="e">
        <f>100*#REF!/#REF!</f>
        <v>#REF!</v>
      </c>
      <c r="V28" s="10" t="e">
        <f>100*#REF!/#REF!</f>
        <v>#REF!</v>
      </c>
      <c r="W28" s="10" t="e">
        <f>100*#REF!/#REF!</f>
        <v>#REF!</v>
      </c>
      <c r="X28" s="10" t="e">
        <f>100*#REF!/#REF!</f>
        <v>#REF!</v>
      </c>
      <c r="Y28" s="10" t="e">
        <f>100*#REF!/#REF!</f>
        <v>#REF!</v>
      </c>
    </row>
    <row r="29" spans="1:25" ht="11.45" customHeight="1" x14ac:dyDescent="0.25">
      <c r="A29" s="7" t="s">
        <v>53</v>
      </c>
      <c r="B29" s="10">
        <f t="shared" ref="B29:Y29" si="4">100*B15/$B15</f>
        <v>100</v>
      </c>
      <c r="C29" s="10">
        <f t="shared" si="4"/>
        <v>101.39933924622709</v>
      </c>
      <c r="D29" s="10">
        <f t="shared" si="4"/>
        <v>102.36215790099639</v>
      </c>
      <c r="E29" s="10">
        <f t="shared" si="4"/>
        <v>102.23749035655234</v>
      </c>
      <c r="F29" s="10">
        <f t="shared" si="4"/>
        <v>105.29450273489755</v>
      </c>
      <c r="G29" s="10">
        <f t="shared" si="4"/>
        <v>107.14399232944649</v>
      </c>
      <c r="H29" s="10">
        <f t="shared" si="4"/>
        <v>110.44281448690543</v>
      </c>
      <c r="I29" s="10">
        <f t="shared" si="4"/>
        <v>114.49679884899598</v>
      </c>
      <c r="J29" s="10">
        <f t="shared" si="4"/>
        <v>113.29827486220263</v>
      </c>
      <c r="K29" s="10">
        <f t="shared" si="4"/>
        <v>103.00917666796123</v>
      </c>
      <c r="L29" s="10">
        <f t="shared" si="4"/>
        <v>108.13222863890827</v>
      </c>
      <c r="M29" s="10">
        <f t="shared" si="4"/>
        <v>109.89804520869316</v>
      </c>
      <c r="N29" s="10">
        <f t="shared" si="4"/>
        <v>109.33864630728314</v>
      </c>
      <c r="O29" s="10">
        <f t="shared" si="4"/>
        <v>109.43952755789489</v>
      </c>
      <c r="P29" s="10">
        <f t="shared" si="4"/>
        <v>111.0594162675095</v>
      </c>
      <c r="Q29" s="10">
        <f t="shared" si="4"/>
        <v>111.87893828930238</v>
      </c>
      <c r="R29" s="10">
        <f t="shared" si="4"/>
        <v>113.04941339420941</v>
      </c>
      <c r="S29" s="10">
        <f t="shared" si="4"/>
        <v>117.62459123885544</v>
      </c>
      <c r="T29" s="10">
        <f t="shared" si="4"/>
        <v>118.98572506622799</v>
      </c>
      <c r="U29" s="10">
        <f t="shared" si="4"/>
        <v>122.16361602185813</v>
      </c>
      <c r="V29" s="10">
        <f t="shared" si="4"/>
        <v>105.29502898033631</v>
      </c>
      <c r="W29" s="10">
        <f t="shared" si="4"/>
        <v>117.15186496121045</v>
      </c>
      <c r="X29" s="10">
        <f t="shared" si="4"/>
        <v>131.6585045999114</v>
      </c>
      <c r="Y29" s="10">
        <f t="shared" si="4"/>
        <v>132.69562911063468</v>
      </c>
    </row>
    <row r="30" spans="1:25" ht="11.45" customHeight="1" x14ac:dyDescent="0.25">
      <c r="A30" s="7" t="s">
        <v>54</v>
      </c>
      <c r="B30" s="10" t="e">
        <f>100*#REF!/#REF!</f>
        <v>#REF!</v>
      </c>
      <c r="C30" s="10" t="e">
        <f>100*#REF!/#REF!</f>
        <v>#REF!</v>
      </c>
      <c r="D30" s="10" t="e">
        <f>100*#REF!/#REF!</f>
        <v>#REF!</v>
      </c>
      <c r="E30" s="10" t="e">
        <f>100*#REF!/#REF!</f>
        <v>#REF!</v>
      </c>
      <c r="F30" s="10" t="e">
        <f>100*#REF!/#REF!</f>
        <v>#REF!</v>
      </c>
      <c r="G30" s="10" t="e">
        <f>100*#REF!/#REF!</f>
        <v>#REF!</v>
      </c>
      <c r="H30" s="10" t="e">
        <f>100*#REF!/#REF!</f>
        <v>#REF!</v>
      </c>
      <c r="I30" s="10" t="e">
        <f>100*#REF!/#REF!</f>
        <v>#REF!</v>
      </c>
      <c r="J30" s="10" t="e">
        <f>100*#REF!/#REF!</f>
        <v>#REF!</v>
      </c>
      <c r="K30" s="10" t="e">
        <f>100*#REF!/#REF!</f>
        <v>#REF!</v>
      </c>
      <c r="L30" s="10" t="e">
        <f>100*#REF!/#REF!</f>
        <v>#REF!</v>
      </c>
      <c r="M30" s="10" t="e">
        <f>100*#REF!/#REF!</f>
        <v>#REF!</v>
      </c>
      <c r="N30" s="10" t="e">
        <f>100*#REF!/#REF!</f>
        <v>#REF!</v>
      </c>
      <c r="O30" s="10" t="e">
        <f>100*#REF!/#REF!</f>
        <v>#REF!</v>
      </c>
      <c r="P30" s="10" t="e">
        <f>100*#REF!/#REF!</f>
        <v>#REF!</v>
      </c>
      <c r="Q30" s="10" t="e">
        <f>100*#REF!/#REF!</f>
        <v>#REF!</v>
      </c>
      <c r="R30" s="10" t="e">
        <f>100*#REF!/#REF!</f>
        <v>#REF!</v>
      </c>
      <c r="S30" s="10" t="e">
        <f>100*#REF!/#REF!</f>
        <v>#REF!</v>
      </c>
      <c r="T30" s="10" t="e">
        <f>100*#REF!/#REF!</f>
        <v>#REF!</v>
      </c>
      <c r="U30" s="10" t="e">
        <f>100*#REF!/#REF!</f>
        <v>#REF!</v>
      </c>
      <c r="V30" s="10" t="e">
        <f>100*#REF!/#REF!</f>
        <v>#REF!</v>
      </c>
      <c r="W30" s="10" t="e">
        <f>100*#REF!/#REF!</f>
        <v>#REF!</v>
      </c>
      <c r="X30" s="10" t="e">
        <f>100*#REF!/#REF!</f>
        <v>#REF!</v>
      </c>
      <c r="Y30" s="10" t="e">
        <f>100*#REF!/#REF!</f>
        <v>#REF!</v>
      </c>
    </row>
    <row r="31" spans="1:25" ht="11.45" customHeight="1" x14ac:dyDescent="0.25">
      <c r="A31" s="7" t="s">
        <v>55</v>
      </c>
      <c r="B31" s="10">
        <f t="shared" ref="B31:Y31" si="5">100*B16/$B16</f>
        <v>100</v>
      </c>
      <c r="C31" s="10">
        <f t="shared" si="5"/>
        <v>101.13120628433497</v>
      </c>
      <c r="D31" s="10">
        <f t="shared" si="5"/>
        <v>100.63398881788619</v>
      </c>
      <c r="E31" s="10">
        <f t="shared" si="5"/>
        <v>101.47881993288134</v>
      </c>
      <c r="F31" s="10">
        <f t="shared" si="5"/>
        <v>107.40563264059674</v>
      </c>
      <c r="G31" s="10">
        <f t="shared" si="5"/>
        <v>110.86016510023941</v>
      </c>
      <c r="H31" s="10">
        <f t="shared" si="5"/>
        <v>114.55624031473654</v>
      </c>
      <c r="I31" s="10">
        <f t="shared" si="5"/>
        <v>121.18770162403797</v>
      </c>
      <c r="J31" s="10">
        <f t="shared" si="5"/>
        <v>123.75468222589691</v>
      </c>
      <c r="K31" s="10">
        <f t="shared" si="5"/>
        <v>116.632338465237</v>
      </c>
      <c r="L31" s="10">
        <f t="shared" si="5"/>
        <v>119.24463879043446</v>
      </c>
      <c r="M31" s="10">
        <f t="shared" si="5"/>
        <v>123.88235714540971</v>
      </c>
      <c r="N31" s="10">
        <f t="shared" si="5"/>
        <v>124.69161471412838</v>
      </c>
      <c r="O31" s="10">
        <f t="shared" si="5"/>
        <v>125.37888263328709</v>
      </c>
      <c r="P31" s="10">
        <f t="shared" si="5"/>
        <v>129.51158658016394</v>
      </c>
      <c r="Q31" s="10">
        <f t="shared" si="5"/>
        <v>133.599295676271</v>
      </c>
      <c r="R31" s="10">
        <f t="shared" si="5"/>
        <v>134.22971089590109</v>
      </c>
      <c r="S31" s="10">
        <f t="shared" si="5"/>
        <v>140.18949816934307</v>
      </c>
      <c r="T31" s="10">
        <f t="shared" si="5"/>
        <v>143.92163423896977</v>
      </c>
      <c r="U31" s="10">
        <f t="shared" si="5"/>
        <v>146.86969036395473</v>
      </c>
      <c r="V31" s="10">
        <f t="shared" si="5"/>
        <v>130.36324001910251</v>
      </c>
      <c r="W31" s="10">
        <f t="shared" si="5"/>
        <v>143.65702553173517</v>
      </c>
      <c r="X31" s="10">
        <f t="shared" si="5"/>
        <v>161.59047863475553</v>
      </c>
      <c r="Y31" s="10">
        <f t="shared" si="5"/>
        <v>153.6562783248271</v>
      </c>
    </row>
    <row r="32" spans="1:25" ht="11.45" customHeight="1" x14ac:dyDescent="0.25">
      <c r="A32" s="7" t="s">
        <v>56</v>
      </c>
      <c r="B32" s="10">
        <f t="shared" ref="B32:Y32" si="6">100*B17/$B17</f>
        <v>100</v>
      </c>
      <c r="C32" s="10">
        <f t="shared" si="6"/>
        <v>99.255422349636575</v>
      </c>
      <c r="D32" s="10">
        <f t="shared" si="6"/>
        <v>103.64361625112211</v>
      </c>
      <c r="E32" s="10">
        <f t="shared" si="6"/>
        <v>104.00377899400573</v>
      </c>
      <c r="F32" s="10">
        <f t="shared" si="6"/>
        <v>112.14562881881099</v>
      </c>
      <c r="G32" s="10">
        <f t="shared" si="6"/>
        <v>120.93323777256536</v>
      </c>
      <c r="H32" s="10">
        <f t="shared" si="6"/>
        <v>126.53440187646598</v>
      </c>
      <c r="I32" s="10">
        <f t="shared" si="6"/>
        <v>129.87396113862101</v>
      </c>
      <c r="J32" s="10">
        <f t="shared" si="6"/>
        <v>132.49355688761472</v>
      </c>
      <c r="K32" s="10">
        <f t="shared" si="6"/>
        <v>123.69689861871252</v>
      </c>
      <c r="L32" s="10">
        <f t="shared" si="6"/>
        <v>124.42844525526307</v>
      </c>
      <c r="M32" s="10">
        <f t="shared" si="6"/>
        <v>125.72466915703818</v>
      </c>
      <c r="N32" s="10">
        <f t="shared" si="6"/>
        <v>126.71538817942258</v>
      </c>
      <c r="O32" s="10">
        <f t="shared" si="6"/>
        <v>126.11161787275938</v>
      </c>
      <c r="P32" s="10">
        <f t="shared" si="6"/>
        <v>127.52113920018532</v>
      </c>
      <c r="Q32" s="10">
        <f t="shared" si="6"/>
        <v>125.21754553615382</v>
      </c>
      <c r="R32" s="10">
        <f t="shared" si="6"/>
        <v>127.89650479251728</v>
      </c>
      <c r="S32" s="10">
        <f t="shared" si="6"/>
        <v>131.637853647236</v>
      </c>
      <c r="T32" s="10">
        <f t="shared" si="6"/>
        <v>136.19472678307704</v>
      </c>
      <c r="U32" s="10">
        <f t="shared" si="6"/>
        <v>137.69908493325227</v>
      </c>
      <c r="V32" s="10">
        <f t="shared" si="6"/>
        <v>122.27036457880867</v>
      </c>
      <c r="W32" s="10">
        <f t="shared" si="6"/>
        <v>126.51557930095848</v>
      </c>
      <c r="X32" s="10">
        <f t="shared" si="6"/>
        <v>142.2382214114036</v>
      </c>
      <c r="Y32" s="10">
        <f t="shared" si="6"/>
        <v>141.09981756580663</v>
      </c>
    </row>
    <row r="33" spans="1:25" ht="11.45" customHeight="1" x14ac:dyDescent="0.25">
      <c r="A33" s="7" t="s">
        <v>57</v>
      </c>
      <c r="B33" s="10" t="e">
        <f>100*#REF!/#REF!</f>
        <v>#REF!</v>
      </c>
      <c r="C33" s="10" t="e">
        <f>100*#REF!/#REF!</f>
        <v>#REF!</v>
      </c>
      <c r="D33" s="10" t="e">
        <f>100*#REF!/#REF!</f>
        <v>#REF!</v>
      </c>
      <c r="E33" s="10" t="e">
        <f>100*#REF!/#REF!</f>
        <v>#REF!</v>
      </c>
      <c r="F33" s="10" t="e">
        <f>100*#REF!/#REF!</f>
        <v>#REF!</v>
      </c>
      <c r="G33" s="10" t="e">
        <f>100*#REF!/#REF!</f>
        <v>#REF!</v>
      </c>
      <c r="H33" s="10" t="e">
        <f>100*#REF!/#REF!</f>
        <v>#REF!</v>
      </c>
      <c r="I33" s="10" t="e">
        <f>100*#REF!/#REF!</f>
        <v>#REF!</v>
      </c>
      <c r="J33" s="10" t="e">
        <f>100*#REF!/#REF!</f>
        <v>#REF!</v>
      </c>
      <c r="K33" s="10" t="e">
        <f>100*#REF!/#REF!</f>
        <v>#REF!</v>
      </c>
      <c r="L33" s="10" t="e">
        <f>100*#REF!/#REF!</f>
        <v>#REF!</v>
      </c>
      <c r="M33" s="10" t="e">
        <f>100*#REF!/#REF!</f>
        <v>#REF!</v>
      </c>
      <c r="N33" s="10" t="e">
        <f>100*#REF!/#REF!</f>
        <v>#REF!</v>
      </c>
      <c r="O33" s="10" t="e">
        <f>100*#REF!/#REF!</f>
        <v>#REF!</v>
      </c>
      <c r="P33" s="10" t="e">
        <f>100*#REF!/#REF!</f>
        <v>#REF!</v>
      </c>
      <c r="Q33" s="10" t="e">
        <f>100*#REF!/#REF!</f>
        <v>#REF!</v>
      </c>
      <c r="R33" s="10" t="e">
        <f>100*#REF!/#REF!</f>
        <v>#REF!</v>
      </c>
      <c r="S33" s="10" t="e">
        <f>100*#REF!/#REF!</f>
        <v>#REF!</v>
      </c>
      <c r="T33" s="10" t="e">
        <f>100*#REF!/#REF!</f>
        <v>#REF!</v>
      </c>
      <c r="U33" s="10" t="e">
        <f>100*#REF!/#REF!</f>
        <v>#REF!</v>
      </c>
      <c r="V33" s="10" t="e">
        <f>100*#REF!/#REF!</f>
        <v>#REF!</v>
      </c>
      <c r="W33" s="10" t="e">
        <f>100*#REF!/#REF!</f>
        <v>#REF!</v>
      </c>
      <c r="X33" s="10" t="e">
        <f>100*#REF!/#REF!</f>
        <v>#REF!</v>
      </c>
      <c r="Y33" s="10" t="e">
        <f>100*#REF!/#REF!</f>
        <v>#REF!</v>
      </c>
    </row>
    <row r="34" spans="1:25" ht="11.45" customHeight="1" x14ac:dyDescent="0.25">
      <c r="A34" s="7" t="s">
        <v>58</v>
      </c>
      <c r="B34" s="10">
        <f t="shared" ref="B34:B35" si="7">100*B18/$B18</f>
        <v>100</v>
      </c>
      <c r="C34" s="10">
        <f t="shared" ref="C34:Y35" si="8">100*C18/$B18</f>
        <v>99.791791174259217</v>
      </c>
      <c r="D34" s="10">
        <f t="shared" si="8"/>
        <v>101.07188988066549</v>
      </c>
      <c r="E34" s="10">
        <f t="shared" si="8"/>
        <v>103.53569431859805</v>
      </c>
      <c r="F34" s="10">
        <f t="shared" si="8"/>
        <v>107.29502033891769</v>
      </c>
      <c r="G34" s="10">
        <f t="shared" si="8"/>
        <v>112.13105588864683</v>
      </c>
      <c r="H34" s="10">
        <f t="shared" si="8"/>
        <v>116.87551811223997</v>
      </c>
      <c r="I34" s="10">
        <f t="shared" si="8"/>
        <v>122.834531819321</v>
      </c>
      <c r="J34" s="10">
        <f t="shared" si="8"/>
        <v>121.64070482543231</v>
      </c>
      <c r="K34" s="10">
        <f t="shared" si="8"/>
        <v>107.48298663993367</v>
      </c>
      <c r="L34" s="10">
        <f t="shared" si="8"/>
        <v>112.06984634959804</v>
      </c>
      <c r="M34" s="10">
        <f t="shared" si="8"/>
        <v>118.21152474407664</v>
      </c>
      <c r="N34" s="10">
        <f t="shared" si="8"/>
        <v>119.13111372443176</v>
      </c>
      <c r="O34" s="10">
        <f t="shared" si="8"/>
        <v>118.24719014478224</v>
      </c>
      <c r="P34" s="10">
        <f t="shared" si="8"/>
        <v>118.09488924447186</v>
      </c>
      <c r="Q34" s="10">
        <f t="shared" si="8"/>
        <v>115.43299724316091</v>
      </c>
      <c r="R34" s="10">
        <f t="shared" si="8"/>
        <v>117.83077249330069</v>
      </c>
      <c r="S34" s="10">
        <f t="shared" si="8"/>
        <v>121.12259258545237</v>
      </c>
      <c r="T34" s="10">
        <f t="shared" si="8"/>
        <v>122.44847795492663</v>
      </c>
      <c r="U34" s="10">
        <f t="shared" si="8"/>
        <v>126.26853154942067</v>
      </c>
      <c r="V34" s="10">
        <f t="shared" si="8"/>
        <v>104.94785140058991</v>
      </c>
      <c r="W34" s="10">
        <f t="shared" si="8"/>
        <v>107.70613637678085</v>
      </c>
      <c r="X34" s="10">
        <f t="shared" si="8"/>
        <v>114.4068940255634</v>
      </c>
      <c r="Y34" s="10">
        <f t="shared" si="8"/>
        <v>110.16994081471341</v>
      </c>
    </row>
    <row r="35" spans="1:25" ht="11.45" customHeight="1" x14ac:dyDescent="0.25">
      <c r="A35" s="7" t="s">
        <v>59</v>
      </c>
      <c r="B35" s="10">
        <f t="shared" si="7"/>
        <v>100</v>
      </c>
      <c r="C35" s="10">
        <f t="shared" si="8"/>
        <v>101.07886117623161</v>
      </c>
      <c r="D35" s="10">
        <f t="shared" si="8"/>
        <v>100.37640596833026</v>
      </c>
      <c r="E35" s="10">
        <f t="shared" si="8"/>
        <v>100.73821271697825</v>
      </c>
      <c r="F35" s="10">
        <f t="shared" si="8"/>
        <v>102.36740100036391</v>
      </c>
      <c r="G35" s="10">
        <f t="shared" si="8"/>
        <v>106.18668381898659</v>
      </c>
      <c r="H35" s="10">
        <f t="shared" si="8"/>
        <v>109.84241306058887</v>
      </c>
      <c r="I35" s="10">
        <f t="shared" si="8"/>
        <v>115.01561481757322</v>
      </c>
      <c r="J35" s="10">
        <f t="shared" si="8"/>
        <v>115.78619971732525</v>
      </c>
      <c r="K35" s="10">
        <f t="shared" si="8"/>
        <v>107.74499183290028</v>
      </c>
      <c r="L35" s="10">
        <f t="shared" si="8"/>
        <v>112.59320226478329</v>
      </c>
      <c r="M35" s="10">
        <f t="shared" si="8"/>
        <v>117.22856030535642</v>
      </c>
      <c r="N35" s="10">
        <f t="shared" si="8"/>
        <v>114.25497431383667</v>
      </c>
      <c r="O35" s="10">
        <f t="shared" si="8"/>
        <v>115.90955254449588</v>
      </c>
      <c r="P35" s="10">
        <f t="shared" si="8"/>
        <v>116.07014396100104</v>
      </c>
      <c r="Q35" s="10">
        <f t="shared" si="8"/>
        <v>119.04372995252079</v>
      </c>
      <c r="R35" s="10">
        <f t="shared" si="8"/>
        <v>121.67539798742351</v>
      </c>
      <c r="S35" s="10">
        <f t="shared" si="8"/>
        <v>123.75293042308115</v>
      </c>
      <c r="T35" s="10">
        <f t="shared" si="8"/>
        <v>124.97037839484753</v>
      </c>
      <c r="U35" s="10">
        <f t="shared" si="8"/>
        <v>125.61909154768655</v>
      </c>
      <c r="V35" s="10">
        <f t="shared" si="8"/>
        <v>112.16559323611804</v>
      </c>
      <c r="W35" s="10">
        <f t="shared" si="8"/>
        <v>116.16577942906471</v>
      </c>
      <c r="X35" s="10">
        <f t="shared" si="8"/>
        <v>124.55758016875851</v>
      </c>
      <c r="Y35" s="10" t="e">
        <f t="shared" si="8"/>
        <v>#VALUE!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90"/>
  <sheetViews>
    <sheetView topLeftCell="A33" workbookViewId="0">
      <selection activeCell="A40" sqref="A40:Y48"/>
    </sheetView>
  </sheetViews>
  <sheetFormatPr baseColWidth="10" defaultColWidth="8.85546875" defaultRowHeight="11.45" customHeight="1" x14ac:dyDescent="0.25"/>
  <cols>
    <col min="1" max="1" width="29.85546875" style="22" customWidth="1"/>
    <col min="2" max="25" width="10" style="22" customWidth="1"/>
    <col min="26" max="16384" width="8.85546875" style="22"/>
  </cols>
  <sheetData>
    <row r="1" spans="1:25" ht="15" x14ac:dyDescent="0.25">
      <c r="A1" s="3" t="s">
        <v>86</v>
      </c>
    </row>
    <row r="2" spans="1:25" ht="15" x14ac:dyDescent="0.25">
      <c r="A2" s="3" t="s">
        <v>87</v>
      </c>
      <c r="B2" s="1" t="s">
        <v>0</v>
      </c>
    </row>
    <row r="3" spans="1:25" ht="15" x14ac:dyDescent="0.25">
      <c r="A3" s="3" t="s">
        <v>88</v>
      </c>
      <c r="B3" s="3" t="s">
        <v>6</v>
      </c>
    </row>
    <row r="5" spans="1:25" ht="15" x14ac:dyDescent="0.25">
      <c r="A5" s="1" t="s">
        <v>12</v>
      </c>
      <c r="C5" s="3" t="s">
        <v>17</v>
      </c>
    </row>
    <row r="6" spans="1:25" ht="15" x14ac:dyDescent="0.25">
      <c r="A6" s="1" t="s">
        <v>13</v>
      </c>
      <c r="C6" s="27" t="s">
        <v>104</v>
      </c>
    </row>
    <row r="7" spans="1:25" ht="15" x14ac:dyDescent="0.25">
      <c r="A7" s="1" t="s">
        <v>14</v>
      </c>
      <c r="C7" s="3" t="s">
        <v>24</v>
      </c>
    </row>
    <row r="8" spans="1:25" ht="15" x14ac:dyDescent="0.25">
      <c r="A8" s="1" t="s">
        <v>15</v>
      </c>
      <c r="C8" s="3" t="s">
        <v>22</v>
      </c>
    </row>
    <row r="10" spans="1:25" ht="15" x14ac:dyDescent="0.25">
      <c r="A10" s="37" t="s">
        <v>89</v>
      </c>
      <c r="B10" s="38" t="s">
        <v>62</v>
      </c>
      <c r="C10" s="38" t="s">
        <v>63</v>
      </c>
      <c r="D10" s="38" t="s">
        <v>64</v>
      </c>
      <c r="E10" s="38" t="s">
        <v>65</v>
      </c>
      <c r="F10" s="38" t="s">
        <v>66</v>
      </c>
      <c r="G10" s="38" t="s">
        <v>67</v>
      </c>
      <c r="H10" s="38" t="s">
        <v>68</v>
      </c>
      <c r="I10" s="38" t="s">
        <v>69</v>
      </c>
      <c r="J10" s="38" t="s">
        <v>70</v>
      </c>
      <c r="K10" s="38" t="s">
        <v>71</v>
      </c>
      <c r="L10" s="38" t="s">
        <v>72</v>
      </c>
      <c r="M10" s="38" t="s">
        <v>73</v>
      </c>
      <c r="N10" s="38" t="s">
        <v>74</v>
      </c>
      <c r="O10" s="38" t="s">
        <v>75</v>
      </c>
      <c r="P10" s="38" t="s">
        <v>76</v>
      </c>
      <c r="Q10" s="38" t="s">
        <v>77</v>
      </c>
      <c r="R10" s="38" t="s">
        <v>78</v>
      </c>
      <c r="S10" s="38" t="s">
        <v>79</v>
      </c>
      <c r="T10" s="38" t="s">
        <v>80</v>
      </c>
      <c r="U10" s="38" t="s">
        <v>81</v>
      </c>
      <c r="V10" s="38" t="s">
        <v>82</v>
      </c>
      <c r="W10" s="38" t="s">
        <v>83</v>
      </c>
      <c r="X10" s="38" t="s">
        <v>84</v>
      </c>
      <c r="Y10" s="38" t="s">
        <v>85</v>
      </c>
    </row>
    <row r="11" spans="1:25" ht="15" x14ac:dyDescent="0.25">
      <c r="A11" s="23" t="s">
        <v>48</v>
      </c>
      <c r="B11" s="39">
        <v>36891.4</v>
      </c>
      <c r="C11" s="39">
        <v>38383.699999999997</v>
      </c>
      <c r="D11" s="39">
        <v>35956.5</v>
      </c>
      <c r="E11" s="39">
        <v>37430.699999999997</v>
      </c>
      <c r="F11" s="39">
        <v>39535.800000000003</v>
      </c>
      <c r="G11" s="39">
        <v>44275.9</v>
      </c>
      <c r="H11" s="39">
        <v>46973.2</v>
      </c>
      <c r="I11" s="39">
        <v>49941.1</v>
      </c>
      <c r="J11" s="40">
        <v>53817</v>
      </c>
      <c r="K11" s="39">
        <v>48486.8</v>
      </c>
      <c r="L11" s="39">
        <v>52314.8</v>
      </c>
      <c r="M11" s="39">
        <v>54537.2</v>
      </c>
      <c r="N11" s="39">
        <v>55091.5</v>
      </c>
      <c r="O11" s="39">
        <v>52325.9</v>
      </c>
      <c r="P11" s="39">
        <v>54387.3</v>
      </c>
      <c r="Q11" s="39">
        <v>57083.4</v>
      </c>
      <c r="R11" s="39">
        <v>57074.400000000001</v>
      </c>
      <c r="S11" s="39">
        <v>60075.199999999997</v>
      </c>
      <c r="T11" s="39">
        <v>64199.4</v>
      </c>
      <c r="U11" s="39">
        <v>66683.5</v>
      </c>
      <c r="V11" s="39">
        <v>61033.1</v>
      </c>
      <c r="W11" s="39">
        <v>70379.899999999994</v>
      </c>
      <c r="X11" s="39">
        <v>81937.100000000006</v>
      </c>
      <c r="Y11" s="39">
        <v>81494.2</v>
      </c>
    </row>
    <row r="12" spans="1:25" ht="15" x14ac:dyDescent="0.25">
      <c r="A12" s="23" t="s">
        <v>49</v>
      </c>
      <c r="B12" s="41">
        <v>8795.7000000000007</v>
      </c>
      <c r="C12" s="41">
        <v>10154.700000000001</v>
      </c>
      <c r="D12" s="42">
        <v>11302</v>
      </c>
      <c r="E12" s="41">
        <v>12306.8</v>
      </c>
      <c r="F12" s="41">
        <v>13220.7</v>
      </c>
      <c r="G12" s="41">
        <v>14757.6</v>
      </c>
      <c r="H12" s="41">
        <v>17088.599999999999</v>
      </c>
      <c r="I12" s="41">
        <v>19938.599999999999</v>
      </c>
      <c r="J12" s="41">
        <v>23129.200000000001</v>
      </c>
      <c r="K12" s="41">
        <v>20118.7</v>
      </c>
      <c r="L12" s="42">
        <v>22170</v>
      </c>
      <c r="M12" s="42">
        <v>23020</v>
      </c>
      <c r="N12" s="41">
        <v>22632.6</v>
      </c>
      <c r="O12" s="41">
        <v>21744.1</v>
      </c>
      <c r="P12" s="41">
        <v>21693.7</v>
      </c>
      <c r="Q12" s="41">
        <v>23224.1</v>
      </c>
      <c r="R12" s="41">
        <v>24029.3</v>
      </c>
      <c r="S12" s="41">
        <v>25834.5</v>
      </c>
      <c r="T12" s="42">
        <v>28153</v>
      </c>
      <c r="U12" s="41">
        <v>29115.7</v>
      </c>
      <c r="V12" s="41">
        <v>26347.200000000001</v>
      </c>
      <c r="W12" s="41">
        <v>30412.6</v>
      </c>
      <c r="X12" s="42">
        <v>36548</v>
      </c>
      <c r="Y12" s="41">
        <v>38026.300000000003</v>
      </c>
    </row>
    <row r="13" spans="1:25" ht="15" x14ac:dyDescent="0.25">
      <c r="A13" s="23" t="s">
        <v>50</v>
      </c>
      <c r="B13" s="39">
        <v>27685.200000000001</v>
      </c>
      <c r="C13" s="39">
        <v>29119.200000000001</v>
      </c>
      <c r="D13" s="39">
        <v>28476.5</v>
      </c>
      <c r="E13" s="39">
        <v>29110.7</v>
      </c>
      <c r="F13" s="39">
        <v>30647.7</v>
      </c>
      <c r="G13" s="39">
        <v>35679.9</v>
      </c>
      <c r="H13" s="39">
        <v>39176.400000000001</v>
      </c>
      <c r="I13" s="39">
        <v>43811.6</v>
      </c>
      <c r="J13" s="39">
        <v>45433.5</v>
      </c>
      <c r="K13" s="39">
        <v>36365.9</v>
      </c>
      <c r="L13" s="39">
        <v>43194.7</v>
      </c>
      <c r="M13" s="39">
        <v>45729.8</v>
      </c>
      <c r="N13" s="39">
        <v>47629.4</v>
      </c>
      <c r="O13" s="39">
        <v>47962.3</v>
      </c>
      <c r="P13" s="39">
        <v>49449.1</v>
      </c>
      <c r="Q13" s="39">
        <v>49844.5</v>
      </c>
      <c r="R13" s="39">
        <v>47254.7</v>
      </c>
      <c r="S13" s="39">
        <v>51985.1</v>
      </c>
      <c r="T13" s="39">
        <v>54860.6</v>
      </c>
      <c r="U13" s="39">
        <v>57870.3</v>
      </c>
      <c r="V13" s="39">
        <v>54139.6</v>
      </c>
      <c r="W13" s="39">
        <v>71578.399999999994</v>
      </c>
      <c r="X13" s="39">
        <v>109663.5</v>
      </c>
      <c r="Y13" s="39">
        <v>78156.2</v>
      </c>
    </row>
    <row r="14" spans="1:25" ht="15" x14ac:dyDescent="0.25">
      <c r="A14" s="23" t="s">
        <v>51</v>
      </c>
      <c r="B14" s="42">
        <v>194121</v>
      </c>
      <c r="C14" s="42">
        <v>204300</v>
      </c>
      <c r="D14" s="42">
        <v>208303</v>
      </c>
      <c r="E14" s="42">
        <v>210830</v>
      </c>
      <c r="F14" s="42">
        <v>220875</v>
      </c>
      <c r="G14" s="42">
        <v>235329</v>
      </c>
      <c r="H14" s="42">
        <v>250459</v>
      </c>
      <c r="I14" s="42">
        <v>270281</v>
      </c>
      <c r="J14" s="42">
        <v>289267</v>
      </c>
      <c r="K14" s="42">
        <v>263366</v>
      </c>
      <c r="L14" s="42">
        <v>285893</v>
      </c>
      <c r="M14" s="42">
        <v>305808</v>
      </c>
      <c r="N14" s="42">
        <v>312447</v>
      </c>
      <c r="O14" s="42">
        <v>317409</v>
      </c>
      <c r="P14" s="42">
        <v>328769</v>
      </c>
      <c r="Q14" s="42">
        <v>344004</v>
      </c>
      <c r="R14" s="42">
        <v>337231</v>
      </c>
      <c r="S14" s="42">
        <v>351783</v>
      </c>
      <c r="T14" s="42">
        <v>371695</v>
      </c>
      <c r="U14" s="42">
        <v>385404</v>
      </c>
      <c r="V14" s="42">
        <v>357127</v>
      </c>
      <c r="W14" s="42">
        <v>403717</v>
      </c>
      <c r="X14" s="42">
        <v>489805</v>
      </c>
      <c r="Y14" s="42">
        <v>495533</v>
      </c>
    </row>
    <row r="15" spans="1:25" ht="15" x14ac:dyDescent="0.25">
      <c r="A15" s="23" t="s">
        <v>53</v>
      </c>
      <c r="B15" s="40">
        <v>133154</v>
      </c>
      <c r="C15" s="40">
        <v>138225</v>
      </c>
      <c r="D15" s="39">
        <v>142474.20000000001</v>
      </c>
      <c r="E15" s="39">
        <v>144525.1</v>
      </c>
      <c r="F15" s="39">
        <v>151705.29999999999</v>
      </c>
      <c r="G15" s="39">
        <v>158249.79999999999</v>
      </c>
      <c r="H15" s="40">
        <v>166870</v>
      </c>
      <c r="I15" s="39">
        <v>178146.5</v>
      </c>
      <c r="J15" s="39">
        <v>183619.9</v>
      </c>
      <c r="K15" s="39">
        <v>167596.5</v>
      </c>
      <c r="L15" s="39">
        <v>178532.4</v>
      </c>
      <c r="M15" s="39">
        <v>184427.8</v>
      </c>
      <c r="N15" s="39">
        <v>187836.9</v>
      </c>
      <c r="O15" s="39">
        <v>190595.3</v>
      </c>
      <c r="P15" s="39">
        <v>195030.7</v>
      </c>
      <c r="Q15" s="39">
        <v>198627.8</v>
      </c>
      <c r="R15" s="40">
        <v>198857</v>
      </c>
      <c r="S15" s="40">
        <v>209888</v>
      </c>
      <c r="T15" s="39">
        <v>217330.8</v>
      </c>
      <c r="U15" s="40">
        <v>226958</v>
      </c>
      <c r="V15" s="39">
        <v>200087.3</v>
      </c>
      <c r="W15" s="39">
        <v>240477.2</v>
      </c>
      <c r="X15" s="39">
        <v>293229.2</v>
      </c>
      <c r="Y15" s="39">
        <v>279819.8</v>
      </c>
    </row>
    <row r="16" spans="1:25" ht="15" x14ac:dyDescent="0.25">
      <c r="A16" s="23" t="s">
        <v>55</v>
      </c>
      <c r="B16" s="42">
        <v>44998</v>
      </c>
      <c r="C16" s="42">
        <v>46580</v>
      </c>
      <c r="D16" s="42">
        <v>47527</v>
      </c>
      <c r="E16" s="42">
        <v>48301</v>
      </c>
      <c r="F16" s="42">
        <v>52016</v>
      </c>
      <c r="G16" s="42">
        <v>55458</v>
      </c>
      <c r="H16" s="42">
        <v>58527</v>
      </c>
      <c r="I16" s="42">
        <v>62363</v>
      </c>
      <c r="J16" s="42">
        <v>66339</v>
      </c>
      <c r="K16" s="42">
        <v>60989</v>
      </c>
      <c r="L16" s="42">
        <v>63559</v>
      </c>
      <c r="M16" s="42">
        <v>67360</v>
      </c>
      <c r="N16" s="42">
        <v>69307</v>
      </c>
      <c r="O16" s="42">
        <v>70686</v>
      </c>
      <c r="P16" s="42">
        <v>73442</v>
      </c>
      <c r="Q16" s="42">
        <v>76507</v>
      </c>
      <c r="R16" s="42">
        <v>76622</v>
      </c>
      <c r="S16" s="42">
        <v>80947</v>
      </c>
      <c r="T16" s="42">
        <v>84896</v>
      </c>
      <c r="U16" s="42">
        <v>88621</v>
      </c>
      <c r="V16" s="42">
        <v>80255</v>
      </c>
      <c r="W16" s="42">
        <v>91889</v>
      </c>
      <c r="X16" s="42">
        <v>116984</v>
      </c>
      <c r="Y16" s="42">
        <v>114393</v>
      </c>
    </row>
    <row r="17" spans="1:25" ht="15" x14ac:dyDescent="0.25">
      <c r="A17" s="23" t="s">
        <v>56</v>
      </c>
      <c r="B17" s="39">
        <v>18817.8</v>
      </c>
      <c r="C17" s="39">
        <v>19392.7</v>
      </c>
      <c r="D17" s="39">
        <v>20603.099999999999</v>
      </c>
      <c r="E17" s="39">
        <v>20902.099999999999</v>
      </c>
      <c r="F17" s="39">
        <v>22620.2</v>
      </c>
      <c r="G17" s="39">
        <v>25911.9</v>
      </c>
      <c r="H17" s="39">
        <v>27456.400000000001</v>
      </c>
      <c r="I17" s="39">
        <v>28742.3</v>
      </c>
      <c r="J17" s="39">
        <v>30382.1</v>
      </c>
      <c r="K17" s="40">
        <v>28789</v>
      </c>
      <c r="L17" s="39">
        <v>29596.1</v>
      </c>
      <c r="M17" s="39">
        <v>31069.200000000001</v>
      </c>
      <c r="N17" s="39">
        <v>32119.5</v>
      </c>
      <c r="O17" s="39">
        <v>32682.400000000001</v>
      </c>
      <c r="P17" s="39">
        <v>33251.9</v>
      </c>
      <c r="Q17" s="39">
        <v>33062.300000000003</v>
      </c>
      <c r="R17" s="39">
        <v>33864.6</v>
      </c>
      <c r="S17" s="39">
        <v>35123.9</v>
      </c>
      <c r="T17" s="39">
        <v>36817.699999999997</v>
      </c>
      <c r="U17" s="39">
        <v>37841.699999999997</v>
      </c>
      <c r="V17" s="39">
        <v>33778.9</v>
      </c>
      <c r="W17" s="39">
        <v>35900.6</v>
      </c>
      <c r="X17" s="39">
        <v>43665.5</v>
      </c>
      <c r="Y17" s="39">
        <v>45883.5</v>
      </c>
    </row>
    <row r="18" spans="1:25" ht="15" x14ac:dyDescent="0.25">
      <c r="A18" s="23" t="s">
        <v>58</v>
      </c>
      <c r="B18" s="42">
        <v>15185</v>
      </c>
      <c r="C18" s="42">
        <v>15678</v>
      </c>
      <c r="D18" s="42">
        <v>16031</v>
      </c>
      <c r="E18" s="42">
        <v>16722</v>
      </c>
      <c r="F18" s="42">
        <v>17413</v>
      </c>
      <c r="G18" s="42">
        <v>18565</v>
      </c>
      <c r="H18" s="42">
        <v>20027</v>
      </c>
      <c r="I18" s="42">
        <v>21678</v>
      </c>
      <c r="J18" s="42">
        <v>22670</v>
      </c>
      <c r="K18" s="42">
        <v>19889</v>
      </c>
      <c r="L18" s="42">
        <v>21089</v>
      </c>
      <c r="M18" s="42">
        <v>22894</v>
      </c>
      <c r="N18" s="42">
        <v>23602</v>
      </c>
      <c r="O18" s="42">
        <v>23264</v>
      </c>
      <c r="P18" s="42">
        <v>23401</v>
      </c>
      <c r="Q18" s="42">
        <v>22723</v>
      </c>
      <c r="R18" s="42">
        <v>22715</v>
      </c>
      <c r="S18" s="42">
        <v>23870</v>
      </c>
      <c r="T18" s="42">
        <v>24744</v>
      </c>
      <c r="U18" s="42">
        <v>25963</v>
      </c>
      <c r="V18" s="42">
        <v>21775</v>
      </c>
      <c r="W18" s="42">
        <v>23445</v>
      </c>
      <c r="X18" s="42">
        <v>28415</v>
      </c>
      <c r="Y18" s="42">
        <v>28413</v>
      </c>
    </row>
    <row r="19" spans="1:25" ht="15" x14ac:dyDescent="0.25"/>
    <row r="20" spans="1:25" customFormat="1" ht="15" x14ac:dyDescent="0.25">
      <c r="A20" s="37" t="s">
        <v>89</v>
      </c>
      <c r="B20" s="38" t="s">
        <v>62</v>
      </c>
      <c r="C20" s="38" t="s">
        <v>63</v>
      </c>
      <c r="D20" s="38" t="s">
        <v>64</v>
      </c>
      <c r="E20" s="38" t="s">
        <v>65</v>
      </c>
      <c r="F20" s="38" t="s">
        <v>66</v>
      </c>
      <c r="G20" s="38" t="s">
        <v>67</v>
      </c>
      <c r="H20" s="38" t="s">
        <v>68</v>
      </c>
      <c r="I20" s="38" t="s">
        <v>69</v>
      </c>
      <c r="J20" s="38" t="s">
        <v>70</v>
      </c>
      <c r="K20" s="38" t="s">
        <v>71</v>
      </c>
      <c r="L20" s="38" t="s">
        <v>72</v>
      </c>
      <c r="M20" s="38" t="s">
        <v>73</v>
      </c>
      <c r="N20" s="38" t="s">
        <v>74</v>
      </c>
      <c r="O20" s="38" t="s">
        <v>75</v>
      </c>
      <c r="P20" s="38" t="s">
        <v>76</v>
      </c>
      <c r="Q20" s="38" t="s">
        <v>77</v>
      </c>
      <c r="R20" s="38" t="s">
        <v>78</v>
      </c>
      <c r="S20" s="38" t="s">
        <v>79</v>
      </c>
      <c r="T20" s="38" t="s">
        <v>80</v>
      </c>
      <c r="U20" s="38" t="s">
        <v>81</v>
      </c>
      <c r="V20" s="38" t="s">
        <v>82</v>
      </c>
      <c r="W20" s="38" t="s">
        <v>83</v>
      </c>
      <c r="X20" s="38" t="s">
        <v>84</v>
      </c>
      <c r="Y20" s="38" t="s">
        <v>85</v>
      </c>
    </row>
    <row r="21" spans="1:25" customFormat="1" ht="15" x14ac:dyDescent="0.25">
      <c r="A21" s="23" t="s">
        <v>48</v>
      </c>
      <c r="B21" s="43">
        <f>(100*B11/$B11)/('Transport Pr'!B11/'Transport Pr'!B11)</f>
        <v>100</v>
      </c>
      <c r="C21" s="43">
        <f>(100*C11/$B11)/('Transport Pr'!C11/'Transport Pr'!C11)</f>
        <v>104.04511620594501</v>
      </c>
      <c r="D21" s="43">
        <f>(100*D11/$B11)/('Transport Pr'!D11/'Transport Pr'!D11)</f>
        <v>97.465805038572668</v>
      </c>
      <c r="E21" s="43">
        <f>(100*E11/$B11)/('Transport Pr'!E11/'Transport Pr'!E11)</f>
        <v>101.46185831928307</v>
      </c>
      <c r="F21" s="43">
        <f>(100*F11/$B11)/('Transport Pr'!F11/'Transport Pr'!F11)</f>
        <v>107.16806627018764</v>
      </c>
      <c r="G21" s="43">
        <f>(100*G11/$B11)/('Transport Pr'!G11/'Transport Pr'!G11)</f>
        <v>120.01686029806405</v>
      </c>
      <c r="H21" s="43">
        <f>(100*H11/$B11)/('Transport Pr'!H11/'Transport Pr'!H11)</f>
        <v>127.32832042156166</v>
      </c>
      <c r="I21" s="43">
        <f>(100*I11/$B11)/('Transport Pr'!I11/'Transport Pr'!I11)</f>
        <v>135.37328483061091</v>
      </c>
      <c r="J21" s="43">
        <f>(100*J11/$B11)/('Transport Pr'!J11/'Transport Pr'!J11)</f>
        <v>145.87952747794878</v>
      </c>
      <c r="K21" s="43">
        <f>(100*K11/$B11)/('Transport Pr'!K11/'Transport Pr'!K11)</f>
        <v>131.43117366107006</v>
      </c>
      <c r="L21" s="43">
        <f>(100*L11/$B11)/('Transport Pr'!L11/'Transport Pr'!L11)</f>
        <v>141.80757574936163</v>
      </c>
      <c r="M21" s="43">
        <f>(100*M11/$B11)/('Transport Pr'!M11/'Transport Pr'!M11)</f>
        <v>147.83174398369266</v>
      </c>
      <c r="N21" s="43">
        <f>(100*N11/$B11)/('Transport Pr'!N11/'Transport Pr'!N11)</f>
        <v>149.33426218576687</v>
      </c>
      <c r="O21" s="43">
        <f>(100*O11/$B11)/('Transport Pr'!O11/'Transport Pr'!O11)</f>
        <v>141.83766406262706</v>
      </c>
      <c r="P21" s="43">
        <f>(100*P11/$B11)/('Transport Pr'!P11/'Transport Pr'!P11)</f>
        <v>147.42541622166684</v>
      </c>
      <c r="Q21" s="43">
        <f>(100*Q11/$B11)/('Transport Pr'!Q11/'Transport Pr'!Q11)</f>
        <v>154.73362355454117</v>
      </c>
      <c r="R21" s="43">
        <f>(100*R11/$B11)/('Transport Pr'!R11/'Transport Pr'!R11)</f>
        <v>154.70922762486649</v>
      </c>
      <c r="S21" s="43">
        <f>(100*S11/$B11)/('Transport Pr'!S11/'Transport Pr'!S11)</f>
        <v>162.84337271017094</v>
      </c>
      <c r="T21" s="43">
        <f>(100*T11/$B11)/('Transport Pr'!T11/'Transport Pr'!T11)</f>
        <v>174.02267195064431</v>
      </c>
      <c r="U21" s="43">
        <f>(100*U11/$B11)/('Transport Pr'!U11/'Transport Pr'!U11)</f>
        <v>180.7562196067376</v>
      </c>
      <c r="V21" s="43">
        <f>(100*V11/$B11)/('Transport Pr'!V11/'Transport Pr'!V11)</f>
        <v>165.43991282521128</v>
      </c>
      <c r="W21" s="43">
        <f>(100*W11/$B11)/('Transport Pr'!W11/'Transport Pr'!W11)</f>
        <v>190.77589899000847</v>
      </c>
      <c r="X21" s="43">
        <f>(100*X11/$B11)/('Transport Pr'!X11/'Transport Pr'!X11)</f>
        <v>222.1035254829039</v>
      </c>
      <c r="Y21" s="43">
        <f>(100*Y11/$B11)/('Transport Pr'!Y11/'Transport Pr'!Y11)</f>
        <v>220.90297467702499</v>
      </c>
    </row>
    <row r="22" spans="1:25" customFormat="1" ht="11.45" customHeight="1" x14ac:dyDescent="0.25">
      <c r="A22" s="23" t="s">
        <v>49</v>
      </c>
      <c r="B22" s="43">
        <f>(100*B12/$B12)/('Transport Pr'!B12/'Transport Pr'!B12)</f>
        <v>100</v>
      </c>
      <c r="C22" s="43">
        <f>(100*C12/$B12)/('Transport Pr'!C12/'Transport Pr'!C12)</f>
        <v>115.45073160749003</v>
      </c>
      <c r="D22" s="43">
        <f>(100*D12/$B12)/('Transport Pr'!D12/'Transport Pr'!D12)</f>
        <v>128.49460531850789</v>
      </c>
      <c r="E22" s="43">
        <f>(100*E12/$B12)/('Transport Pr'!E12/'Transport Pr'!E12)</f>
        <v>139.91836920313332</v>
      </c>
      <c r="F22" s="43">
        <f>(100*F12/$B12)/('Transport Pr'!F12/'Transport Pr'!F12)</f>
        <v>150.30867355639685</v>
      </c>
      <c r="G22" s="43">
        <f>(100*G12/$B12)/('Transport Pr'!G12/'Transport Pr'!G12)</f>
        <v>167.7819843787305</v>
      </c>
      <c r="H22" s="43">
        <f>(100*H12/$B12)/('Transport Pr'!H12/'Transport Pr'!H12)</f>
        <v>194.28357038098159</v>
      </c>
      <c r="I22" s="43">
        <f>(100*I12/$B12)/('Transport Pr'!I12/'Transport Pr'!I12)</f>
        <v>226.6857669088304</v>
      </c>
      <c r="J22" s="43">
        <f>(100*J12/$B12)/('Transport Pr'!J12/'Transport Pr'!J12)</f>
        <v>262.96031015155131</v>
      </c>
      <c r="K22" s="43">
        <f>(100*K12/$B12)/('Transport Pr'!K12/'Transport Pr'!K12)</f>
        <v>228.73335834555519</v>
      </c>
      <c r="L22" s="43">
        <f>(100*L12/$B12)/('Transport Pr'!L12/'Transport Pr'!L12)</f>
        <v>252.05498141137144</v>
      </c>
      <c r="M22" s="43">
        <f>(100*M12/$B12)/('Transport Pr'!M12/'Transport Pr'!M12)</f>
        <v>261.71879441090533</v>
      </c>
      <c r="N22" s="43">
        <f>(100*N12/$B12)/('Transport Pr'!N12/'Transport Pr'!N12)</f>
        <v>257.31436952147072</v>
      </c>
      <c r="O22" s="43">
        <f>(100*O12/$B12)/('Transport Pr'!O12/'Transport Pr'!O12)</f>
        <v>247.21284263901677</v>
      </c>
      <c r="P22" s="43">
        <f>(100*P12/$B12)/('Transport Pr'!P12/'Transport Pr'!P12)</f>
        <v>246.63983537410323</v>
      </c>
      <c r="Q22" s="43">
        <f>(100*Q12/$B12)/('Transport Pr'!Q12/'Transport Pr'!Q12)</f>
        <v>264.03924644996982</v>
      </c>
      <c r="R22" s="43">
        <f>(100*R12/$B12)/('Transport Pr'!R12/'Transport Pr'!R12)</f>
        <v>273.19371965846943</v>
      </c>
      <c r="S22" s="43">
        <f>(100*S12/$B12)/('Transport Pr'!S12/'Transport Pr'!S12)</f>
        <v>293.71738463112655</v>
      </c>
      <c r="T22" s="43">
        <f>(100*T12/$B12)/('Transport Pr'!T12/'Transport Pr'!T12)</f>
        <v>320.07685573632568</v>
      </c>
      <c r="U22" s="43">
        <f>(100*U12/$B12)/('Transport Pr'!U12/'Transport Pr'!U12)</f>
        <v>331.02197664768011</v>
      </c>
      <c r="V22" s="43">
        <f>(100*V12/$B12)/('Transport Pr'!V12/'Transport Pr'!V12)</f>
        <v>299.54636924861012</v>
      </c>
      <c r="W22" s="43">
        <f>(100*W12/$B12)/('Transport Pr'!W12/'Transport Pr'!W12)</f>
        <v>345.76668144661591</v>
      </c>
      <c r="X22" s="43">
        <f>(100*X12/$B12)/('Transport Pr'!X12/'Transport Pr'!X12)</f>
        <v>415.52122059642778</v>
      </c>
      <c r="Y22" s="43">
        <f>(100*Y12/$B12)/('Transport Pr'!Y12/'Transport Pr'!Y12)</f>
        <v>432.32829678138182</v>
      </c>
    </row>
    <row r="23" spans="1:25" customFormat="1" ht="11.45" customHeight="1" x14ac:dyDescent="0.25">
      <c r="A23" s="23" t="s">
        <v>50</v>
      </c>
      <c r="B23" s="43">
        <f>(100*B13/$B13)/('Transport Pr'!B13/'Transport Pr'!B13)</f>
        <v>100</v>
      </c>
      <c r="C23" s="43">
        <f>(100*C13/$B13)/('Transport Pr'!C13/'Transport Pr'!C13)</f>
        <v>105.17966278011356</v>
      </c>
      <c r="D23" s="43">
        <f>(100*D13/$B13)/('Transport Pr'!D13/'Transport Pr'!D13)</f>
        <v>102.85820582838484</v>
      </c>
      <c r="E23" s="43">
        <f>(100*E13/$B13)/('Transport Pr'!E13/'Transport Pr'!E13)</f>
        <v>105.14896045540577</v>
      </c>
      <c r="F23" s="43">
        <f>(100*F13/$B13)/('Transport Pr'!F13/'Transport Pr'!F13)</f>
        <v>110.70066317021369</v>
      </c>
      <c r="G23" s="43">
        <f>(100*G13/$B13)/('Transport Pr'!G13/'Transport Pr'!G13)</f>
        <v>128.87716180486325</v>
      </c>
      <c r="H23" s="43">
        <f>(100*H13/$B13)/('Transport Pr'!H13/'Transport Pr'!H13)</f>
        <v>141.5066533743661</v>
      </c>
      <c r="I23" s="43">
        <f>(100*I13/$B13)/('Transport Pr'!I13/'Transport Pr'!I13)</f>
        <v>158.24917284325198</v>
      </c>
      <c r="J23" s="43">
        <f>(100*J13/$B13)/('Transport Pr'!J13/'Transport Pr'!J13)</f>
        <v>164.10753760131766</v>
      </c>
      <c r="K23" s="43">
        <f>(100*K13/$B13)/('Transport Pr'!K13/'Transport Pr'!K13)</f>
        <v>131.35502001069162</v>
      </c>
      <c r="L23" s="43">
        <f>(100*L13/$B13)/('Transport Pr'!L13/'Transport Pr'!L13)</f>
        <v>156.02090647710691</v>
      </c>
      <c r="M23" s="43">
        <f>(100*M13/$B13)/('Transport Pr'!M13/'Transport Pr'!M13)</f>
        <v>165.17778452024908</v>
      </c>
      <c r="N23" s="43">
        <f>(100*N13/$B13)/('Transport Pr'!N13/'Transport Pr'!N13)</f>
        <v>172.03921228670913</v>
      </c>
      <c r="O23" s="43">
        <f>(100*O13/$B13)/('Transport Pr'!O13/'Transport Pr'!O13)</f>
        <v>173.24165980379408</v>
      </c>
      <c r="P23" s="43">
        <f>(100*P13/$B13)/('Transport Pr'!P13/'Transport Pr'!P13)</f>
        <v>178.612038200916</v>
      </c>
      <c r="Q23" s="43">
        <f>(100*Q13/$B13)/('Transport Pr'!Q13/'Transport Pr'!Q13)</f>
        <v>180.04023810555819</v>
      </c>
      <c r="R23" s="43">
        <f>(100*R13/$B13)/('Transport Pr'!R13/'Transport Pr'!R13)</f>
        <v>170.6857815728259</v>
      </c>
      <c r="S23" s="43">
        <f>(100*S13/$B13)/('Transport Pr'!S13/'Transport Pr'!S13)</f>
        <v>187.77216707843903</v>
      </c>
      <c r="T23" s="43">
        <f>(100*T13/$B13)/('Transport Pr'!T13/'Transport Pr'!T13)</f>
        <v>198.15858292517302</v>
      </c>
      <c r="U23" s="43">
        <f>(100*U13/$B13)/('Transport Pr'!U13/'Transport Pr'!U13)</f>
        <v>209.02973429846995</v>
      </c>
      <c r="V23" s="43">
        <f>(100*V13/$B13)/('Transport Pr'!V13/'Transport Pr'!V13)</f>
        <v>195.55430338231255</v>
      </c>
      <c r="W23" s="43">
        <f>(100*W13/$B13)/('Transport Pr'!W13/'Transport Pr'!W13)</f>
        <v>258.54391516044672</v>
      </c>
      <c r="X23" s="43">
        <f>(100*X13/$B13)/('Transport Pr'!X13/'Transport Pr'!X13)</f>
        <v>396.10875124615319</v>
      </c>
      <c r="Y23" s="43">
        <f>(100*Y13/$B13)/('Transport Pr'!Y13/'Transport Pr'!Y13)</f>
        <v>282.30318003843206</v>
      </c>
    </row>
    <row r="24" spans="1:25" customFormat="1" ht="11.45" customHeight="1" x14ac:dyDescent="0.25">
      <c r="A24" s="23" t="s">
        <v>51</v>
      </c>
      <c r="B24" s="43">
        <f>(100*B14/$B14)/('Transport Pr'!B14/'Transport Pr'!B14)</f>
        <v>100</v>
      </c>
      <c r="C24" s="43">
        <f>(100*C14/$B14)/('Transport Pr'!C14/'Transport Pr'!C14)</f>
        <v>105.24363670082062</v>
      </c>
      <c r="D24" s="43">
        <f>(100*D14/$B14)/('Transport Pr'!D14/'Transport Pr'!D14)</f>
        <v>107.30575259760664</v>
      </c>
      <c r="E24" s="43">
        <f>(100*E14/$B14)/('Transport Pr'!E14/'Transport Pr'!E14)</f>
        <v>108.60751799135591</v>
      </c>
      <c r="F24" s="43">
        <f>(100*F14/$B14)/('Transport Pr'!F14/'Transport Pr'!F14)</f>
        <v>113.78212558146723</v>
      </c>
      <c r="G24" s="43">
        <f>(100*G14/$B14)/('Transport Pr'!G14/'Transport Pr'!G14)</f>
        <v>121.22799697096141</v>
      </c>
      <c r="H24" s="43">
        <f>(100*H14/$B14)/('Transport Pr'!H14/'Transport Pr'!H14)</f>
        <v>129.02210476970549</v>
      </c>
      <c r="I24" s="43">
        <f>(100*I14/$B14)/('Transport Pr'!I14/'Transport Pr'!I14)</f>
        <v>139.23326172850955</v>
      </c>
      <c r="J24" s="43">
        <f>(100*J14/$B14)/('Transport Pr'!J14/'Transport Pr'!J14)</f>
        <v>149.0137594593063</v>
      </c>
      <c r="K24" s="43">
        <f>(100*K14/$B14)/('Transport Pr'!K14/'Transport Pr'!K14)</f>
        <v>135.67105053033933</v>
      </c>
      <c r="L24" s="43">
        <f>(100*L14/$B14)/('Transport Pr'!L14/'Transport Pr'!L14)</f>
        <v>147.2756682687602</v>
      </c>
      <c r="M24" s="43">
        <f>(100*M14/$B14)/('Transport Pr'!M14/'Transport Pr'!M14)</f>
        <v>157.53473349096697</v>
      </c>
      <c r="N24" s="43">
        <f>(100*N14/$B14)/('Transport Pr'!N14/'Transport Pr'!N14)</f>
        <v>160.95476532678072</v>
      </c>
      <c r="O24" s="43">
        <f>(100*O14/$B14)/('Transport Pr'!O14/'Transport Pr'!O14)</f>
        <v>163.51090299349374</v>
      </c>
      <c r="P24" s="43">
        <f>(100*P14/$B14)/('Transport Pr'!P14/'Transport Pr'!P14)</f>
        <v>169.36292312526723</v>
      </c>
      <c r="Q24" s="43">
        <f>(100*Q14/$B14)/('Transport Pr'!Q14/'Transport Pr'!Q14)</f>
        <v>177.21112089882084</v>
      </c>
      <c r="R24" s="43">
        <f>(100*R14/$B14)/('Transport Pr'!R14/'Transport Pr'!R14)</f>
        <v>173.7220599522978</v>
      </c>
      <c r="S24" s="43">
        <f>(100*S14/$B14)/('Transport Pr'!S14/'Transport Pr'!S14)</f>
        <v>181.21841531828088</v>
      </c>
      <c r="T24" s="43">
        <f>(100*T14/$B14)/('Transport Pr'!T14/'Transport Pr'!T14)</f>
        <v>191.47593511263594</v>
      </c>
      <c r="U24" s="43">
        <f>(100*U14/$B14)/('Transport Pr'!U14/'Transport Pr'!U14)</f>
        <v>198.53802525229111</v>
      </c>
      <c r="V24" s="43">
        <f>(100*V14/$B14)/('Transport Pr'!V14/'Transport Pr'!V14)</f>
        <v>183.97133746477712</v>
      </c>
      <c r="W24" s="43">
        <f>(100*W14/$B14)/('Transport Pr'!W14/'Transport Pr'!W14)</f>
        <v>207.97183200168968</v>
      </c>
      <c r="X24" s="43">
        <f>(100*X14/$B14)/('Transport Pr'!X14/'Transport Pr'!X14)</f>
        <v>252.31942963409421</v>
      </c>
      <c r="Y24" s="43">
        <f>(100*Y14/$B14)/('Transport Pr'!Y14/'Transport Pr'!Y14)</f>
        <v>255.27016654560816</v>
      </c>
    </row>
    <row r="25" spans="1:25" customFormat="1" ht="11.45" customHeight="1" x14ac:dyDescent="0.25">
      <c r="A25" s="23" t="s">
        <v>53</v>
      </c>
      <c r="B25" s="43">
        <f>(100*B15/$B15)/('Transport Pr'!B15/'Transport Pr'!B15)</f>
        <v>100</v>
      </c>
      <c r="C25" s="43">
        <f>(100*C15/$B15)/('Transport Pr'!C15/'Transport Pr'!C15)</f>
        <v>103.80837226069063</v>
      </c>
      <c r="D25" s="43">
        <f>(100*D15/$B15)/('Transport Pr'!D15/'Transport Pr'!D15)</f>
        <v>106.99956441413703</v>
      </c>
      <c r="E25" s="43">
        <f>(100*E15/$B15)/('Transport Pr'!E15/'Transport Pr'!E15)</f>
        <v>108.53981104585668</v>
      </c>
      <c r="F25" s="43">
        <f>(100*F15/$B15)/('Transport Pr'!F15/'Transport Pr'!F15)</f>
        <v>113.9322138275981</v>
      </c>
      <c r="G25" s="43">
        <f>(100*G15/$B15)/('Transport Pr'!G15/'Transport Pr'!G15)</f>
        <v>118.84719948330503</v>
      </c>
      <c r="H25" s="43">
        <f>(100*H15/$B15)/('Transport Pr'!H15/'Transport Pr'!H15)</f>
        <v>125.32105682142482</v>
      </c>
      <c r="I25" s="43">
        <f>(100*I15/$B15)/('Transport Pr'!I15/'Transport Pr'!I15)</f>
        <v>133.78982231100829</v>
      </c>
      <c r="J25" s="43">
        <f>(100*J15/$B15)/('Transport Pr'!J15/'Transport Pr'!J15)</f>
        <v>137.90040103939799</v>
      </c>
      <c r="K25" s="43">
        <f>(100*K15/$B15)/('Transport Pr'!K15/'Transport Pr'!K15)</f>
        <v>125.86666566531986</v>
      </c>
      <c r="L25" s="43">
        <f>(100*L15/$B15)/('Transport Pr'!L15/'Transport Pr'!L15)</f>
        <v>134.07963711191553</v>
      </c>
      <c r="M25" s="43">
        <f>(100*M15/$B15)/('Transport Pr'!M15/'Transport Pr'!M15)</f>
        <v>138.50714210613276</v>
      </c>
      <c r="N25" s="43">
        <f>(100*N15/$B15)/('Transport Pr'!N15/'Transport Pr'!N15)</f>
        <v>141.06741066734759</v>
      </c>
      <c r="O25" s="43">
        <f>(100*O15/$B15)/('Transport Pr'!O15/'Transport Pr'!O15)</f>
        <v>143.13899695089896</v>
      </c>
      <c r="P25" s="43">
        <f>(100*P15/$B15)/('Transport Pr'!P15/'Transport Pr'!P15)</f>
        <v>146.47002718656594</v>
      </c>
      <c r="Q25" s="43">
        <f>(100*Q15/$B15)/('Transport Pr'!Q15/'Transport Pr'!Q15)</f>
        <v>149.17148564819684</v>
      </c>
      <c r="R25" s="43">
        <f>(100*R15/$B15)/('Transport Pr'!R15/'Transport Pr'!R15)</f>
        <v>149.34361716508704</v>
      </c>
      <c r="S25" s="43">
        <f>(100*S15/$B15)/('Transport Pr'!S15/'Transport Pr'!S15)</f>
        <v>157.62800967301021</v>
      </c>
      <c r="T25" s="43">
        <f>(100*T15/$B15)/('Transport Pr'!T15/'Transport Pr'!T15)</f>
        <v>163.21762770926895</v>
      </c>
      <c r="U25" s="43">
        <f>(100*U15/$B15)/('Transport Pr'!U15/'Transport Pr'!U15)</f>
        <v>170.44775222674497</v>
      </c>
      <c r="V25" s="43">
        <f>(100*V15/$B15)/('Transport Pr'!V15/'Transport Pr'!V15)</f>
        <v>150.26758490169277</v>
      </c>
      <c r="W25" s="43">
        <f>(100*W15/$B15)/('Transport Pr'!W15/'Transport Pr'!W15)</f>
        <v>180.60080808687684</v>
      </c>
      <c r="X25" s="43">
        <f>(100*X15/$B15)/('Transport Pr'!X15/'Transport Pr'!X15)</f>
        <v>220.21809333553631</v>
      </c>
      <c r="Y25" s="43">
        <f>(100*Y15/$B15)/('Transport Pr'!Y15/'Transport Pr'!Y15)</f>
        <v>210.14749838532828</v>
      </c>
    </row>
    <row r="26" spans="1:25" customFormat="1" ht="11.45" customHeight="1" x14ac:dyDescent="0.25">
      <c r="A26" s="23" t="s">
        <v>55</v>
      </c>
      <c r="B26" s="43">
        <f>(100*B16/$B16)/('Transport Pr'!B16/'Transport Pr'!B16)</f>
        <v>100</v>
      </c>
      <c r="C26" s="43">
        <f>(100*C16/$B16)/('Transport Pr'!C16/'Transport Pr'!C16)</f>
        <v>103.51571180941376</v>
      </c>
      <c r="D26" s="43">
        <f>(100*D16/$B16)/('Transport Pr'!D16/'Transport Pr'!D16)</f>
        <v>105.62024978887951</v>
      </c>
      <c r="E26" s="43">
        <f>(100*E16/$B16)/('Transport Pr'!E16/'Transport Pr'!E16)</f>
        <v>107.34032623672164</v>
      </c>
      <c r="F26" s="43">
        <f>(100*F16/$B16)/('Transport Pr'!F16/'Transport Pr'!F16)</f>
        <v>115.59624872216543</v>
      </c>
      <c r="G26" s="43">
        <f>(100*G16/$B16)/('Transport Pr'!G16/'Transport Pr'!G16)</f>
        <v>123.24547757678118</v>
      </c>
      <c r="H26" s="43">
        <f>(100*H16/$B16)/('Transport Pr'!H16/'Transport Pr'!H16)</f>
        <v>130.0657807013645</v>
      </c>
      <c r="I26" s="43">
        <f>(100*I16/$B16)/('Transport Pr'!I16/'Transport Pr'!I16)</f>
        <v>138.59060402684563</v>
      </c>
      <c r="J26" s="43">
        <f>(100*J16/$B16)/('Transport Pr'!J16/'Transport Pr'!J16)</f>
        <v>147.42655229121294</v>
      </c>
      <c r="K26" s="43">
        <f>(100*K16/$B16)/('Transport Pr'!K16/'Transport Pr'!K16)</f>
        <v>135.53713498377707</v>
      </c>
      <c r="L26" s="43">
        <f>(100*L16/$B16)/('Transport Pr'!L16/'Transport Pr'!L16)</f>
        <v>141.24849993333038</v>
      </c>
      <c r="M26" s="43">
        <f>(100*M16/$B16)/('Transport Pr'!M16/'Transport Pr'!M16)</f>
        <v>149.69554202408995</v>
      </c>
      <c r="N26" s="43">
        <f>(100*N16/$B16)/('Transport Pr'!N16/'Transport Pr'!N16)</f>
        <v>154.02240099559981</v>
      </c>
      <c r="O26" s="43">
        <f>(100*O16/$B16)/('Transport Pr'!O16/'Transport Pr'!O16)</f>
        <v>157.0869816436286</v>
      </c>
      <c r="P26" s="43">
        <f>(100*P16/$B16)/('Transport Pr'!P16/'Transport Pr'!P16)</f>
        <v>163.21169829770213</v>
      </c>
      <c r="Q26" s="43">
        <f>(100*Q16/$B16)/('Transport Pr'!Q16/'Transport Pr'!Q16)</f>
        <v>170.02311213831726</v>
      </c>
      <c r="R26" s="43">
        <f>(100*R16/$B16)/('Transport Pr'!R16/'Transport Pr'!R16)</f>
        <v>170.27867905240234</v>
      </c>
      <c r="S26" s="43">
        <f>(100*S16/$B16)/('Transport Pr'!S16/'Transport Pr'!S16)</f>
        <v>179.89021734299303</v>
      </c>
      <c r="T26" s="43">
        <f>(100*T16/$B16)/('Transport Pr'!T16/'Transport Pr'!T16)</f>
        <v>188.66616294057513</v>
      </c>
      <c r="U26" s="43">
        <f>(100*U16/$B16)/('Transport Pr'!U16/'Transport Pr'!U16)</f>
        <v>196.94430863593936</v>
      </c>
      <c r="V26" s="43">
        <f>(100*V16/$B16)/('Transport Pr'!V16/'Transport Pr'!V16)</f>
        <v>178.35237121649851</v>
      </c>
      <c r="W26" s="43">
        <f>(100*W16/$B16)/('Transport Pr'!W16/'Transport Pr'!W16)</f>
        <v>204.20685363793947</v>
      </c>
      <c r="X26" s="43">
        <f>(100*X16/$B16)/('Transport Pr'!X16/'Transport Pr'!X16)</f>
        <v>259.97599893328595</v>
      </c>
      <c r="Y26" s="43">
        <f>(100*Y16/$B16)/('Transport Pr'!Y16/'Transport Pr'!Y16)</f>
        <v>254.21796524289968</v>
      </c>
    </row>
    <row r="27" spans="1:25" customFormat="1" ht="11.45" customHeight="1" x14ac:dyDescent="0.25">
      <c r="A27" s="23" t="s">
        <v>56</v>
      </c>
      <c r="B27" s="43">
        <f>(100*B17/$B17)/('Transport Pr'!B17/'Transport Pr'!B17)</f>
        <v>100</v>
      </c>
      <c r="C27" s="43">
        <f>(100*C17/$B17)/('Transport Pr'!C17/'Transport Pr'!C17)</f>
        <v>103.05508614184443</v>
      </c>
      <c r="D27" s="43">
        <f>(100*D17/$B17)/('Transport Pr'!D17/'Transport Pr'!D17)</f>
        <v>109.48729394509454</v>
      </c>
      <c r="E27" s="43">
        <f>(100*E17/$B17)/('Transport Pr'!E17/'Transport Pr'!E17)</f>
        <v>111.07621507296282</v>
      </c>
      <c r="F27" s="43">
        <f>(100*F17/$B17)/('Transport Pr'!F17/'Transport Pr'!F17)</f>
        <v>120.20640032309835</v>
      </c>
      <c r="G27" s="43">
        <f>(100*G17/$B17)/('Transport Pr'!G17/'Transport Pr'!G17)</f>
        <v>137.69888084685778</v>
      </c>
      <c r="H27" s="43">
        <f>(100*H17/$B17)/('Transport Pr'!H17/'Transport Pr'!H17)</f>
        <v>145.90653530168245</v>
      </c>
      <c r="I27" s="43">
        <f>(100*I17/$B17)/('Transport Pr'!I17/'Transport Pr'!I17)</f>
        <v>152.73995897501302</v>
      </c>
      <c r="J27" s="43">
        <f>(100*J17/$B17)/('Transport Pr'!J17/'Transport Pr'!J17)</f>
        <v>161.45404882611146</v>
      </c>
      <c r="K27" s="43">
        <f>(100*K17/$B17)/('Transport Pr'!K17/'Transport Pr'!K17)</f>
        <v>152.9881282615396</v>
      </c>
      <c r="L27" s="43">
        <f>(100*L17/$B17)/('Transport Pr'!L17/'Transport Pr'!L17)</f>
        <v>157.2771524832871</v>
      </c>
      <c r="M27" s="43">
        <f>(100*M17/$B17)/('Transport Pr'!M17/'Transport Pr'!M17)</f>
        <v>165.10537894971782</v>
      </c>
      <c r="N27" s="43">
        <f>(100*N17/$B17)/('Transport Pr'!N17/'Transport Pr'!N17)</f>
        <v>170.68679654369799</v>
      </c>
      <c r="O27" s="43">
        <f>(100*O17/$B17)/('Transport Pr'!O17/'Transport Pr'!O17)</f>
        <v>173.67811327572829</v>
      </c>
      <c r="P27" s="43">
        <f>(100*P17/$B17)/('Transport Pr'!P17/'Transport Pr'!P17)</f>
        <v>176.70450318315639</v>
      </c>
      <c r="Q27" s="43">
        <f>(100*Q17/$B17)/('Transport Pr'!Q17/'Transport Pr'!Q17)</f>
        <v>175.69694650809342</v>
      </c>
      <c r="R27" s="43">
        <f>(100*R17/$B17)/('Transport Pr'!R17/'Transport Pr'!R17)</f>
        <v>179.96046296591527</v>
      </c>
      <c r="S27" s="43">
        <f>(100*S17/$B17)/('Transport Pr'!S17/'Transport Pr'!S17)</f>
        <v>186.65253111415788</v>
      </c>
      <c r="T27" s="43">
        <f>(100*T17/$B17)/('Transport Pr'!T17/'Transport Pr'!T17)</f>
        <v>195.65358330941979</v>
      </c>
      <c r="U27" s="43">
        <f>(100*U17/$B17)/('Transport Pr'!U17/'Transport Pr'!U17)</f>
        <v>201.09523961355737</v>
      </c>
      <c r="V27" s="43">
        <f>(100*V17/$B17)/('Transport Pr'!V17/'Transport Pr'!V17)</f>
        <v>179.5050430974928</v>
      </c>
      <c r="W27" s="43">
        <f>(100*W17/$B17)/('Transport Pr'!W17/'Transport Pr'!W17)</f>
        <v>190.78000616437629</v>
      </c>
      <c r="X27" s="43">
        <f>(100*X17/$B17)/('Transport Pr'!X17/'Transport Pr'!X17)</f>
        <v>232.04359701984293</v>
      </c>
      <c r="Y27" s="43">
        <f>(100*Y17/$B17)/('Transport Pr'!Y17/'Transport Pr'!Y17)</f>
        <v>243.83030960048467</v>
      </c>
    </row>
    <row r="28" spans="1:25" customFormat="1" ht="11.45" customHeight="1" x14ac:dyDescent="0.25">
      <c r="A28" s="23" t="s">
        <v>58</v>
      </c>
      <c r="B28" s="43">
        <f>(100*B18/$B18)/('Transport Pr'!B18/'Transport Pr'!B18)</f>
        <v>100</v>
      </c>
      <c r="C28" s="43">
        <f>(100*C18/$B18)/('Transport Pr'!C18/'Transport Pr'!C18)</f>
        <v>103.24662495884097</v>
      </c>
      <c r="D28" s="43">
        <f>(100*D18/$B18)/('Transport Pr'!D18/'Transport Pr'!D18)</f>
        <v>105.57128745472505</v>
      </c>
      <c r="E28" s="43">
        <f>(100*E18/$B18)/('Transport Pr'!E18/'Transport Pr'!E18)</f>
        <v>110.12183075403358</v>
      </c>
      <c r="F28" s="43">
        <f>(100*F18/$B18)/('Transport Pr'!F18/'Transport Pr'!F18)</f>
        <v>114.67237405334211</v>
      </c>
      <c r="G28" s="43">
        <f>(100*G18/$B18)/('Transport Pr'!G18/'Transport Pr'!G18)</f>
        <v>122.25880803424432</v>
      </c>
      <c r="H28" s="43">
        <f>(100*H18/$B18)/('Transport Pr'!H18/'Transport Pr'!H18)</f>
        <v>131.88673032597958</v>
      </c>
      <c r="I28" s="43">
        <f>(100*I18/$B18)/('Transport Pr'!I18/'Transport Pr'!I18)</f>
        <v>142.75930194270663</v>
      </c>
      <c r="J28" s="43">
        <f>(100*J18/$B18)/('Transport Pr'!J18/'Transport Pr'!J18)</f>
        <v>149.2920645373724</v>
      </c>
      <c r="K28" s="43">
        <f>(100*K18/$B18)/('Transport Pr'!K18/'Transport Pr'!K18)</f>
        <v>130.97793875535066</v>
      </c>
      <c r="L28" s="43">
        <f>(100*L18/$B18)/('Transport Pr'!L18/'Transport Pr'!L18)</f>
        <v>138.88047415212381</v>
      </c>
      <c r="M28" s="43">
        <f>(100*M18/$B18)/('Transport Pr'!M18/'Transport Pr'!M18)</f>
        <v>150.76720447810339</v>
      </c>
      <c r="N28" s="43">
        <f>(100*N18/$B18)/('Transport Pr'!N18/'Transport Pr'!N18)</f>
        <v>155.42970036219953</v>
      </c>
      <c r="O28" s="43">
        <f>(100*O18/$B18)/('Transport Pr'!O18/'Transport Pr'!O18)</f>
        <v>153.20381955877511</v>
      </c>
      <c r="P28" s="43">
        <f>(100*P18/$B18)/('Transport Pr'!P18/'Transport Pr'!P18)</f>
        <v>154.10602568324003</v>
      </c>
      <c r="Q28" s="43">
        <f>(100*Q18/$B18)/('Transport Pr'!Q18/'Transport Pr'!Q18)</f>
        <v>149.64109318406321</v>
      </c>
      <c r="R28" s="43">
        <f>(100*R18/$B18)/('Transport Pr'!R18/'Transport Pr'!R18)</f>
        <v>149.58840961475141</v>
      </c>
      <c r="S28" s="43">
        <f>(100*S18/$B18)/('Transport Pr'!S18/'Transport Pr'!S18)</f>
        <v>157.19459993414554</v>
      </c>
      <c r="T28" s="43">
        <f>(100*T18/$B18)/('Transport Pr'!T18/'Transport Pr'!T18)</f>
        <v>162.95027988146197</v>
      </c>
      <c r="U28" s="43">
        <f>(100*U18/$B18)/('Transport Pr'!U18/'Transport Pr'!U18)</f>
        <v>170.97793875535066</v>
      </c>
      <c r="V28" s="43">
        <f>(100*V18/$B18)/('Transport Pr'!V18/'Transport Pr'!V18)</f>
        <v>143.39809022061246</v>
      </c>
      <c r="W28" s="43">
        <f>(100*W18/$B18)/('Transport Pr'!W18/'Transport Pr'!W18)</f>
        <v>154.39578531445505</v>
      </c>
      <c r="X28" s="43">
        <f>(100*X18/$B18)/('Transport Pr'!X18/'Transport Pr'!X18)</f>
        <v>187.12545274942377</v>
      </c>
      <c r="Y28" s="43">
        <f>(100*Y18/$B18)/('Transport Pr'!Y18/'Transport Pr'!Y18)</f>
        <v>187.11228185709581</v>
      </c>
    </row>
    <row r="29" spans="1:25" customFormat="1" ht="11.45" customHeight="1" x14ac:dyDescent="0.25">
      <c r="A29" s="36" t="s">
        <v>105</v>
      </c>
    </row>
    <row r="30" spans="1:25" customFormat="1" ht="11.45" customHeight="1" x14ac:dyDescent="0.25">
      <c r="A30" s="37" t="s">
        <v>89</v>
      </c>
      <c r="B30" s="38" t="s">
        <v>62</v>
      </c>
      <c r="C30" s="38" t="s">
        <v>63</v>
      </c>
      <c r="D30" s="38" t="s">
        <v>64</v>
      </c>
      <c r="E30" s="38" t="s">
        <v>65</v>
      </c>
      <c r="F30" s="38" t="s">
        <v>66</v>
      </c>
      <c r="G30" s="38" t="s">
        <v>67</v>
      </c>
      <c r="H30" s="38" t="s">
        <v>68</v>
      </c>
      <c r="I30" s="38" t="s">
        <v>69</v>
      </c>
      <c r="J30" s="38" t="s">
        <v>70</v>
      </c>
      <c r="K30" s="38" t="s">
        <v>71</v>
      </c>
      <c r="L30" s="38" t="s">
        <v>72</v>
      </c>
      <c r="M30" s="38" t="s">
        <v>73</v>
      </c>
      <c r="N30" s="38" t="s">
        <v>74</v>
      </c>
      <c r="O30" s="38" t="s">
        <v>75</v>
      </c>
      <c r="P30" s="38" t="s">
        <v>76</v>
      </c>
      <c r="Q30" s="38" t="s">
        <v>77</v>
      </c>
      <c r="R30" s="38" t="s">
        <v>78</v>
      </c>
      <c r="S30" s="38" t="s">
        <v>79</v>
      </c>
      <c r="T30" s="38" t="s">
        <v>80</v>
      </c>
      <c r="U30" s="38" t="s">
        <v>81</v>
      </c>
      <c r="V30" s="38" t="s">
        <v>82</v>
      </c>
      <c r="W30" s="38" t="s">
        <v>83</v>
      </c>
      <c r="X30" s="38" t="s">
        <v>84</v>
      </c>
      <c r="Y30" s="38" t="s">
        <v>85</v>
      </c>
    </row>
    <row r="31" spans="1:25" customFormat="1" ht="11.45" customHeight="1" x14ac:dyDescent="0.25">
      <c r="A31" s="23" t="s">
        <v>48</v>
      </c>
      <c r="B31" s="43">
        <f>100*B21/'Total Pr (2)'!B21</f>
        <v>100</v>
      </c>
      <c r="C31" s="43">
        <f>100*C21/'Total Pr (2)'!C21</f>
        <v>103.00130205767545</v>
      </c>
      <c r="D31" s="43">
        <f>100*D21/'Total Pr (2)'!D21</f>
        <v>94.962345388933429</v>
      </c>
      <c r="E31" s="43">
        <f>100*E21/'Total Pr (2)'!E21</f>
        <v>98.349927144319665</v>
      </c>
      <c r="F31" s="43">
        <f>100*F21/'Total Pr (2)'!F21</f>
        <v>100.98478247119029</v>
      </c>
      <c r="G31" s="43">
        <f>100*G21/'Total Pr (2)'!G21</f>
        <v>109.61685209716336</v>
      </c>
      <c r="H31" s="43">
        <f>100*H21/'Total Pr (2)'!H21</f>
        <v>112.65221798398656</v>
      </c>
      <c r="I31" s="43">
        <f>100*I21/'Total Pr (2)'!I21</f>
        <v>116.9563363388384</v>
      </c>
      <c r="J31" s="43">
        <f>100*J21/'Total Pr (2)'!J21</f>
        <v>121.67993792073874</v>
      </c>
      <c r="K31" s="43">
        <f>100*K21/'Total Pr (2)'!K21</f>
        <v>110.81283601054481</v>
      </c>
      <c r="L31" s="43">
        <f>100*L21/'Total Pr (2)'!L21</f>
        <v>116.44967364453096</v>
      </c>
      <c r="M31" s="43">
        <f>100*M21/'Total Pr (2)'!M21</f>
        <v>117.051815640264</v>
      </c>
      <c r="N31" s="43">
        <f>100*N21/'Total Pr (2)'!N21</f>
        <v>114.49935451849592</v>
      </c>
      <c r="O31" s="43">
        <f>100*O21/'Total Pr (2)'!O21</f>
        <v>107.96560611827775</v>
      </c>
      <c r="P31" s="43">
        <f>100*P21/'Total Pr (2)'!P21</f>
        <v>112.18806955182309</v>
      </c>
      <c r="Q31" s="43">
        <f>100*Q21/'Total Pr (2)'!Q21</f>
        <v>118.36395463275188</v>
      </c>
      <c r="R31" s="43">
        <f>100*R21/'Total Pr (2)'!R21</f>
        <v>117.64947511652962</v>
      </c>
      <c r="S31" s="43">
        <f>100*S21/'Total Pr (2)'!S21</f>
        <v>120.73903374024623</v>
      </c>
      <c r="T31" s="43">
        <f>100*T21/'Total Pr (2)'!T21</f>
        <v>126.10937704465965</v>
      </c>
      <c r="U31" s="43">
        <f>100*U21/'Total Pr (2)'!U21</f>
        <v>129.29651474726055</v>
      </c>
      <c r="V31" s="43">
        <f>100*V21/'Total Pr (2)'!V21</f>
        <v>118.13875364877771</v>
      </c>
      <c r="W31" s="43">
        <f>100*W21/'Total Pr (2)'!W21</f>
        <v>129.28019496380773</v>
      </c>
      <c r="X31" s="43">
        <f>100*X21/'Total Pr (2)'!X21</f>
        <v>136.15633973853681</v>
      </c>
      <c r="Y31" s="43">
        <f>100*Y21/'Total Pr (2)'!Y21</f>
        <v>130.64467274434364</v>
      </c>
    </row>
    <row r="32" spans="1:25" customFormat="1" ht="11.45" customHeight="1" x14ac:dyDescent="0.25">
      <c r="A32" s="23" t="s">
        <v>49</v>
      </c>
      <c r="B32" s="43">
        <f>100*B22/'Total Pr (2)'!B22</f>
        <v>100</v>
      </c>
      <c r="C32" s="43">
        <f>100*C22/'Total Pr (2)'!C22</f>
        <v>107.95100913718805</v>
      </c>
      <c r="D32" s="43">
        <f>100*D22/'Total Pr (2)'!D22</f>
        <v>108.10998904305779</v>
      </c>
      <c r="E32" s="43">
        <f>100*E22/'Total Pr (2)'!E22</f>
        <v>120.55660334830756</v>
      </c>
      <c r="F32" s="43">
        <f>100*F22/'Total Pr (2)'!F22</f>
        <v>124.98063709457287</v>
      </c>
      <c r="G32" s="43">
        <f>100*G22/'Total Pr (2)'!G22</f>
        <v>128.44869979995858</v>
      </c>
      <c r="H32" s="43">
        <f>100*H22/'Total Pr (2)'!H22</f>
        <v>138.98356879716184</v>
      </c>
      <c r="I32" s="43">
        <f>100*I22/'Total Pr (2)'!I22</f>
        <v>155.03487362468934</v>
      </c>
      <c r="J32" s="43">
        <f>100*J22/'Total Pr (2)'!J22</f>
        <v>158.11121939624448</v>
      </c>
      <c r="K32" s="43">
        <f>100*K22/'Total Pr (2)'!K22</f>
        <v>145.29048741558452</v>
      </c>
      <c r="L32" s="43">
        <f>100*L22/'Total Pr (2)'!L22</f>
        <v>152.5177125845203</v>
      </c>
      <c r="M32" s="43">
        <f>100*M22/'Total Pr (2)'!M22</f>
        <v>151.32521343925038</v>
      </c>
      <c r="N32" s="43">
        <f>100*N22/'Total Pr (2)'!N22</f>
        <v>149.7218390747617</v>
      </c>
      <c r="O32" s="43">
        <f>100*O22/'Total Pr (2)'!O22</f>
        <v>147.8863160646585</v>
      </c>
      <c r="P32" s="43">
        <f>100*P22/'Total Pr (2)'!P22</f>
        <v>153.77384950112787</v>
      </c>
      <c r="Q32" s="43">
        <f>100*Q22/'Total Pr (2)'!Q22</f>
        <v>164.08222570892863</v>
      </c>
      <c r="R32" s="43">
        <f>100*R22/'Total Pr (2)'!R22</f>
        <v>169.3945454712545</v>
      </c>
      <c r="S32" s="43">
        <f>100*S22/'Total Pr (2)'!S22</f>
        <v>174.93121900407868</v>
      </c>
      <c r="T32" s="43">
        <f>100*T22/'Total Pr (2)'!T22</f>
        <v>182.3672646457797</v>
      </c>
      <c r="U32" s="43">
        <f>100*U22/'Total Pr (2)'!U22</f>
        <v>183.75570760103869</v>
      </c>
      <c r="V32" s="43">
        <f>100*V22/'Total Pr (2)'!V22</f>
        <v>167.2049042337996</v>
      </c>
      <c r="W32" s="43">
        <f>100*W22/'Total Pr (2)'!W22</f>
        <v>178.67545595585293</v>
      </c>
      <c r="X32" s="43">
        <f>100*X22/'Total Pr (2)'!X22</f>
        <v>184.82605245482918</v>
      </c>
      <c r="Y32" s="43">
        <f>100*Y22/'Total Pr (2)'!Y22</f>
        <v>180.49566308265025</v>
      </c>
    </row>
    <row r="33" spans="1:25" customFormat="1" ht="11.45" customHeight="1" x14ac:dyDescent="0.25">
      <c r="A33" s="23" t="s">
        <v>50</v>
      </c>
      <c r="B33" s="43">
        <f>100*B23/'Total Pr (2)'!B23</f>
        <v>100</v>
      </c>
      <c r="C33" s="43">
        <f>100*C23/'Total Pr (2)'!C23</f>
        <v>102.40993930477494</v>
      </c>
      <c r="D33" s="43">
        <f>100*D23/'Total Pr (2)'!D23</f>
        <v>98.85163031269289</v>
      </c>
      <c r="E33" s="43">
        <f>100*E23/'Total Pr (2)'!E23</f>
        <v>100.25812493167646</v>
      </c>
      <c r="F33" s="43">
        <f>100*F23/'Total Pr (2)'!F23</f>
        <v>103.62324304014955</v>
      </c>
      <c r="G33" s="43">
        <f>100*G23/'Total Pr (2)'!G23</f>
        <v>117.57377123303458</v>
      </c>
      <c r="H33" s="43">
        <f>100*H23/'Total Pr (2)'!H23</f>
        <v>125.77872303367518</v>
      </c>
      <c r="I33" s="43">
        <f>100*I23/'Total Pr (2)'!I23</f>
        <v>136.64673049126296</v>
      </c>
      <c r="J33" s="43">
        <f>100*J23/'Total Pr (2)'!J23</f>
        <v>135.50177399266215</v>
      </c>
      <c r="K33" s="43">
        <f>100*K23/'Total Pr (2)'!K23</f>
        <v>109.9704980488911</v>
      </c>
      <c r="L33" s="43">
        <f>100*L23/'Total Pr (2)'!L23</f>
        <v>125.97532673078896</v>
      </c>
      <c r="M33" s="43">
        <f>100*M23/'Total Pr (2)'!M23</f>
        <v>131.01071943771214</v>
      </c>
      <c r="N33" s="43">
        <f>100*N23/'Total Pr (2)'!N23</f>
        <v>133.02527230133617</v>
      </c>
      <c r="O33" s="43">
        <f>100*O23/'Total Pr (2)'!O23</f>
        <v>133.21963982458786</v>
      </c>
      <c r="P33" s="43">
        <f>100*P23/'Total Pr (2)'!P23</f>
        <v>137.04374845169352</v>
      </c>
      <c r="Q33" s="43">
        <f>100*Q23/'Total Pr (2)'!Q23</f>
        <v>138.21732453305063</v>
      </c>
      <c r="R33" s="43">
        <f>100*R23/'Total Pr (2)'!R23</f>
        <v>131.90792611486597</v>
      </c>
      <c r="S33" s="43">
        <f>100*S23/'Total Pr (2)'!S23</f>
        <v>141.9664322210559</v>
      </c>
      <c r="T33" s="43">
        <f>100*T23/'Total Pr (2)'!T23</f>
        <v>147.89946536935346</v>
      </c>
      <c r="U33" s="43">
        <f>100*U23/'Total Pr (2)'!U23</f>
        <v>153.98832240101314</v>
      </c>
      <c r="V33" s="43">
        <f>100*V23/'Total Pr (2)'!V23</f>
        <v>141.92412533435095</v>
      </c>
      <c r="W33" s="43">
        <f>100*W23/'Total Pr (2)'!W23</f>
        <v>178.71211597099941</v>
      </c>
      <c r="X33" s="43">
        <f>100*X23/'Total Pr (2)'!X23</f>
        <v>240.92482124117146</v>
      </c>
      <c r="Y33" s="43">
        <f>100*Y23/'Total Pr (2)'!Y23</f>
        <v>178.6042996034262</v>
      </c>
    </row>
    <row r="34" spans="1:25" customFormat="1" ht="11.45" customHeight="1" x14ac:dyDescent="0.25">
      <c r="A34" s="23" t="s">
        <v>51</v>
      </c>
      <c r="B34" s="43">
        <f>100*B24/'Total Pr (2)'!B24</f>
        <v>100</v>
      </c>
      <c r="C34" s="43">
        <f>100*C24/'Total Pr (2)'!C24</f>
        <v>104.22754642412988</v>
      </c>
      <c r="D34" s="43">
        <f>100*D24/'Total Pr (2)'!D24</f>
        <v>105.4506818625585</v>
      </c>
      <c r="E34" s="43">
        <f>100*E24/'Total Pr (2)'!E24</f>
        <v>105.89933134059295</v>
      </c>
      <c r="F34" s="43">
        <f>100*F24/'Total Pr (2)'!F24</f>
        <v>109.60611049078743</v>
      </c>
      <c r="G34" s="43">
        <f>100*G24/'Total Pr (2)'!G24</f>
        <v>115.40439114210986</v>
      </c>
      <c r="H34" s="43">
        <f>100*H24/'Total Pr (2)'!H24</f>
        <v>121.34760262794887</v>
      </c>
      <c r="I34" s="43">
        <f>100*I24/'Total Pr (2)'!I24</f>
        <v>129.45162324184324</v>
      </c>
      <c r="J34" s="43">
        <f>100*J24/'Total Pr (2)'!J24</f>
        <v>136.20423987964014</v>
      </c>
      <c r="K34" s="43">
        <f>100*K24/'Total Pr (2)'!K24</f>
        <v>124.30677248893824</v>
      </c>
      <c r="L34" s="43">
        <f>100*L24/'Total Pr (2)'!L24</f>
        <v>133.18107811831368</v>
      </c>
      <c r="M34" s="43">
        <f>100*M24/'Total Pr (2)'!M24</f>
        <v>138.89968281845211</v>
      </c>
      <c r="N34" s="43">
        <f>100*N24/'Total Pr (2)'!N24</f>
        <v>140.07282589527031</v>
      </c>
      <c r="O34" s="43">
        <f>100*O24/'Total Pr (2)'!O24</f>
        <v>140.82827956846282</v>
      </c>
      <c r="P34" s="43">
        <f>100*P24/'Total Pr (2)'!P24</f>
        <v>144.24282254865815</v>
      </c>
      <c r="Q34" s="43">
        <f>100*Q24/'Total Pr (2)'!Q24</f>
        <v>150.30926597155113</v>
      </c>
      <c r="R34" s="43">
        <f>100*R24/'Total Pr (2)'!R24</f>
        <v>146.77717030939269</v>
      </c>
      <c r="S34" s="43">
        <f>100*S24/'Total Pr (2)'!S24</f>
        <v>149.88408411602387</v>
      </c>
      <c r="T34" s="43">
        <f>100*T24/'Total Pr (2)'!T24</f>
        <v>154.63471565239806</v>
      </c>
      <c r="U34" s="43">
        <f>100*U24/'Total Pr (2)'!U24</f>
        <v>157.75543305536988</v>
      </c>
      <c r="V34" s="43">
        <f>100*V24/'Total Pr (2)'!V24</f>
        <v>144.76219757835369</v>
      </c>
      <c r="W34" s="43">
        <f>100*W24/'Total Pr (2)'!W24</f>
        <v>156.52950539808438</v>
      </c>
      <c r="X34" s="43">
        <f>100*X24/'Total Pr (2)'!X24</f>
        <v>172.28053119764087</v>
      </c>
      <c r="Y34" s="43">
        <f>100*Y24/'Total Pr (2)'!Y24</f>
        <v>168.32308770571643</v>
      </c>
    </row>
    <row r="35" spans="1:25" s="26" customFormat="1" ht="11.45" customHeight="1" x14ac:dyDescent="0.25">
      <c r="A35" s="44" t="s">
        <v>53</v>
      </c>
      <c r="B35" s="45">
        <f>100*B25/'Total Pr (2)'!B25</f>
        <v>100</v>
      </c>
      <c r="C35" s="45">
        <f>100*C25/'Total Pr (2)'!C25</f>
        <v>101.87055169553204</v>
      </c>
      <c r="D35" s="45">
        <f>100*D25/'Total Pr (2)'!D25</f>
        <v>103.63704478917897</v>
      </c>
      <c r="E35" s="45">
        <f>100*E25/'Total Pr (2)'!E25</f>
        <v>103.80365951817333</v>
      </c>
      <c r="F35" s="45">
        <f>100*F25/'Total Pr (2)'!F25</f>
        <v>107.28959303574869</v>
      </c>
      <c r="G35" s="45">
        <f>100*G25/'Total Pr (2)'!G25</f>
        <v>109.33053014103308</v>
      </c>
      <c r="H35" s="45">
        <f>100*H25/'Total Pr (2)'!H25</f>
        <v>112.64424637104349</v>
      </c>
      <c r="I35" s="45">
        <f>100*I25/'Total Pr (2)'!I25</f>
        <v>117.55504809504045</v>
      </c>
      <c r="J35" s="45">
        <f>100*J25/'Total Pr (2)'!J25</f>
        <v>117.79050422611205</v>
      </c>
      <c r="K35" s="45">
        <f>100*K25/'Total Pr (2)'!K25</f>
        <v>107.82258872416521</v>
      </c>
      <c r="L35" s="45">
        <f>100*L25/'Total Pr (2)'!L25</f>
        <v>112.73062550987058</v>
      </c>
      <c r="M35" s="45">
        <f>100*M25/'Total Pr (2)'!M25</f>
        <v>114.26217689972907</v>
      </c>
      <c r="N35" s="45">
        <f>100*N25/'Total Pr (2)'!N25</f>
        <v>114.70454564879464</v>
      </c>
      <c r="O35" s="45">
        <f>100*O25/'Total Pr (2)'!O25</f>
        <v>116.10551731344414</v>
      </c>
      <c r="P35" s="45">
        <f>100*P25/'Total Pr (2)'!P25</f>
        <v>118.97990736767588</v>
      </c>
      <c r="Q35" s="45">
        <f>100*Q25/'Total Pr (2)'!Q25</f>
        <v>121.34643016787957</v>
      </c>
      <c r="R35" s="45">
        <f>100*R25/'Total Pr (2)'!R25</f>
        <v>121.67067047517952</v>
      </c>
      <c r="S35" s="45">
        <f>100*S25/'Total Pr (2)'!S25</f>
        <v>127.20863981137526</v>
      </c>
      <c r="T35" s="45">
        <f>100*T25/'Total Pr (2)'!T25</f>
        <v>129.99600495198828</v>
      </c>
      <c r="U35" s="45">
        <f>100*U25/'Total Pr (2)'!U25</f>
        <v>134.43230372795219</v>
      </c>
      <c r="V35" s="45">
        <f>100*V25/'Total Pr (2)'!V25</f>
        <v>116.76979013824078</v>
      </c>
      <c r="W35" s="45">
        <f>100*W25/'Total Pr (2)'!W25</f>
        <v>136.20307593748055</v>
      </c>
      <c r="X35" s="45">
        <f>100*X25/'Total Pr (2)'!X25</f>
        <v>152.86539989918549</v>
      </c>
      <c r="Y35" s="45">
        <f>100*Y25/'Total Pr (2)'!Y25</f>
        <v>143.18414230302974</v>
      </c>
    </row>
    <row r="36" spans="1:25" s="50" customFormat="1" ht="11.45" customHeight="1" x14ac:dyDescent="0.25">
      <c r="A36" s="48" t="s">
        <v>55</v>
      </c>
      <c r="B36" s="49">
        <f>100*B26/'Total Pr (2)'!B26</f>
        <v>100</v>
      </c>
      <c r="C36" s="49">
        <f>100*C26/'Total Pr (2)'!C26</f>
        <v>99.955726226273981</v>
      </c>
      <c r="D36" s="49">
        <f>100*D26/'Total Pr (2)'!D26</f>
        <v>99.341194310575929</v>
      </c>
      <c r="E36" s="49">
        <f>100*E26/'Total Pr (2)'!E26</f>
        <v>99.138614819397617</v>
      </c>
      <c r="F36" s="49">
        <f>100*F26/'Total Pr (2)'!F26</f>
        <v>105.13379460561403</v>
      </c>
      <c r="G36" s="49">
        <f>100*G26/'Total Pr (2)'!G26</f>
        <v>109.15691756740452</v>
      </c>
      <c r="H36" s="49">
        <f>100*H26/'Total Pr (2)'!H26</f>
        <v>112.48185661660231</v>
      </c>
      <c r="I36" s="49">
        <f>100*I26/'Total Pr (2)'!I26</f>
        <v>117.14693622054253</v>
      </c>
      <c r="J36" s="49">
        <f>100*J26/'Total Pr (2)'!J26</f>
        <v>120.86677097216598</v>
      </c>
      <c r="K36" s="49">
        <f>100*K26/'Total Pr (2)'!K26</f>
        <v>111.93348759897741</v>
      </c>
      <c r="L36" s="49">
        <f>100*L26/'Total Pr (2)'!L26</f>
        <v>113.65726745891783</v>
      </c>
      <c r="M36" s="49">
        <f>100*M26/'Total Pr (2)'!M26</f>
        <v>117.30214164915827</v>
      </c>
      <c r="N36" s="49">
        <f>100*N26/'Total Pr (2)'!N26</f>
        <v>118.33795464863455</v>
      </c>
      <c r="O36" s="49">
        <f>100*O26/'Total Pr (2)'!O26</f>
        <v>120.6095705625135</v>
      </c>
      <c r="P36" s="49">
        <f>100*P26/'Total Pr (2)'!P26</f>
        <v>125.88991195988054</v>
      </c>
      <c r="Q36" s="49">
        <f>100*Q26/'Total Pr (2)'!Q26</f>
        <v>131.94302767875004</v>
      </c>
      <c r="R36" s="49">
        <f>100*R26/'Total Pr (2)'!R26</f>
        <v>133.21740707820535</v>
      </c>
      <c r="S36" s="49">
        <f>100*S26/'Total Pr (2)'!S26</f>
        <v>137.97930786202201</v>
      </c>
      <c r="T36" s="49">
        <f>100*T26/'Total Pr (2)'!T26</f>
        <v>141.54092048492379</v>
      </c>
      <c r="U36" s="49">
        <f>100*U26/'Total Pr (2)'!U26</f>
        <v>144.79094321048825</v>
      </c>
      <c r="V36" s="49">
        <f>100*V26/'Total Pr (2)'!V26</f>
        <v>130.19139932707961</v>
      </c>
      <c r="W36" s="49">
        <f>100*W26/'Total Pr (2)'!W26</f>
        <v>141.86760506105438</v>
      </c>
      <c r="X36" s="49">
        <f>100*X26/'Total Pr (2)'!X26</f>
        <v>163.87620025980758</v>
      </c>
      <c r="Y36" s="49">
        <f>100*Y26/'Total Pr (2)'!Y26</f>
        <v>154.3570503895491</v>
      </c>
    </row>
    <row r="37" spans="1:25" ht="11.45" customHeight="1" x14ac:dyDescent="0.25">
      <c r="A37" s="23" t="s">
        <v>56</v>
      </c>
      <c r="B37" s="43">
        <f>100*B27/'Total Pr (2)'!B27</f>
        <v>100</v>
      </c>
      <c r="C37" s="43">
        <f>100*C27/'Total Pr (2)'!C27</f>
        <v>101.26225803648195</v>
      </c>
      <c r="D37" s="43">
        <f>100*D27/'Total Pr (2)'!D27</f>
        <v>107.12057119352545</v>
      </c>
      <c r="E37" s="43">
        <f>100*E27/'Total Pr (2)'!E27</f>
        <v>107.29550843058465</v>
      </c>
      <c r="F37" s="43">
        <f>100*F27/'Total Pr (2)'!F27</f>
        <v>114.20575408750221</v>
      </c>
      <c r="G37" s="43">
        <f>100*G27/'Total Pr (2)'!G27</f>
        <v>127.73884144616882</v>
      </c>
      <c r="H37" s="43">
        <f>100*H27/'Total Pr (2)'!H27</f>
        <v>132.35086201415595</v>
      </c>
      <c r="I37" s="43">
        <f>100*I27/'Total Pr (2)'!I27</f>
        <v>135.08953230393536</v>
      </c>
      <c r="J37" s="43">
        <f>100*J27/'Total Pr (2)'!J27</f>
        <v>138.41860820345494</v>
      </c>
      <c r="K37" s="43">
        <f>100*K27/'Total Pr (2)'!K27</f>
        <v>131.45732590987689</v>
      </c>
      <c r="L37" s="43">
        <f>100*L27/'Total Pr (2)'!L27</f>
        <v>132.21457173975</v>
      </c>
      <c r="M37" s="43">
        <f>100*M27/'Total Pr (2)'!M27</f>
        <v>134.46880658793191</v>
      </c>
      <c r="N37" s="43">
        <f>100*N27/'Total Pr (2)'!N27</f>
        <v>136.4149014808801</v>
      </c>
      <c r="O37" s="43">
        <f>100*O27/'Total Pr (2)'!O27</f>
        <v>137.29802928265963</v>
      </c>
      <c r="P37" s="43">
        <f>100*P27/'Total Pr (2)'!P27</f>
        <v>138.44481784692212</v>
      </c>
      <c r="Q37" s="43">
        <f>100*Q27/'Total Pr (2)'!Q27</f>
        <v>136.66266217515087</v>
      </c>
      <c r="R37" s="43">
        <f>100*R27/'Total Pr (2)'!R27</f>
        <v>139.22151725750038</v>
      </c>
      <c r="S37" s="43">
        <f>100*S27/'Total Pr (2)'!S27</f>
        <v>141.98272992947543</v>
      </c>
      <c r="T37" s="43">
        <f>100*T27/'Total Pr (2)'!T27</f>
        <v>145.78074134325144</v>
      </c>
      <c r="U37" s="43">
        <f>100*U27/'Total Pr (2)'!U27</f>
        <v>148.08200656742812</v>
      </c>
      <c r="V37" s="43">
        <f>100*V27/'Total Pr (2)'!V27</f>
        <v>130.68334841850597</v>
      </c>
      <c r="W37" s="43">
        <f>100*W27/'Total Pr (2)'!W27</f>
        <v>132.31398855202801</v>
      </c>
      <c r="X37" s="43">
        <f>100*X27/'Total Pr (2)'!X27</f>
        <v>143.90718601503497</v>
      </c>
      <c r="Y37" s="43">
        <f>100*Y27/'Total Pr (2)'!Y27</f>
        <v>143.59996429400448</v>
      </c>
    </row>
    <row r="38" spans="1:25" ht="11.45" customHeight="1" x14ac:dyDescent="0.25">
      <c r="A38" s="23" t="s">
        <v>58</v>
      </c>
      <c r="B38" s="43">
        <f>100*B28/'Total Pr (2)'!B28</f>
        <v>100</v>
      </c>
      <c r="C38" s="43">
        <f>100*C28/'Total Pr (2)'!C28</f>
        <v>101.45219170153791</v>
      </c>
      <c r="D38" s="43">
        <f>100*D28/'Total Pr (2)'!D28</f>
        <v>103.62066541701928</v>
      </c>
      <c r="E38" s="43">
        <f>100*E28/'Total Pr (2)'!E28</f>
        <v>107.59270487444046</v>
      </c>
      <c r="F38" s="43">
        <f>100*F28/'Total Pr (2)'!F28</f>
        <v>110.47610994847994</v>
      </c>
      <c r="G38" s="43">
        <f>100*G28/'Total Pr (2)'!G28</f>
        <v>115.47590802204937</v>
      </c>
      <c r="H38" s="43">
        <f>100*H28/'Total Pr (2)'!H28</f>
        <v>121.18294004344972</v>
      </c>
      <c r="I38" s="43">
        <f>100*I28/'Total Pr (2)'!I28</f>
        <v>127.46146338712873</v>
      </c>
      <c r="J38" s="43">
        <f>100*J28/'Total Pr (2)'!J28</f>
        <v>128.46316978657214</v>
      </c>
      <c r="K38" s="43">
        <f>100*K28/'Total Pr (2)'!K28</f>
        <v>113.97503188555982</v>
      </c>
      <c r="L38" s="43">
        <f>100*L28/'Total Pr (2)'!L28</f>
        <v>118.14004174486242</v>
      </c>
      <c r="M38" s="43">
        <f>100*M28/'Total Pr (2)'!M28</f>
        <v>123.46620845580999</v>
      </c>
      <c r="N38" s="43">
        <f>100*N28/'Total Pr (2)'!N28</f>
        <v>124.1552142639147</v>
      </c>
      <c r="O38" s="43">
        <f>100*O28/'Total Pr (2)'!O28</f>
        <v>120.85103509630662</v>
      </c>
      <c r="P38" s="43">
        <f>100*P28/'Total Pr (2)'!P28</f>
        <v>120.83698790556718</v>
      </c>
      <c r="Q38" s="43">
        <f>100*Q28/'Total Pr (2)'!Q28</f>
        <v>117.38151765564287</v>
      </c>
      <c r="R38" s="43">
        <f>100*R28/'Total Pr (2)'!R28</f>
        <v>118.25818292491677</v>
      </c>
      <c r="S38" s="43">
        <f>100*S28/'Total Pr (2)'!S28</f>
        <v>122.10586882188318</v>
      </c>
      <c r="T38" s="43">
        <f>100*T28/'Total Pr (2)'!T28</f>
        <v>123.26115657414269</v>
      </c>
      <c r="U38" s="43">
        <f>100*U28/'Total Pr (2)'!U28</f>
        <v>127.84831099388548</v>
      </c>
      <c r="V38" s="43">
        <f>100*V28/'Total Pr (2)'!V28</f>
        <v>107.47116429663929</v>
      </c>
      <c r="W38" s="43">
        <f>100*W28/'Total Pr (2)'!W28</f>
        <v>110.47383961829139</v>
      </c>
      <c r="X38" s="43">
        <f>100*X28/'Total Pr (2)'!X28</f>
        <v>121.38530630797668</v>
      </c>
      <c r="Y38" s="43">
        <f>100*Y28/'Total Pr (2)'!Y28</f>
        <v>119.02743259881464</v>
      </c>
    </row>
    <row r="40" spans="1:25" s="32" customFormat="1" ht="11.45" customHeight="1" x14ac:dyDescent="0.25">
      <c r="A40" s="32" t="s">
        <v>89</v>
      </c>
      <c r="B40" s="32" t="s">
        <v>62</v>
      </c>
      <c r="C40" s="32" t="s">
        <v>63</v>
      </c>
      <c r="D40" s="32" t="s">
        <v>64</v>
      </c>
      <c r="E40" s="32" t="s">
        <v>65</v>
      </c>
      <c r="F40" s="32" t="s">
        <v>66</v>
      </c>
      <c r="G40" s="32" t="s">
        <v>67</v>
      </c>
      <c r="H40" s="32" t="s">
        <v>68</v>
      </c>
      <c r="I40" s="32" t="s">
        <v>69</v>
      </c>
      <c r="J40" s="32" t="s">
        <v>70</v>
      </c>
      <c r="K40" s="32" t="s">
        <v>71</v>
      </c>
      <c r="L40" s="32" t="s">
        <v>72</v>
      </c>
      <c r="M40" s="32" t="s">
        <v>73</v>
      </c>
      <c r="N40" s="32" t="s">
        <v>74</v>
      </c>
      <c r="O40" s="32" t="s">
        <v>75</v>
      </c>
      <c r="P40" s="32" t="s">
        <v>76</v>
      </c>
      <c r="Q40" s="32" t="s">
        <v>77</v>
      </c>
      <c r="R40" s="32" t="s">
        <v>78</v>
      </c>
      <c r="S40" s="32" t="s">
        <v>79</v>
      </c>
      <c r="T40" s="32" t="s">
        <v>80</v>
      </c>
      <c r="U40" s="32" t="s">
        <v>81</v>
      </c>
      <c r="V40" s="32" t="s">
        <v>82</v>
      </c>
      <c r="W40" s="32" t="s">
        <v>83</v>
      </c>
      <c r="X40" s="32" t="s">
        <v>84</v>
      </c>
      <c r="Y40" s="32" t="s">
        <v>85</v>
      </c>
    </row>
    <row r="41" spans="1:25" s="32" customFormat="1" ht="11.45" customHeight="1" x14ac:dyDescent="0.25">
      <c r="A41" s="32" t="s">
        <v>49</v>
      </c>
      <c r="B41" s="51">
        <v>100</v>
      </c>
      <c r="C41" s="51">
        <v>107.95100913718805</v>
      </c>
      <c r="D41" s="51">
        <v>108.10998904305779</v>
      </c>
      <c r="E41" s="51">
        <v>120.55660334830756</v>
      </c>
      <c r="F41" s="51">
        <v>124.98063709457287</v>
      </c>
      <c r="G41" s="51">
        <v>128.44869979995858</v>
      </c>
      <c r="H41" s="51">
        <v>138.98356879716184</v>
      </c>
      <c r="I41" s="51">
        <v>155.03487362468934</v>
      </c>
      <c r="J41" s="51">
        <v>158.11121939624448</v>
      </c>
      <c r="K41" s="51">
        <v>145.29048741558452</v>
      </c>
      <c r="L41" s="51">
        <v>152.5177125845203</v>
      </c>
      <c r="M41" s="51">
        <v>151.32521343925038</v>
      </c>
      <c r="N41" s="51">
        <v>149.7218390747617</v>
      </c>
      <c r="O41" s="51">
        <v>147.8863160646585</v>
      </c>
      <c r="P41" s="51">
        <v>153.77384950112787</v>
      </c>
      <c r="Q41" s="51">
        <v>164.08222570892863</v>
      </c>
      <c r="R41" s="51">
        <v>169.3945454712545</v>
      </c>
      <c r="S41" s="51">
        <v>174.93121900407868</v>
      </c>
      <c r="T41" s="51">
        <v>182.3672646457797</v>
      </c>
      <c r="U41" s="51">
        <v>183.75570760103869</v>
      </c>
      <c r="V41" s="51">
        <v>167.2049042337996</v>
      </c>
      <c r="W41" s="51">
        <v>178.67545595585293</v>
      </c>
      <c r="X41" s="51">
        <v>184.82605245482918</v>
      </c>
      <c r="Y41" s="51">
        <v>180.49566308265025</v>
      </c>
    </row>
    <row r="42" spans="1:25" s="32" customFormat="1" ht="11.45" customHeight="1" x14ac:dyDescent="0.25">
      <c r="A42" s="32" t="s">
        <v>50</v>
      </c>
      <c r="B42" s="51">
        <v>100</v>
      </c>
      <c r="C42" s="51">
        <v>102.40993930477494</v>
      </c>
      <c r="D42" s="51">
        <v>98.85163031269289</v>
      </c>
      <c r="E42" s="51">
        <v>100.25812493167646</v>
      </c>
      <c r="F42" s="51">
        <v>103.62324304014955</v>
      </c>
      <c r="G42" s="51">
        <v>117.57377123303458</v>
      </c>
      <c r="H42" s="51">
        <v>125.77872303367518</v>
      </c>
      <c r="I42" s="51">
        <v>136.64673049126296</v>
      </c>
      <c r="J42" s="51">
        <v>135.50177399266215</v>
      </c>
      <c r="K42" s="51">
        <v>109.9704980488911</v>
      </c>
      <c r="L42" s="51">
        <v>125.97532673078896</v>
      </c>
      <c r="M42" s="51">
        <v>131.01071943771214</v>
      </c>
      <c r="N42" s="51">
        <v>133.02527230133617</v>
      </c>
      <c r="O42" s="51">
        <v>133.21963982458786</v>
      </c>
      <c r="P42" s="51">
        <v>137.04374845169352</v>
      </c>
      <c r="Q42" s="51">
        <v>138.21732453305063</v>
      </c>
      <c r="R42" s="51">
        <v>131.90792611486597</v>
      </c>
      <c r="S42" s="51">
        <v>141.9664322210559</v>
      </c>
      <c r="T42" s="51">
        <v>147.89946536935346</v>
      </c>
      <c r="U42" s="51">
        <v>153.98832240101314</v>
      </c>
      <c r="V42" s="51">
        <v>141.92412533435095</v>
      </c>
      <c r="W42" s="51">
        <v>178.71211597099941</v>
      </c>
      <c r="X42" s="51">
        <v>240.92482124117146</v>
      </c>
      <c r="Y42" s="51">
        <v>178.6042996034262</v>
      </c>
    </row>
    <row r="43" spans="1:25" s="32" customFormat="1" ht="11.45" customHeight="1" x14ac:dyDescent="0.25">
      <c r="A43" s="32" t="s">
        <v>51</v>
      </c>
      <c r="B43" s="51">
        <v>100</v>
      </c>
      <c r="C43" s="51">
        <v>104.22754642412988</v>
      </c>
      <c r="D43" s="51">
        <v>105.4506818625585</v>
      </c>
      <c r="E43" s="51">
        <v>105.89933134059295</v>
      </c>
      <c r="F43" s="51">
        <v>109.60611049078743</v>
      </c>
      <c r="G43" s="51">
        <v>115.40439114210986</v>
      </c>
      <c r="H43" s="51">
        <v>121.34760262794887</v>
      </c>
      <c r="I43" s="51">
        <v>129.45162324184324</v>
      </c>
      <c r="J43" s="51">
        <v>136.20423987964014</v>
      </c>
      <c r="K43" s="51">
        <v>124.30677248893824</v>
      </c>
      <c r="L43" s="51">
        <v>133.18107811831368</v>
      </c>
      <c r="M43" s="51">
        <v>138.89968281845211</v>
      </c>
      <c r="N43" s="51">
        <v>140.07282589527031</v>
      </c>
      <c r="O43" s="51">
        <v>140.82827956846282</v>
      </c>
      <c r="P43" s="51">
        <v>144.24282254865815</v>
      </c>
      <c r="Q43" s="51">
        <v>150.30926597155113</v>
      </c>
      <c r="R43" s="51">
        <v>146.77717030939269</v>
      </c>
      <c r="S43" s="51">
        <v>149.88408411602387</v>
      </c>
      <c r="T43" s="51">
        <v>154.63471565239806</v>
      </c>
      <c r="U43" s="51">
        <v>157.75543305536988</v>
      </c>
      <c r="V43" s="51">
        <v>144.76219757835369</v>
      </c>
      <c r="W43" s="51">
        <v>156.52950539808438</v>
      </c>
      <c r="X43" s="51">
        <v>172.28053119764087</v>
      </c>
      <c r="Y43" s="51">
        <v>168.32308770571643</v>
      </c>
    </row>
    <row r="44" spans="1:25" s="32" customFormat="1" ht="11.45" customHeight="1" x14ac:dyDescent="0.25">
      <c r="A44" s="32" t="s">
        <v>55</v>
      </c>
      <c r="B44" s="51">
        <v>100</v>
      </c>
      <c r="C44" s="51">
        <v>99.955726226273981</v>
      </c>
      <c r="D44" s="51">
        <v>99.341194310575929</v>
      </c>
      <c r="E44" s="51">
        <v>99.138614819397617</v>
      </c>
      <c r="F44" s="51">
        <v>105.13379460561403</v>
      </c>
      <c r="G44" s="51">
        <v>109.15691756740452</v>
      </c>
      <c r="H44" s="51">
        <v>112.48185661660231</v>
      </c>
      <c r="I44" s="51">
        <v>117.14693622054253</v>
      </c>
      <c r="J44" s="51">
        <v>120.86677097216598</v>
      </c>
      <c r="K44" s="51">
        <v>111.93348759897741</v>
      </c>
      <c r="L44" s="51">
        <v>113.65726745891783</v>
      </c>
      <c r="M44" s="51">
        <v>117.30214164915827</v>
      </c>
      <c r="N44" s="51">
        <v>118.33795464863455</v>
      </c>
      <c r="O44" s="51">
        <v>120.6095705625135</v>
      </c>
      <c r="P44" s="51">
        <v>125.88991195988054</v>
      </c>
      <c r="Q44" s="51">
        <v>131.94302767875004</v>
      </c>
      <c r="R44" s="51">
        <v>133.21740707820535</v>
      </c>
      <c r="S44" s="51">
        <v>137.97930786202201</v>
      </c>
      <c r="T44" s="51">
        <v>141.54092048492379</v>
      </c>
      <c r="U44" s="51">
        <v>144.79094321048825</v>
      </c>
      <c r="V44" s="51">
        <v>130.19139932707961</v>
      </c>
      <c r="W44" s="51">
        <v>141.86760506105438</v>
      </c>
      <c r="X44" s="51">
        <v>163.87620025980758</v>
      </c>
      <c r="Y44" s="51">
        <v>154.3570503895491</v>
      </c>
    </row>
    <row r="45" spans="1:25" s="32" customFormat="1" ht="11.45" customHeight="1" x14ac:dyDescent="0.25">
      <c r="A45" s="32" t="s">
        <v>56</v>
      </c>
      <c r="B45" s="51">
        <v>100</v>
      </c>
      <c r="C45" s="51">
        <v>101.26225803648195</v>
      </c>
      <c r="D45" s="51">
        <v>107.12057119352545</v>
      </c>
      <c r="E45" s="51">
        <v>107.29550843058465</v>
      </c>
      <c r="F45" s="51">
        <v>114.20575408750221</v>
      </c>
      <c r="G45" s="51">
        <v>127.73884144616882</v>
      </c>
      <c r="H45" s="51">
        <v>132.35086201415595</v>
      </c>
      <c r="I45" s="51">
        <v>135.08953230393536</v>
      </c>
      <c r="J45" s="51">
        <v>138.41860820345494</v>
      </c>
      <c r="K45" s="51">
        <v>131.45732590987689</v>
      </c>
      <c r="L45" s="51">
        <v>132.21457173975</v>
      </c>
      <c r="M45" s="51">
        <v>134.46880658793191</v>
      </c>
      <c r="N45" s="51">
        <v>136.4149014808801</v>
      </c>
      <c r="O45" s="51">
        <v>137.29802928265963</v>
      </c>
      <c r="P45" s="51">
        <v>138.44481784692212</v>
      </c>
      <c r="Q45" s="51">
        <v>136.66266217515087</v>
      </c>
      <c r="R45" s="51">
        <v>139.22151725750038</v>
      </c>
      <c r="S45" s="51">
        <v>141.98272992947543</v>
      </c>
      <c r="T45" s="51">
        <v>145.78074134325144</v>
      </c>
      <c r="U45" s="51">
        <v>148.08200656742812</v>
      </c>
      <c r="V45" s="51">
        <v>130.68334841850597</v>
      </c>
      <c r="W45" s="51">
        <v>132.31398855202801</v>
      </c>
      <c r="X45" s="51">
        <v>143.90718601503497</v>
      </c>
      <c r="Y45" s="51">
        <v>143.59996429400448</v>
      </c>
    </row>
    <row r="46" spans="1:25" s="32" customFormat="1" ht="11.45" customHeight="1" x14ac:dyDescent="0.25">
      <c r="A46" s="32" t="s">
        <v>53</v>
      </c>
      <c r="B46" s="51">
        <v>100</v>
      </c>
      <c r="C46" s="51">
        <v>101.87055169553204</v>
      </c>
      <c r="D46" s="51">
        <v>103.63704478917897</v>
      </c>
      <c r="E46" s="51">
        <v>103.80365951817333</v>
      </c>
      <c r="F46" s="51">
        <v>107.28959303574869</v>
      </c>
      <c r="G46" s="51">
        <v>109.33053014103308</v>
      </c>
      <c r="H46" s="51">
        <v>112.64424637104349</v>
      </c>
      <c r="I46" s="51">
        <v>117.55504809504045</v>
      </c>
      <c r="J46" s="51">
        <v>117.79050422611205</v>
      </c>
      <c r="K46" s="51">
        <v>107.82258872416521</v>
      </c>
      <c r="L46" s="51">
        <v>112.73062550987058</v>
      </c>
      <c r="M46" s="51">
        <v>114.26217689972907</v>
      </c>
      <c r="N46" s="51">
        <v>114.70454564879464</v>
      </c>
      <c r="O46" s="51">
        <v>116.10551731344414</v>
      </c>
      <c r="P46" s="51">
        <v>118.97990736767588</v>
      </c>
      <c r="Q46" s="51">
        <v>121.34643016787957</v>
      </c>
      <c r="R46" s="51">
        <v>121.67067047517952</v>
      </c>
      <c r="S46" s="51">
        <v>127.20863981137526</v>
      </c>
      <c r="T46" s="51">
        <v>129.99600495198828</v>
      </c>
      <c r="U46" s="51">
        <v>134.43230372795219</v>
      </c>
      <c r="V46" s="51">
        <v>116.76979013824078</v>
      </c>
      <c r="W46" s="51">
        <v>136.20307593748055</v>
      </c>
      <c r="X46" s="51">
        <v>152.86539989918549</v>
      </c>
      <c r="Y46" s="51">
        <v>143.18414230302974</v>
      </c>
    </row>
    <row r="47" spans="1:25" s="32" customFormat="1" ht="11.45" customHeight="1" x14ac:dyDescent="0.25">
      <c r="A47" s="32" t="s">
        <v>48</v>
      </c>
      <c r="B47" s="51">
        <v>100</v>
      </c>
      <c r="C47" s="51">
        <v>103.00130205767545</v>
      </c>
      <c r="D47" s="51">
        <v>94.962345388933429</v>
      </c>
      <c r="E47" s="51">
        <v>98.349927144319665</v>
      </c>
      <c r="F47" s="51">
        <v>100.98478247119029</v>
      </c>
      <c r="G47" s="51">
        <v>109.61685209716336</v>
      </c>
      <c r="H47" s="51">
        <v>112.65221798398656</v>
      </c>
      <c r="I47" s="51">
        <v>116.9563363388384</v>
      </c>
      <c r="J47" s="51">
        <v>121.67993792073874</v>
      </c>
      <c r="K47" s="51">
        <v>110.81283601054481</v>
      </c>
      <c r="L47" s="51">
        <v>116.44967364453096</v>
      </c>
      <c r="M47" s="51">
        <v>117.051815640264</v>
      </c>
      <c r="N47" s="51">
        <v>114.49935451849592</v>
      </c>
      <c r="O47" s="51">
        <v>107.96560611827775</v>
      </c>
      <c r="P47" s="51">
        <v>112.18806955182309</v>
      </c>
      <c r="Q47" s="51">
        <v>118.36395463275188</v>
      </c>
      <c r="R47" s="51">
        <v>117.64947511652962</v>
      </c>
      <c r="S47" s="51">
        <v>120.73903374024623</v>
      </c>
      <c r="T47" s="51">
        <v>126.10937704465965</v>
      </c>
      <c r="U47" s="51">
        <v>129.29651474726055</v>
      </c>
      <c r="V47" s="51">
        <v>118.13875364877771</v>
      </c>
      <c r="W47" s="51">
        <v>129.28019496380773</v>
      </c>
      <c r="X47" s="51">
        <v>136.15633973853681</v>
      </c>
      <c r="Y47" s="51">
        <v>130.64467274434364</v>
      </c>
    </row>
    <row r="48" spans="1:25" ht="11.45" customHeight="1" x14ac:dyDescent="0.25">
      <c r="A48" s="22" t="s">
        <v>58</v>
      </c>
      <c r="B48" s="51">
        <v>100</v>
      </c>
      <c r="C48" s="51">
        <v>101.45219170153791</v>
      </c>
      <c r="D48" s="51">
        <v>103.62066541701928</v>
      </c>
      <c r="E48" s="51">
        <v>107.59270487444046</v>
      </c>
      <c r="F48" s="51">
        <v>110.47610994847994</v>
      </c>
      <c r="G48" s="51">
        <v>115.47590802204937</v>
      </c>
      <c r="H48" s="51">
        <v>121.18294004344972</v>
      </c>
      <c r="I48" s="51">
        <v>127.46146338712873</v>
      </c>
      <c r="J48" s="51">
        <v>128.46316978657214</v>
      </c>
      <c r="K48" s="51">
        <v>113.97503188555982</v>
      </c>
      <c r="L48" s="51">
        <v>118.14004174486242</v>
      </c>
      <c r="M48" s="51">
        <v>123.46620845580999</v>
      </c>
      <c r="N48" s="51">
        <v>124.1552142639147</v>
      </c>
      <c r="O48" s="51">
        <v>120.85103509630662</v>
      </c>
      <c r="P48" s="51">
        <v>120.83698790556718</v>
      </c>
      <c r="Q48" s="51">
        <v>117.38151765564287</v>
      </c>
      <c r="R48" s="51">
        <v>118.25818292491677</v>
      </c>
      <c r="S48" s="51">
        <v>122.10586882188318</v>
      </c>
      <c r="T48" s="51">
        <v>123.26115657414269</v>
      </c>
      <c r="U48" s="51">
        <v>127.84831099388548</v>
      </c>
      <c r="V48" s="51">
        <v>107.47116429663929</v>
      </c>
      <c r="W48" s="51">
        <v>110.47383961829139</v>
      </c>
      <c r="X48" s="51">
        <v>121.38530630797668</v>
      </c>
      <c r="Y48" s="51">
        <v>119.02743259881464</v>
      </c>
    </row>
    <row r="83" spans="2:2" ht="11.45" customHeight="1" x14ac:dyDescent="0.25">
      <c r="B83" s="31" t="s">
        <v>100</v>
      </c>
    </row>
    <row r="90" spans="2:2" ht="11.45" customHeight="1" x14ac:dyDescent="0.25">
      <c r="B90" s="31" t="s">
        <v>100</v>
      </c>
    </row>
  </sheetData>
  <sortState ref="A41:Y48">
    <sortCondition descending="1" ref="Y41:Y48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20</vt:i4>
      </vt:variant>
    </vt:vector>
  </HeadingPairs>
  <TitlesOfParts>
    <vt:vector size="20" baseType="lpstr">
      <vt:lpstr>Sommaire</vt:lpstr>
      <vt:lpstr>Structure</vt:lpstr>
      <vt:lpstr>Total VA</vt:lpstr>
      <vt:lpstr>Total Pr</vt:lpstr>
      <vt:lpstr>Total Pr (2)</vt:lpstr>
      <vt:lpstr>Transport VA</vt:lpstr>
      <vt:lpstr>Transport VA (hors poste)</vt:lpstr>
      <vt:lpstr>Transport Pr</vt:lpstr>
      <vt:lpstr>Transport Pr (2)</vt:lpstr>
      <vt:lpstr>Terrestre VA</vt:lpstr>
      <vt:lpstr>Terrestre PR</vt:lpstr>
      <vt:lpstr>eau VA</vt:lpstr>
      <vt:lpstr>eau P</vt:lpstr>
      <vt:lpstr>aerien VA</vt:lpstr>
      <vt:lpstr>aerien PR</vt:lpstr>
      <vt:lpstr>entreposage VA</vt:lpstr>
      <vt:lpstr>entreposage PR</vt:lpstr>
      <vt:lpstr>entreposage PR (2)</vt:lpstr>
      <vt:lpstr>Poste VA</vt:lpstr>
      <vt:lpstr>poste PR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2025-02-09T16:06:39Z</dcterms:created>
  <dcterms:modified xsi:type="dcterms:W3CDTF">2025-02-10T11:59:11Z</dcterms:modified>
</cp:coreProperties>
</file>