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ThisWorkbook"/>
  <mc:AlternateContent xmlns:mc="http://schemas.openxmlformats.org/markup-compatibility/2006">
    <mc:Choice Requires="x15">
      <x15ac:absPath xmlns:x15ac="http://schemas.microsoft.com/office/spreadsheetml/2010/11/ac" url="E:\Tableaux excel1\"/>
    </mc:Choice>
  </mc:AlternateContent>
  <xr:revisionPtr revIDLastSave="0" documentId="8_{144DD27E-D72D-44D8-8CF0-EF0ADE4B47EF}" xr6:coauthVersionLast="36" xr6:coauthVersionMax="36" xr10:uidLastSave="{00000000-0000-0000-0000-000000000000}"/>
  <bookViews>
    <workbookView xWindow="0" yWindow="0" windowWidth="21600" windowHeight="8985" firstSheet="1" activeTab="1" xr2:uid="{00000000-000D-0000-FFFF-FFFF00000000}"/>
  </bookViews>
  <sheets>
    <sheet name="ratio  ERE BTP" sheetId="17" r:id="rId1"/>
    <sheet name="ratio  ERE BTP (hors diagonal)" sheetId="32" r:id="rId2"/>
    <sheet name="France" sheetId="4" r:id="rId3"/>
    <sheet name="France (2)" sheetId="18" r:id="rId4"/>
    <sheet name="Allemagne" sheetId="5" r:id="rId5"/>
    <sheet name="Allemagne (2)" sheetId="19" r:id="rId6"/>
    <sheet name="Italie" sheetId="6" r:id="rId7"/>
    <sheet name="Italie (2)" sheetId="20" r:id="rId8"/>
    <sheet name="Espagne" sheetId="7" r:id="rId9"/>
    <sheet name="Espagne (2)" sheetId="21" r:id="rId10"/>
    <sheet name="Belgique" sheetId="1" r:id="rId11"/>
    <sheet name="Belgique (2)" sheetId="22" r:id="rId12"/>
    <sheet name="Pays Bas" sheetId="12" r:id="rId13"/>
    <sheet name="Pays Bas (2)" sheetId="24" r:id="rId14"/>
    <sheet name="Autriche" sheetId="11" r:id="rId15"/>
    <sheet name="Autriche (2)" sheetId="25" r:id="rId16"/>
    <sheet name="pays UE" sheetId="16" r:id="rId17"/>
    <sheet name="pays UE (2)" sheetId="26" r:id="rId18"/>
    <sheet name="Finlande" sheetId="3" r:id="rId19"/>
    <sheet name="Finlande (2)" sheetId="27" r:id="rId20"/>
    <sheet name="Suède" sheetId="8" r:id="rId21"/>
    <sheet name="Suède (2)" sheetId="28" r:id="rId22"/>
    <sheet name="Pologne" sheetId="15" r:id="rId23"/>
    <sheet name="Pologne (2)" sheetId="29" r:id="rId24"/>
    <sheet name="Tcheqsuie" sheetId="14" r:id="rId25"/>
    <sheet name="Tcheqsuie (2)" sheetId="30" r:id="rId26"/>
    <sheet name="UK" sheetId="13" r:id="rId27"/>
    <sheet name="UK (2)" sheetId="31" r:id="rId28"/>
    <sheet name="USA" sheetId="9" r:id="rId29"/>
    <sheet name="Canada" sheetId="10" r:id="rId30"/>
    <sheet name="Overview" sheetId="2" r:id="rId31"/>
  </sheets>
  <calcPr calcId="191028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4" i="32" l="1"/>
  <c r="D76" i="32" l="1"/>
  <c r="D77" i="32"/>
  <c r="D75" i="32"/>
  <c r="D72" i="32"/>
  <c r="D73" i="32"/>
  <c r="D74" i="32"/>
  <c r="D71" i="32"/>
  <c r="D64" i="32"/>
  <c r="D65" i="32"/>
  <c r="D66" i="32"/>
  <c r="D67" i="32"/>
  <c r="D68" i="32"/>
  <c r="D69" i="32"/>
  <c r="D70" i="32"/>
  <c r="D63" i="32"/>
  <c r="H19" i="32"/>
  <c r="H17" i="32"/>
  <c r="H13" i="32"/>
  <c r="H14" i="32"/>
  <c r="H15" i="32"/>
  <c r="H12" i="32"/>
  <c r="H10" i="32"/>
  <c r="H6" i="32"/>
  <c r="H7" i="32"/>
  <c r="H8" i="32"/>
  <c r="H9" i="32"/>
  <c r="H5" i="32"/>
  <c r="H4" i="32"/>
  <c r="H3" i="32"/>
  <c r="D38" i="32" l="1"/>
  <c r="D37" i="32"/>
  <c r="D36" i="32"/>
  <c r="D34" i="32"/>
  <c r="D31" i="32"/>
  <c r="D33" i="32" l="1"/>
  <c r="D29" i="32"/>
  <c r="D28" i="32"/>
  <c r="D27" i="32"/>
  <c r="D26" i="32"/>
  <c r="D25" i="32"/>
  <c r="D24" i="32"/>
  <c r="D23" i="32"/>
  <c r="D22" i="32"/>
  <c r="D32" i="32"/>
  <c r="E17" i="32" l="1"/>
  <c r="E36" i="32" s="1"/>
  <c r="F17" i="32"/>
  <c r="D17" i="32"/>
  <c r="E15" i="32"/>
  <c r="E34" i="32" s="1"/>
  <c r="F15" i="32"/>
  <c r="D15" i="32"/>
  <c r="E14" i="32"/>
  <c r="E33" i="32" s="1"/>
  <c r="F14" i="32"/>
  <c r="D14" i="32"/>
  <c r="E13" i="32"/>
  <c r="E32" i="32" s="1"/>
  <c r="F13" i="32"/>
  <c r="D13" i="32"/>
  <c r="E12" i="32"/>
  <c r="E31" i="32" s="1"/>
  <c r="F12" i="32"/>
  <c r="D12" i="32"/>
  <c r="E10" i="32"/>
  <c r="E29" i="32" s="1"/>
  <c r="F10" i="32"/>
  <c r="D10" i="32"/>
  <c r="E9" i="32"/>
  <c r="E28" i="32" s="1"/>
  <c r="F9" i="32"/>
  <c r="D9" i="32"/>
  <c r="E8" i="32"/>
  <c r="E27" i="32" s="1"/>
  <c r="F8" i="32"/>
  <c r="D8" i="32"/>
  <c r="E7" i="32"/>
  <c r="E26" i="32" s="1"/>
  <c r="F7" i="32"/>
  <c r="D7" i="32"/>
  <c r="E6" i="32"/>
  <c r="E25" i="32" s="1"/>
  <c r="F6" i="32"/>
  <c r="D6" i="32"/>
  <c r="E5" i="32"/>
  <c r="E24" i="32" s="1"/>
  <c r="F5" i="32"/>
  <c r="D5" i="32"/>
  <c r="E4" i="32"/>
  <c r="E23" i="32" s="1"/>
  <c r="F4" i="32"/>
  <c r="D4" i="32"/>
  <c r="E3" i="32"/>
  <c r="E22" i="32" s="1"/>
  <c r="F3" i="32"/>
  <c r="D3" i="32"/>
  <c r="F19" i="32"/>
  <c r="E19" i="32"/>
  <c r="E38" i="32" s="1"/>
  <c r="D19" i="32"/>
  <c r="F18" i="32"/>
  <c r="E18" i="32"/>
  <c r="E37" i="32" s="1"/>
  <c r="D18" i="32"/>
  <c r="AE15" i="31"/>
  <c r="AD15" i="31"/>
  <c r="AC15" i="31"/>
  <c r="AE15" i="30"/>
  <c r="AD15" i="30"/>
  <c r="AC15" i="30"/>
  <c r="AD15" i="29"/>
  <c r="AC15" i="29"/>
  <c r="AB15" i="29"/>
  <c r="AE15" i="28"/>
  <c r="AD15" i="28"/>
  <c r="AC15" i="28"/>
  <c r="AD15" i="27"/>
  <c r="AC15" i="27"/>
  <c r="AB15" i="27"/>
  <c r="AE15" i="26"/>
  <c r="AD15" i="26"/>
  <c r="AC15" i="26"/>
  <c r="AB15" i="26"/>
  <c r="AA15" i="26"/>
  <c r="Z15" i="26"/>
  <c r="Y15" i="26"/>
  <c r="X15" i="26"/>
  <c r="W15" i="26"/>
  <c r="V15" i="26"/>
  <c r="U15" i="26"/>
  <c r="T15" i="26"/>
  <c r="S15" i="26"/>
  <c r="R15" i="26"/>
  <c r="Q15" i="26"/>
  <c r="P15" i="26"/>
  <c r="O15" i="26"/>
  <c r="N15" i="26"/>
  <c r="M15" i="26"/>
  <c r="L15" i="26"/>
  <c r="K15" i="26"/>
  <c r="J15" i="26"/>
  <c r="I15" i="26"/>
  <c r="H15" i="26"/>
  <c r="G15" i="26"/>
  <c r="F15" i="26"/>
  <c r="E15" i="26"/>
  <c r="D15" i="26"/>
  <c r="C15" i="26"/>
  <c r="AE15" i="25"/>
  <c r="AD15" i="25"/>
  <c r="AC15" i="25"/>
  <c r="AE15" i="24"/>
  <c r="AD15" i="24"/>
  <c r="AC15" i="24"/>
  <c r="AE15" i="22"/>
  <c r="AD15" i="22"/>
  <c r="AC15" i="22"/>
  <c r="AE15" i="21"/>
  <c r="AD15" i="21"/>
  <c r="AC15" i="21"/>
  <c r="AE15" i="20"/>
  <c r="AD15" i="20"/>
  <c r="AC15" i="20"/>
  <c r="AE15" i="19"/>
  <c r="AD15" i="19"/>
  <c r="AC15" i="19"/>
  <c r="AE15" i="18"/>
  <c r="AD15" i="18"/>
  <c r="O15" i="19"/>
  <c r="A15" i="19"/>
  <c r="AC15" i="18"/>
  <c r="H18" i="32" l="1"/>
  <c r="AD15" i="13"/>
  <c r="E17" i="17"/>
  <c r="AE15" i="13"/>
  <c r="F17" i="17"/>
  <c r="AB15" i="9"/>
  <c r="E18" i="17"/>
  <c r="AC15" i="9"/>
  <c r="F18" i="17"/>
  <c r="AB15" i="10"/>
  <c r="E19" i="17"/>
  <c r="AC15" i="10"/>
  <c r="F19" i="17"/>
  <c r="AA15" i="10"/>
  <c r="D19" i="17"/>
  <c r="AA15" i="9"/>
  <c r="D18" i="17"/>
  <c r="AC15" i="13"/>
  <c r="D17" i="17"/>
  <c r="AD15" i="8"/>
  <c r="E12" i="17"/>
  <c r="AE15" i="8"/>
  <c r="F12" i="17"/>
  <c r="AC15" i="3"/>
  <c r="E13" i="17"/>
  <c r="AD15" i="3"/>
  <c r="F13" i="17"/>
  <c r="AD15" i="14"/>
  <c r="E14" i="17"/>
  <c r="AE15" i="14"/>
  <c r="F14" i="17"/>
  <c r="AC15" i="15"/>
  <c r="E15" i="17"/>
  <c r="AD15" i="15"/>
  <c r="F15" i="17"/>
  <c r="AB15" i="15"/>
  <c r="D15" i="17"/>
  <c r="AC15" i="14"/>
  <c r="D14" i="17"/>
  <c r="AB15" i="3"/>
  <c r="D13" i="17"/>
  <c r="AC15" i="8"/>
  <c r="D12" i="17"/>
  <c r="AD15" i="11"/>
  <c r="E9" i="17"/>
  <c r="AE15" i="11"/>
  <c r="F9" i="17"/>
  <c r="AC15" i="11"/>
  <c r="D9" i="17"/>
  <c r="AD15" i="12"/>
  <c r="E8" i="17"/>
  <c r="AE15" i="12"/>
  <c r="F8" i="17"/>
  <c r="AC15" i="12"/>
  <c r="D8" i="17"/>
  <c r="AD15" i="1"/>
  <c r="E7" i="17"/>
  <c r="AE15" i="1"/>
  <c r="F7" i="17"/>
  <c r="AC15" i="1"/>
  <c r="D7" i="17"/>
  <c r="AD15" i="7"/>
  <c r="E6" i="17"/>
  <c r="AE15" i="7"/>
  <c r="F6" i="17"/>
  <c r="AC15" i="7"/>
  <c r="D6" i="17"/>
  <c r="AD15" i="6"/>
  <c r="E5" i="17"/>
  <c r="AE15" i="6"/>
  <c r="F5" i="17"/>
  <c r="AC15" i="6"/>
  <c r="D5" i="17"/>
  <c r="AD15" i="5"/>
  <c r="E4" i="17"/>
  <c r="AE15" i="5"/>
  <c r="F4" i="17"/>
  <c r="AC15" i="5"/>
  <c r="D4" i="17"/>
  <c r="AD15" i="4"/>
  <c r="E3" i="17"/>
  <c r="AE15" i="4"/>
  <c r="F3" i="17"/>
  <c r="AC15" i="4"/>
  <c r="D3" i="17"/>
  <c r="D15" i="16"/>
  <c r="E15" i="16"/>
  <c r="F15" i="16"/>
  <c r="G15" i="16"/>
  <c r="H15" i="16"/>
  <c r="I15" i="16"/>
  <c r="J15" i="16"/>
  <c r="K15" i="16"/>
  <c r="L15" i="16"/>
  <c r="M15" i="16"/>
  <c r="N15" i="16"/>
  <c r="O15" i="5"/>
  <c r="O15" i="16"/>
  <c r="P15" i="16"/>
  <c r="Q15" i="16"/>
  <c r="R15" i="16"/>
  <c r="S15" i="16"/>
  <c r="T15" i="16"/>
  <c r="U15" i="16"/>
  <c r="V15" i="16"/>
  <c r="W15" i="16"/>
  <c r="X15" i="16"/>
  <c r="Y15" i="16"/>
  <c r="Z15" i="16"/>
  <c r="AA15" i="16"/>
  <c r="AD15" i="16"/>
  <c r="E10" i="17"/>
  <c r="AB15" i="16"/>
  <c r="C15" i="16"/>
  <c r="AE15" i="16"/>
  <c r="F10" i="17"/>
  <c r="AC15" i="16"/>
  <c r="D10" i="17"/>
  <c r="A15" i="5"/>
</calcChain>
</file>

<file path=xl/sharedStrings.xml><?xml version="1.0" encoding="utf-8"?>
<sst xmlns="http://schemas.openxmlformats.org/spreadsheetml/2006/main" count="3230" uniqueCount="122">
  <si>
    <t>SUT Use at purchasers' prices</t>
  </si>
  <si>
    <t>Reference area: Belgium</t>
  </si>
  <si>
    <t>Time period: 2021</t>
  </si>
  <si>
    <t>Combined unit of measure: Millions, Euro, Current prices</t>
  </si>
  <si>
    <t>Transaction</t>
  </si>
  <si>
    <t>Intermediate consumption</t>
  </si>
  <si>
    <t>Final consumption expenditure</t>
  </si>
  <si>
    <t>Gross fixed capital formation</t>
  </si>
  <si>
    <t>Exports of goods and services</t>
  </si>
  <si>
    <t>Economic activity</t>
  </si>
  <si>
    <t>Total - all activities</t>
  </si>
  <si>
    <t>· 
Agriculture, forestry and fishing</t>
  </si>
  <si>
    <t>· 
Mining and quarrying</t>
  </si>
  <si>
    <t>· 
Manufacturing</t>
  </si>
  <si>
    <t>· 
Electricity, gas, steam and air conditioning supply</t>
  </si>
  <si>
    <t>· 
Water supply; sewerage, waste management and remediation activities</t>
  </si>
  <si>
    <t>· 
Construction</t>
  </si>
  <si>
    <t>· 
Wholesale and retail trade; repair of motor vehicles and motorcycles</t>
  </si>
  <si>
    <t>· 
Transportation and storage</t>
  </si>
  <si>
    <t>· 
Accommodation and food service activities</t>
  </si>
  <si>
    <t>· 
Information and communication</t>
  </si>
  <si>
    <t>· 
Financial and insurance activities</t>
  </si>
  <si>
    <t>· 
Real estate activities</t>
  </si>
  <si>
    <t>· 
Professional, scientific and technical activities</t>
  </si>
  <si>
    <t>· 
Administrative and support service activities</t>
  </si>
  <si>
    <t>· 
Public administration and defence; compulsory social security</t>
  </si>
  <si>
    <t>· 
Education</t>
  </si>
  <si>
    <t>· 
Human health and social work activities</t>
  </si>
  <si>
    <t>· 
Arts, entertainment and recreation</t>
  </si>
  <si>
    <t>· 
Other service activities</t>
  </si>
  <si>
    <t>· 
Activities of households as employers; undifferentiated goods- and services-producing activities of households for own use</t>
  </si>
  <si>
    <t>· 
Activities of extraterritorial organizations and bodies</t>
  </si>
  <si>
    <t>Not applicable</t>
  </si>
  <si>
    <t>Product</t>
  </si>
  <si>
    <t/>
  </si>
  <si>
    <t>Total</t>
  </si>
  <si>
    <t>·  Products of agriculture, forestry and fishing</t>
  </si>
  <si>
    <t>·  Mining and quarrying</t>
  </si>
  <si>
    <t>·  Manufactured products</t>
  </si>
  <si>
    <t>·  Electricity, gas, steam and air conditioning</t>
  </si>
  <si>
    <t>·  Water supply; sewerage, waste management and remediation services</t>
  </si>
  <si>
    <t>·  Constructions and construction works</t>
  </si>
  <si>
    <t>·  Wholesale and retail trade services; repair services of motor vehicles and motorcycles</t>
  </si>
  <si>
    <t>·  Transportation and storage services</t>
  </si>
  <si>
    <t>·  Accommodation and food services</t>
  </si>
  <si>
    <t>·  Information and communication services</t>
  </si>
  <si>
    <t>·  Financial and insurance services</t>
  </si>
  <si>
    <t>·  Real estate services</t>
  </si>
  <si>
    <t>·  Professional, scientific and technical services</t>
  </si>
  <si>
    <t>·  Administrative and support services</t>
  </si>
  <si>
    <t>·  Public administration and defence services; compulsory social security services</t>
  </si>
  <si>
    <t>·  Education services</t>
  </si>
  <si>
    <t>·  Human health and social work services</t>
  </si>
  <si>
    <t>·  Arts, entertainment and recreation services</t>
  </si>
  <si>
    <t>·  Other services</t>
  </si>
  <si>
    <t>·  Services of households as employers; undifferentiated goods and services produced by households for own use</t>
  </si>
  <si>
    <t>·  Services provided by extraterritorial organisations and bodies</t>
  </si>
  <si>
    <t xml:space="preserve">© Terms &amp; conditions </t>
  </si>
  <si>
    <t>This dataset describes the use of goods and services in the economy by product and by type of use, distinguishing between intermediate consumption (products and services bought and consumed into a production process) and various categories of final demand such as consumption, investment and exports. It presents the Use table at purchasers’ prices (the price paid by the buyer).&lt;br /&gt;&lt;br /&gt;The Use table is organized in a matrix format:&lt;br /&gt;The &lt;b&gt;columns&lt;/b&gt; provide information about the type of use and consist of intermediate consumption by economic activity (at the 2-digit level of the International Standard Industrial Classification of All Economic Activities (ISIC) Rev 4, containing 89 industries); final consumption expenditure of households, general government and non-profit institutions serving households (NPISHs); ‘gross capital formation’ or investment (broken down between gross fixed capital formation, changes in inventories, acquisitions less disposals of valuables); and exports, of which re-exports.&lt;br /&gt;The &lt;b&gt;rows&lt;/b&gt; provide a breakdown by product (using the comparable European Classification of Products by Activities (CPA) breakdown).&lt;br /&gt;This dataset does not contain the value added block. This is presented separately in the dataset “SUT Use, Value added and its components by activity”.&lt;br /&gt;&lt;br /&gt;The dataset has been prepared from statistics reported to the OECD by countries in their answers to the annual Supply and Use questionnaire.&lt;br /&gt;&lt;br /&gt;Information about data availability is available in &lt;a href="https://stats.oecd.org/wbos/fileview2.aspx?IDFile=2a551034-f321-4a5c-b03a-7bbf08e4c2d4"&gt;&lt;b&gt;SUT updates&lt;/b&gt;&lt;/a&gt;&lt;br /&gt;&lt;br /&gt;The dataset corresponds to SNA_TABLE40 dataset in the previous dissemination system.&lt;br /&gt;A mapping between the new codes and previous codes is available in &lt;a href="https://stats.oecd.org/wbos/fileview2.aspx?IDFile=b48fdb3b-472b-4d6c-bed1-3378b1f75a76"&gt;&lt;b&gt;SUT_USEPP_Codes_mapping&lt;/b&gt;&lt;/a&gt;&lt;br /&gt;The file &lt;a href="https://stats.oecd.org/wbos/fileview2.aspx?IDFile=ce2200e9-fc70-4b11-877f-2a00c6d4e530"&gt;&lt;b&gt;SUT_Tips&lt;/b&gt;&lt;/a&gt; contains further suggestions on how to navigate and use the various Supply and Use tables (SUTs) in the new dissemination system.&lt;br /&gt;&lt;br /&gt;Explore the OECD SUT webpage &lt;a href="https://www.oecd.org/en/data/datasets/supply-and-use-tables.html"&gt;&lt;b&gt;SUT webpage&lt;/b&gt;&lt;/a&gt;</t>
  </si>
  <si>
    <t>Topic: Economy &gt; National accounts &gt; Supply and use tables &gt; Supply and use</t>
  </si>
  <si>
    <t xml:space="preserve">Number of unfiltered data points: 7558757 </t>
  </si>
  <si>
    <t xml:space="preserve">Last updated: February 13, 2025 at 12:36:41 AM </t>
  </si>
  <si>
    <t>You might also be interested in these data:</t>
  </si>
  <si>
    <t>SUT Domestic Use at basic prices</t>
  </si>
  <si>
    <t>SUT Domestic Use at purchasers' prices</t>
  </si>
  <si>
    <t>SUT Import Use at basic prices</t>
  </si>
  <si>
    <t>SUT Import Use at purchasers' prices</t>
  </si>
  <si>
    <t>SUT Supply at basic prices and purchasers' prices</t>
  </si>
  <si>
    <t>SUT Supply by type of production</t>
  </si>
  <si>
    <t>SUT Use, Value added and its components by activity</t>
  </si>
  <si>
    <t>SUT Use at basic prices</t>
  </si>
  <si>
    <t>SUT Use at basic prices (for 'Developer API')</t>
  </si>
  <si>
    <t>SUT Use at purchasers' prices (for 'Developer API')</t>
  </si>
  <si>
    <t>CI</t>
  </si>
  <si>
    <t>CFM</t>
  </si>
  <si>
    <t>FBCF</t>
  </si>
  <si>
    <t>Reference area: Finland</t>
  </si>
  <si>
    <t>Reference area: France</t>
  </si>
  <si>
    <t>Reference area: Germany</t>
  </si>
  <si>
    <t>Reference area: Italy</t>
  </si>
  <si>
    <t>Reference area: Spain</t>
  </si>
  <si>
    <t>Reference area: Sweden</t>
  </si>
  <si>
    <t>Combined unit of measure: Millions, Current prices</t>
  </si>
  <si>
    <t>Reference area: United States</t>
  </si>
  <si>
    <t>·  Unspecified</t>
  </si>
  <si>
    <t>Reference area: Canada</t>
  </si>
  <si>
    <t>Combined unit of measure: Millions, Canadian dollar, Current prices</t>
  </si>
  <si>
    <t>Reference area: Austria</t>
  </si>
  <si>
    <t>Reference area: Netherlands</t>
  </si>
  <si>
    <t>Time period: 2020</t>
  </si>
  <si>
    <t>Reference area: United Kingdom</t>
  </si>
  <si>
    <t>Combined unit of measure: Millions, Pound sterling, Current prices</t>
  </si>
  <si>
    <t>Reference area: Czechia</t>
  </si>
  <si>
    <t>Combined unit of measure: Millions, Czech koruna, Current prices</t>
  </si>
  <si>
    <t>Reference area: Poland</t>
  </si>
  <si>
    <t>ratio CFM égal au ratio français</t>
  </si>
  <si>
    <t>France</t>
  </si>
  <si>
    <t>Allemagne</t>
  </si>
  <si>
    <t>Italie</t>
  </si>
  <si>
    <t>Espagne</t>
  </si>
  <si>
    <t>Belgique</t>
  </si>
  <si>
    <t>Pays Bas</t>
  </si>
  <si>
    <t>Autriche</t>
  </si>
  <si>
    <t>7 pays UE</t>
  </si>
  <si>
    <t>Suède</t>
  </si>
  <si>
    <t>Finalnde</t>
  </si>
  <si>
    <t>Tchéquie</t>
  </si>
  <si>
    <t>Pologne</t>
  </si>
  <si>
    <t>USA</t>
  </si>
  <si>
    <t>Canada</t>
  </si>
  <si>
    <t>U.K .</t>
  </si>
  <si>
    <t>source : OCDE base 2020 , année 2021 sauf Pays-Bas UK 2020</t>
  </si>
  <si>
    <t>y.c. compris sous traitance et échanges internes</t>
  </si>
  <si>
    <t>Finlande</t>
  </si>
  <si>
    <t>rapport PE /(PE+GE) avec hypothèse que GE égal 46% de FBCF</t>
  </si>
  <si>
    <t>CI (hors CI de BTP par BTP)</t>
  </si>
  <si>
    <t>Royaume-Uni</t>
  </si>
  <si>
    <t>Source : OCDE</t>
  </si>
  <si>
    <t>États-Unis</t>
  </si>
  <si>
    <t>Note : base 2020 sauf États-Unis et Canada (base 2017)</t>
  </si>
  <si>
    <t>CI de la branche activités immobilières rapporté à la CI hors diagonale</t>
  </si>
  <si>
    <t>Source : Calcul de l'auteur à partir de l'hypothèse que le taux du GE sur la FBCF de 46,7% en France est à peu près le même dans les autres pays sauf en Allemagne (50%)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</si>
</sst>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E\ \ \ #,##0.00;\E\ \ \ \-#,##0.00"/>
    <numFmt numFmtId="165" formatCode="0.0%"/>
  </numFmts>
  <fonts count="680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b/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u/>
      <sz val="11"/>
      <color rgb="FF0563C1"/>
      <name val="Calibri"/>
      <family val="2"/>
    </font>
    <font>
      <u/>
      <sz val="11"/>
      <color rgb="FF0563C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rgb="FF4182D5"/>
      <name val="Calibri"/>
      <family val="2"/>
    </font>
    <font>
      <u/>
      <sz val="11"/>
      <color rgb="FF4182D5"/>
      <name val="Calibri"/>
      <family val="2"/>
    </font>
    <font>
      <u/>
      <sz val="11"/>
      <color rgb="FF4182D5"/>
      <name val="Calibri"/>
      <family val="2"/>
    </font>
    <font>
      <u/>
      <sz val="11"/>
      <color rgb="FF4182D5"/>
      <name val="Calibri"/>
      <family val="2"/>
    </font>
    <font>
      <u/>
      <sz val="11"/>
      <color rgb="FF4182D5"/>
      <name val="Calibri"/>
      <family val="2"/>
    </font>
    <font>
      <u/>
      <sz val="11"/>
      <color rgb="FF4182D5"/>
      <name val="Calibri"/>
      <family val="2"/>
    </font>
    <font>
      <u/>
      <sz val="11"/>
      <color rgb="FF4182D5"/>
      <name val="Calibri"/>
      <family val="2"/>
    </font>
    <font>
      <u/>
      <sz val="11"/>
      <color rgb="FF4182D5"/>
      <name val="Calibri"/>
      <family val="2"/>
    </font>
    <font>
      <u/>
      <sz val="11"/>
      <color rgb="FF4182D5"/>
      <name val="Calibri"/>
      <family val="2"/>
    </font>
    <font>
      <u/>
      <sz val="11"/>
      <color rgb="FF4182D5"/>
      <name val="Calibri"/>
      <family val="2"/>
    </font>
    <font>
      <i/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FFFFFF"/>
      <name val="Calibri"/>
      <family val="2"/>
    </font>
    <font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rgb="FF0563C1"/>
      <name val="Calibri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627">
    <fill>
      <patternFill patternType="none"/>
    </fill>
    <fill>
      <patternFill patternType="gray125"/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E2F2FB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solid">
        <fgColor rgb="FFF1F1F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FFFF00"/>
      </patternFill>
    </fill>
    <fill>
      <patternFill patternType="solid">
        <fgColor rgb="FFFFFF00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67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15">
    <xf numFmtId="0" fontId="0" fillId="0" borderId="0" xfId="0"/>
    <xf numFmtId="0" fontId="1" fillId="2" borderId="1" xfId="0" applyFont="1" applyFill="1" applyBorder="1" applyAlignment="1" applyProtection="1">
      <alignment horizontal="left" readingOrder="1"/>
    </xf>
    <xf numFmtId="0" fontId="2" fillId="3" borderId="2" xfId="0" applyFont="1" applyFill="1" applyBorder="1" applyAlignment="1" applyProtection="1">
      <alignment horizontal="left" readingOrder="1"/>
    </xf>
    <xf numFmtId="0" fontId="3" fillId="4" borderId="3" xfId="0" applyFont="1" applyFill="1" applyBorder="1" applyAlignment="1" applyProtection="1">
      <alignment horizontal="left" readingOrder="1"/>
    </xf>
    <xf numFmtId="0" fontId="4" fillId="5" borderId="4" xfId="0" applyFont="1" applyFill="1" applyBorder="1" applyAlignment="1" applyProtection="1">
      <alignment horizontal="left" readingOrder="1"/>
    </xf>
    <xf numFmtId="0" fontId="5" fillId="6" borderId="5" xfId="0" applyFont="1" applyFill="1" applyBorder="1" applyAlignment="1" applyProtection="1">
      <alignment horizontal="left" vertical="top" wrapText="1" readingOrder="1"/>
    </xf>
    <xf numFmtId="0" fontId="7" fillId="7" borderId="7" xfId="0" applyFont="1" applyFill="1" applyBorder="1" applyAlignment="1" applyProtection="1">
      <alignment horizontal="center" vertical="top" wrapText="1" readingOrder="1"/>
    </xf>
    <xf numFmtId="0" fontId="8" fillId="8" borderId="8" xfId="0" applyFont="1" applyFill="1" applyBorder="1" applyAlignment="1" applyProtection="1">
      <alignment horizontal="center" vertical="top" wrapText="1" readingOrder="1"/>
    </xf>
    <xf numFmtId="0" fontId="9" fillId="9" borderId="9" xfId="0" applyFont="1" applyFill="1" applyBorder="1" applyAlignment="1" applyProtection="1">
      <alignment horizontal="center" vertical="top" wrapText="1" readingOrder="1"/>
    </xf>
    <xf numFmtId="0" fontId="10" fillId="10" borderId="10" xfId="0" applyFont="1" applyFill="1" applyBorder="1" applyAlignment="1" applyProtection="1">
      <alignment horizontal="center" vertical="top" wrapText="1" readingOrder="1"/>
    </xf>
    <xf numFmtId="0" fontId="11" fillId="11" borderId="11" xfId="0" applyFont="1" applyFill="1" applyBorder="1" applyAlignment="1" applyProtection="1">
      <alignment horizontal="center" vertical="top" wrapText="1" readingOrder="1"/>
    </xf>
    <xf numFmtId="0" fontId="12" fillId="12" borderId="12" xfId="0" applyFont="1" applyFill="1" applyBorder="1" applyAlignment="1" applyProtection="1">
      <alignment horizontal="center" vertical="top" wrapText="1" readingOrder="1"/>
    </xf>
    <xf numFmtId="0" fontId="13" fillId="13" borderId="13" xfId="0" applyFont="1" applyFill="1" applyBorder="1" applyAlignment="1" applyProtection="1">
      <alignment horizontal="center" vertical="top" wrapText="1" readingOrder="1"/>
    </xf>
    <xf numFmtId="0" fontId="14" fillId="14" borderId="14" xfId="0" applyFont="1" applyFill="1" applyBorder="1" applyAlignment="1" applyProtection="1">
      <alignment horizontal="center" vertical="top" wrapText="1" readingOrder="1"/>
    </xf>
    <xf numFmtId="0" fontId="15" fillId="15" borderId="15" xfId="0" applyFont="1" applyFill="1" applyBorder="1" applyAlignment="1" applyProtection="1">
      <alignment horizontal="center" vertical="top" wrapText="1" readingOrder="1"/>
    </xf>
    <xf numFmtId="0" fontId="16" fillId="16" borderId="16" xfId="0" applyFont="1" applyFill="1" applyBorder="1" applyAlignment="1" applyProtection="1">
      <alignment horizontal="center" vertical="top" wrapText="1" readingOrder="1"/>
    </xf>
    <xf numFmtId="0" fontId="17" fillId="17" borderId="17" xfId="0" applyFont="1" applyFill="1" applyBorder="1" applyAlignment="1" applyProtection="1">
      <alignment horizontal="center" vertical="top" wrapText="1" readingOrder="1"/>
    </xf>
    <xf numFmtId="0" fontId="18" fillId="18" borderId="18" xfId="0" applyFont="1" applyFill="1" applyBorder="1" applyAlignment="1" applyProtection="1">
      <alignment horizontal="center" vertical="top" wrapText="1" readingOrder="1"/>
    </xf>
    <xf numFmtId="0" fontId="19" fillId="19" borderId="19" xfId="0" applyFont="1" applyFill="1" applyBorder="1" applyAlignment="1" applyProtection="1">
      <alignment horizontal="center" vertical="top" wrapText="1" readingOrder="1"/>
    </xf>
    <xf numFmtId="0" fontId="20" fillId="20" borderId="20" xfId="0" applyFont="1" applyFill="1" applyBorder="1" applyAlignment="1" applyProtection="1">
      <alignment horizontal="center" vertical="top" wrapText="1" readingOrder="1"/>
    </xf>
    <xf numFmtId="0" fontId="21" fillId="21" borderId="21" xfId="0" applyFont="1" applyFill="1" applyBorder="1" applyAlignment="1" applyProtection="1">
      <alignment horizontal="center" vertical="top" wrapText="1" readingOrder="1"/>
    </xf>
    <xf numFmtId="0" fontId="22" fillId="22" borderId="22" xfId="0" applyFont="1" applyFill="1" applyBorder="1" applyAlignment="1" applyProtection="1">
      <alignment horizontal="center" vertical="top" wrapText="1" readingOrder="1"/>
    </xf>
    <xf numFmtId="0" fontId="23" fillId="23" borderId="23" xfId="0" applyFont="1" applyFill="1" applyBorder="1" applyAlignment="1" applyProtection="1">
      <alignment horizontal="center" vertical="top" wrapText="1" readingOrder="1"/>
    </xf>
    <xf numFmtId="0" fontId="24" fillId="24" borderId="24" xfId="0" applyFont="1" applyFill="1" applyBorder="1" applyAlignment="1" applyProtection="1">
      <alignment horizontal="center" vertical="top" wrapText="1" readingOrder="1"/>
    </xf>
    <xf numFmtId="0" fontId="25" fillId="25" borderId="25" xfId="0" applyFont="1" applyFill="1" applyBorder="1" applyAlignment="1" applyProtection="1">
      <alignment horizontal="center" vertical="top" wrapText="1" readingOrder="1"/>
    </xf>
    <xf numFmtId="0" fontId="26" fillId="26" borderId="26" xfId="0" applyFont="1" applyFill="1" applyBorder="1" applyAlignment="1" applyProtection="1">
      <alignment horizontal="center" vertical="top" wrapText="1" readingOrder="1"/>
    </xf>
    <xf numFmtId="0" fontId="27" fillId="27" borderId="27" xfId="0" applyFont="1" applyFill="1" applyBorder="1" applyAlignment="1" applyProtection="1">
      <alignment horizontal="center" vertical="top" wrapText="1" readingOrder="1"/>
    </xf>
    <xf numFmtId="0" fontId="28" fillId="28" borderId="28" xfId="0" applyFont="1" applyFill="1" applyBorder="1" applyAlignment="1" applyProtection="1">
      <alignment horizontal="center" vertical="top" wrapText="1" readingOrder="1"/>
    </xf>
    <xf numFmtId="0" fontId="29" fillId="29" borderId="29" xfId="0" applyFont="1" applyFill="1" applyBorder="1" applyAlignment="1" applyProtection="1">
      <alignment horizontal="center" vertical="top" wrapText="1" readingOrder="1"/>
    </xf>
    <xf numFmtId="0" fontId="30" fillId="30" borderId="30" xfId="0" applyFont="1" applyFill="1" applyBorder="1" applyAlignment="1" applyProtection="1">
      <alignment horizontal="center" vertical="top" wrapText="1" readingOrder="1"/>
    </xf>
    <xf numFmtId="0" fontId="31" fillId="31" borderId="31" xfId="0" applyFont="1" applyFill="1" applyBorder="1" applyAlignment="1" applyProtection="1">
      <alignment horizontal="left" vertical="top" wrapText="1" readingOrder="1"/>
    </xf>
    <xf numFmtId="0" fontId="33" fillId="32" borderId="33" xfId="0" applyFont="1" applyFill="1" applyBorder="1" applyAlignment="1" applyProtection="1">
      <alignment horizontal="center" vertical="top" wrapText="1" readingOrder="1"/>
    </xf>
    <xf numFmtId="0" fontId="34" fillId="33" borderId="34" xfId="0" applyFont="1" applyFill="1" applyBorder="1" applyAlignment="1" applyProtection="1">
      <alignment horizontal="center" vertical="top" wrapText="1" readingOrder="1"/>
    </xf>
    <xf numFmtId="0" fontId="35" fillId="34" borderId="35" xfId="0" applyFont="1" applyFill="1" applyBorder="1" applyAlignment="1" applyProtection="1">
      <alignment horizontal="center" vertical="top" wrapText="1" readingOrder="1"/>
    </xf>
    <xf numFmtId="0" fontId="36" fillId="35" borderId="36" xfId="0" applyFont="1" applyFill="1" applyBorder="1" applyAlignment="1" applyProtection="1">
      <alignment horizontal="center" vertical="top" wrapText="1" readingOrder="1"/>
    </xf>
    <xf numFmtId="0" fontId="37" fillId="36" borderId="37" xfId="0" applyFont="1" applyFill="1" applyBorder="1" applyAlignment="1" applyProtection="1">
      <alignment horizontal="center" vertical="top" wrapText="1" readingOrder="1"/>
    </xf>
    <xf numFmtId="0" fontId="38" fillId="37" borderId="38" xfId="0" applyFont="1" applyFill="1" applyBorder="1" applyAlignment="1" applyProtection="1">
      <alignment horizontal="center" vertical="top" wrapText="1" readingOrder="1"/>
    </xf>
    <xf numFmtId="0" fontId="39" fillId="38" borderId="39" xfId="0" applyFont="1" applyFill="1" applyBorder="1" applyAlignment="1" applyProtection="1">
      <alignment horizontal="center" vertical="top" wrapText="1" readingOrder="1"/>
    </xf>
    <xf numFmtId="0" fontId="40" fillId="39" borderId="40" xfId="0" applyFont="1" applyFill="1" applyBorder="1" applyAlignment="1" applyProtection="1">
      <alignment horizontal="center" vertical="top" wrapText="1" readingOrder="1"/>
    </xf>
    <xf numFmtId="0" fontId="41" fillId="40" borderId="41" xfId="0" applyFont="1" applyFill="1" applyBorder="1" applyAlignment="1" applyProtection="1">
      <alignment horizontal="center" vertical="top" wrapText="1" readingOrder="1"/>
    </xf>
    <xf numFmtId="0" fontId="42" fillId="41" borderId="42" xfId="0" applyFont="1" applyFill="1" applyBorder="1" applyAlignment="1" applyProtection="1">
      <alignment horizontal="center" vertical="top" wrapText="1" readingOrder="1"/>
    </xf>
    <xf numFmtId="0" fontId="43" fillId="42" borderId="43" xfId="0" applyFont="1" applyFill="1" applyBorder="1" applyAlignment="1" applyProtection="1">
      <alignment horizontal="center" vertical="top" wrapText="1" readingOrder="1"/>
    </xf>
    <xf numFmtId="0" fontId="44" fillId="43" borderId="44" xfId="0" applyFont="1" applyFill="1" applyBorder="1" applyAlignment="1" applyProtection="1">
      <alignment horizontal="center" vertical="top" wrapText="1" readingOrder="1"/>
    </xf>
    <xf numFmtId="0" fontId="45" fillId="44" borderId="45" xfId="0" applyFont="1" applyFill="1" applyBorder="1" applyAlignment="1" applyProtection="1">
      <alignment horizontal="center" vertical="top" wrapText="1" readingOrder="1"/>
    </xf>
    <xf numFmtId="0" fontId="46" fillId="45" borderId="46" xfId="0" applyFont="1" applyFill="1" applyBorder="1" applyAlignment="1" applyProtection="1">
      <alignment horizontal="center" vertical="top" wrapText="1" readingOrder="1"/>
    </xf>
    <xf numFmtId="0" fontId="47" fillId="46" borderId="47" xfId="0" applyFont="1" applyFill="1" applyBorder="1" applyAlignment="1" applyProtection="1">
      <alignment horizontal="center" vertical="top" wrapText="1" readingOrder="1"/>
    </xf>
    <xf numFmtId="0" fontId="48" fillId="47" borderId="48" xfId="0" applyFont="1" applyFill="1" applyBorder="1" applyAlignment="1" applyProtection="1">
      <alignment horizontal="center" vertical="top" wrapText="1" readingOrder="1"/>
    </xf>
    <xf numFmtId="0" fontId="49" fillId="48" borderId="49" xfId="0" applyFont="1" applyFill="1" applyBorder="1" applyAlignment="1" applyProtection="1">
      <alignment horizontal="center" vertical="top" wrapText="1" readingOrder="1"/>
    </xf>
    <xf numFmtId="0" fontId="50" fillId="49" borderId="50" xfId="0" applyFont="1" applyFill="1" applyBorder="1" applyAlignment="1" applyProtection="1">
      <alignment horizontal="center" vertical="top" wrapText="1" readingOrder="1"/>
    </xf>
    <xf numFmtId="0" fontId="51" fillId="50" borderId="51" xfId="0" applyFont="1" applyFill="1" applyBorder="1" applyAlignment="1" applyProtection="1">
      <alignment horizontal="center" vertical="top" wrapText="1" readingOrder="1"/>
    </xf>
    <xf numFmtId="0" fontId="52" fillId="51" borderId="52" xfId="0" applyFont="1" applyFill="1" applyBorder="1" applyAlignment="1" applyProtection="1">
      <alignment horizontal="center" vertical="top" wrapText="1" readingOrder="1"/>
    </xf>
    <xf numFmtId="0" fontId="53" fillId="52" borderId="53" xfId="0" applyFont="1" applyFill="1" applyBorder="1" applyAlignment="1" applyProtection="1">
      <alignment horizontal="center" vertical="top" wrapText="1" readingOrder="1"/>
    </xf>
    <xf numFmtId="0" fontId="54" fillId="53" borderId="54" xfId="0" applyFont="1" applyFill="1" applyBorder="1" applyAlignment="1" applyProtection="1">
      <alignment horizontal="center" vertical="top" wrapText="1" readingOrder="1"/>
    </xf>
    <xf numFmtId="0" fontId="55" fillId="54" borderId="55" xfId="0" applyFont="1" applyFill="1" applyBorder="1" applyAlignment="1" applyProtection="1">
      <alignment horizontal="center" vertical="top" wrapText="1" readingOrder="1"/>
    </xf>
    <xf numFmtId="0" fontId="56" fillId="55" borderId="56" xfId="0" applyFont="1" applyFill="1" applyBorder="1" applyAlignment="1" applyProtection="1">
      <alignment horizontal="center" vertical="top" wrapText="1" readingOrder="1"/>
    </xf>
    <xf numFmtId="0" fontId="57" fillId="56" borderId="57" xfId="0" applyFont="1" applyFill="1" applyBorder="1" applyAlignment="1" applyProtection="1">
      <alignment horizontal="left" vertical="top" wrapText="1" readingOrder="1"/>
    </xf>
    <xf numFmtId="0" fontId="59" fillId="57" borderId="59" xfId="0" applyFont="1" applyFill="1" applyBorder="1" applyAlignment="1" applyProtection="1">
      <alignment horizontal="left" vertical="top" wrapText="1" readingOrder="1"/>
    </xf>
    <xf numFmtId="0" fontId="60" fillId="58" borderId="60" xfId="0" applyFont="1" applyFill="1" applyBorder="1" applyAlignment="1" applyProtection="1">
      <alignment horizontal="left" vertical="top" wrapText="1" readingOrder="1"/>
    </xf>
    <xf numFmtId="0" fontId="61" fillId="59" borderId="61" xfId="0" applyFont="1" applyFill="1" applyBorder="1" applyAlignment="1" applyProtection="1">
      <alignment horizontal="left" vertical="top" wrapText="1" readingOrder="1"/>
    </xf>
    <xf numFmtId="0" fontId="62" fillId="60" borderId="62" xfId="0" applyFont="1" applyFill="1" applyBorder="1" applyAlignment="1" applyProtection="1">
      <alignment horizontal="left" vertical="top" wrapText="1" readingOrder="1"/>
    </xf>
    <xf numFmtId="0" fontId="63" fillId="61" borderId="63" xfId="0" applyFont="1" applyFill="1" applyBorder="1" applyAlignment="1" applyProtection="1">
      <alignment horizontal="left" vertical="top" wrapText="1" readingOrder="1"/>
    </xf>
    <xf numFmtId="0" fontId="64" fillId="62" borderId="64" xfId="0" applyFont="1" applyFill="1" applyBorder="1" applyAlignment="1" applyProtection="1">
      <alignment horizontal="left" vertical="top" wrapText="1" readingOrder="1"/>
    </xf>
    <xf numFmtId="0" fontId="65" fillId="63" borderId="65" xfId="0" applyFont="1" applyFill="1" applyBorder="1" applyAlignment="1" applyProtection="1">
      <alignment horizontal="left" vertical="top" wrapText="1" readingOrder="1"/>
    </xf>
    <xf numFmtId="0" fontId="66" fillId="64" borderId="66" xfId="0" applyFont="1" applyFill="1" applyBorder="1" applyAlignment="1" applyProtection="1">
      <alignment horizontal="left" vertical="top" wrapText="1" readingOrder="1"/>
    </xf>
    <xf numFmtId="0" fontId="67" fillId="65" borderId="67" xfId="0" applyFont="1" applyFill="1" applyBorder="1" applyAlignment="1" applyProtection="1">
      <alignment horizontal="left" vertical="top" wrapText="1" readingOrder="1"/>
    </xf>
    <xf numFmtId="0" fontId="68" fillId="66" borderId="68" xfId="0" applyFont="1" applyFill="1" applyBorder="1" applyAlignment="1" applyProtection="1">
      <alignment horizontal="left" vertical="top" wrapText="1" readingOrder="1"/>
    </xf>
    <xf numFmtId="0" fontId="69" fillId="67" borderId="69" xfId="0" applyFont="1" applyFill="1" applyBorder="1" applyAlignment="1" applyProtection="1">
      <alignment horizontal="left" vertical="top" wrapText="1" readingOrder="1"/>
    </xf>
    <xf numFmtId="0" fontId="70" fillId="68" borderId="70" xfId="0" applyFont="1" applyFill="1" applyBorder="1" applyAlignment="1" applyProtection="1">
      <alignment horizontal="left" vertical="top" wrapText="1" readingOrder="1"/>
    </xf>
    <xf numFmtId="0" fontId="71" fillId="69" borderId="71" xfId="0" applyFont="1" applyFill="1" applyBorder="1" applyAlignment="1" applyProtection="1">
      <alignment horizontal="left" vertical="top" wrapText="1" readingOrder="1"/>
    </xf>
    <xf numFmtId="0" fontId="72" fillId="70" borderId="72" xfId="0" applyFont="1" applyFill="1" applyBorder="1" applyAlignment="1" applyProtection="1">
      <alignment horizontal="left" vertical="top" wrapText="1" readingOrder="1"/>
    </xf>
    <xf numFmtId="0" fontId="73" fillId="71" borderId="73" xfId="0" applyFont="1" applyFill="1" applyBorder="1" applyAlignment="1" applyProtection="1">
      <alignment horizontal="left" vertical="top" wrapText="1" readingOrder="1"/>
    </xf>
    <xf numFmtId="0" fontId="74" fillId="72" borderId="74" xfId="0" applyFont="1" applyFill="1" applyBorder="1" applyAlignment="1" applyProtection="1">
      <alignment horizontal="left" vertical="top" wrapText="1" readingOrder="1"/>
    </xf>
    <xf numFmtId="0" fontId="75" fillId="73" borderId="75" xfId="0" applyFont="1" applyFill="1" applyBorder="1" applyAlignment="1" applyProtection="1">
      <alignment horizontal="left" vertical="top" wrapText="1" readingOrder="1"/>
    </xf>
    <xf numFmtId="0" fontId="76" fillId="74" borderId="76" xfId="0" applyFont="1" applyFill="1" applyBorder="1" applyAlignment="1" applyProtection="1">
      <alignment horizontal="left" vertical="top" wrapText="1" readingOrder="1"/>
    </xf>
    <xf numFmtId="0" fontId="77" fillId="75" borderId="77" xfId="0" applyFont="1" applyFill="1" applyBorder="1" applyAlignment="1" applyProtection="1">
      <alignment horizontal="left" vertical="top" wrapText="1" readingOrder="1"/>
    </xf>
    <xf numFmtId="0" fontId="78" fillId="76" borderId="78" xfId="0" applyFont="1" applyFill="1" applyBorder="1" applyAlignment="1" applyProtection="1">
      <alignment horizontal="left" vertical="top" wrapText="1" readingOrder="1"/>
    </xf>
    <xf numFmtId="0" fontId="79" fillId="77" borderId="79" xfId="0" applyFont="1" applyFill="1" applyBorder="1" applyAlignment="1" applyProtection="1">
      <alignment horizontal="left" vertical="top" wrapText="1" readingOrder="1"/>
    </xf>
    <xf numFmtId="0" fontId="80" fillId="78" borderId="80" xfId="0" applyFont="1" applyFill="1" applyBorder="1" applyAlignment="1" applyProtection="1">
      <alignment horizontal="left" vertical="top" wrapText="1" readingOrder="1"/>
    </xf>
    <xf numFmtId="0" fontId="81" fillId="79" borderId="81" xfId="0" applyFont="1" applyFill="1" applyBorder="1" applyAlignment="1" applyProtection="1">
      <alignment horizontal="left" vertical="top" wrapText="1" readingOrder="1"/>
    </xf>
    <xf numFmtId="0" fontId="82" fillId="80" borderId="82" xfId="0" applyFont="1" applyFill="1" applyBorder="1" applyAlignment="1" applyProtection="1">
      <alignment horizontal="left" vertical="top" wrapText="1" readingOrder="1"/>
    </xf>
    <xf numFmtId="0" fontId="83" fillId="81" borderId="83" xfId="0" applyFont="1" applyFill="1" applyBorder="1" applyAlignment="1" applyProtection="1">
      <alignment horizontal="left" vertical="top" wrapText="1" readingOrder="1"/>
    </xf>
    <xf numFmtId="4" fontId="85" fillId="82" borderId="85" xfId="0" applyNumberFormat="1" applyFont="1" applyFill="1" applyBorder="1" applyAlignment="1" applyProtection="1">
      <alignment horizontal="right" wrapText="1" readingOrder="1"/>
    </xf>
    <xf numFmtId="4" fontId="86" fillId="83" borderId="86" xfId="0" applyNumberFormat="1" applyFont="1" applyFill="1" applyBorder="1" applyAlignment="1" applyProtection="1">
      <alignment horizontal="right" wrapText="1" readingOrder="1"/>
    </xf>
    <xf numFmtId="4" fontId="87" fillId="84" borderId="87" xfId="0" applyNumberFormat="1" applyFont="1" applyFill="1" applyBorder="1" applyAlignment="1" applyProtection="1">
      <alignment horizontal="right" wrapText="1" readingOrder="1"/>
    </xf>
    <xf numFmtId="4" fontId="88" fillId="85" borderId="88" xfId="0" applyNumberFormat="1" applyFont="1" applyFill="1" applyBorder="1" applyAlignment="1" applyProtection="1">
      <alignment horizontal="right" wrapText="1" readingOrder="1"/>
    </xf>
    <xf numFmtId="4" fontId="89" fillId="86" borderId="89" xfId="0" applyNumberFormat="1" applyFont="1" applyFill="1" applyBorder="1" applyAlignment="1" applyProtection="1">
      <alignment horizontal="right" wrapText="1" readingOrder="1"/>
    </xf>
    <xf numFmtId="4" fontId="90" fillId="87" borderId="90" xfId="0" applyNumberFormat="1" applyFont="1" applyFill="1" applyBorder="1" applyAlignment="1" applyProtection="1">
      <alignment horizontal="right" wrapText="1" readingOrder="1"/>
    </xf>
    <xf numFmtId="4" fontId="91" fillId="88" borderId="91" xfId="0" applyNumberFormat="1" applyFont="1" applyFill="1" applyBorder="1" applyAlignment="1" applyProtection="1">
      <alignment horizontal="right" wrapText="1" readingOrder="1"/>
    </xf>
    <xf numFmtId="4" fontId="92" fillId="89" borderId="92" xfId="0" applyNumberFormat="1" applyFont="1" applyFill="1" applyBorder="1" applyAlignment="1" applyProtection="1">
      <alignment horizontal="right" wrapText="1" readingOrder="1"/>
    </xf>
    <xf numFmtId="4" fontId="93" fillId="90" borderId="93" xfId="0" applyNumberFormat="1" applyFont="1" applyFill="1" applyBorder="1" applyAlignment="1" applyProtection="1">
      <alignment horizontal="right" wrapText="1" readingOrder="1"/>
    </xf>
    <xf numFmtId="4" fontId="94" fillId="91" borderId="94" xfId="0" applyNumberFormat="1" applyFont="1" applyFill="1" applyBorder="1" applyAlignment="1" applyProtection="1">
      <alignment horizontal="right" wrapText="1" readingOrder="1"/>
    </xf>
    <xf numFmtId="4" fontId="95" fillId="92" borderId="95" xfId="0" applyNumberFormat="1" applyFont="1" applyFill="1" applyBorder="1" applyAlignment="1" applyProtection="1">
      <alignment horizontal="right" wrapText="1" readingOrder="1"/>
    </xf>
    <xf numFmtId="4" fontId="96" fillId="93" borderId="96" xfId="0" applyNumberFormat="1" applyFont="1" applyFill="1" applyBorder="1" applyAlignment="1" applyProtection="1">
      <alignment horizontal="right" wrapText="1" readingOrder="1"/>
    </xf>
    <xf numFmtId="4" fontId="97" fillId="94" borderId="97" xfId="0" applyNumberFormat="1" applyFont="1" applyFill="1" applyBorder="1" applyAlignment="1" applyProtection="1">
      <alignment horizontal="right" wrapText="1" readingOrder="1"/>
    </xf>
    <xf numFmtId="4" fontId="98" fillId="95" borderId="98" xfId="0" applyNumberFormat="1" applyFont="1" applyFill="1" applyBorder="1" applyAlignment="1" applyProtection="1">
      <alignment horizontal="right" wrapText="1" readingOrder="1"/>
    </xf>
    <xf numFmtId="4" fontId="99" fillId="96" borderId="99" xfId="0" applyNumberFormat="1" applyFont="1" applyFill="1" applyBorder="1" applyAlignment="1" applyProtection="1">
      <alignment horizontal="right" wrapText="1" readingOrder="1"/>
    </xf>
    <xf numFmtId="4" fontId="100" fillId="97" borderId="100" xfId="0" applyNumberFormat="1" applyFont="1" applyFill="1" applyBorder="1" applyAlignment="1" applyProtection="1">
      <alignment horizontal="right" wrapText="1" readingOrder="1"/>
    </xf>
    <xf numFmtId="4" fontId="101" fillId="98" borderId="101" xfId="0" applyNumberFormat="1" applyFont="1" applyFill="1" applyBorder="1" applyAlignment="1" applyProtection="1">
      <alignment horizontal="right" wrapText="1" readingOrder="1"/>
    </xf>
    <xf numFmtId="4" fontId="102" fillId="99" borderId="102" xfId="0" applyNumberFormat="1" applyFont="1" applyFill="1" applyBorder="1" applyAlignment="1" applyProtection="1">
      <alignment horizontal="right" wrapText="1" readingOrder="1"/>
    </xf>
    <xf numFmtId="4" fontId="103" fillId="100" borderId="103" xfId="0" applyNumberFormat="1" applyFont="1" applyFill="1" applyBorder="1" applyAlignment="1" applyProtection="1">
      <alignment horizontal="right" wrapText="1" readingOrder="1"/>
    </xf>
    <xf numFmtId="4" fontId="104" fillId="101" borderId="104" xfId="0" applyNumberFormat="1" applyFont="1" applyFill="1" applyBorder="1" applyAlignment="1" applyProtection="1">
      <alignment horizontal="right" wrapText="1" readingOrder="1"/>
    </xf>
    <xf numFmtId="4" fontId="105" fillId="102" borderId="105" xfId="0" applyNumberFormat="1" applyFont="1" applyFill="1" applyBorder="1" applyAlignment="1" applyProtection="1">
      <alignment horizontal="right" wrapText="1" readingOrder="1"/>
    </xf>
    <xf numFmtId="4" fontId="106" fillId="103" borderId="106" xfId="0" applyNumberFormat="1" applyFont="1" applyFill="1" applyBorder="1" applyAlignment="1" applyProtection="1">
      <alignment horizontal="right" wrapText="1" readingOrder="1"/>
    </xf>
    <xf numFmtId="4" fontId="107" fillId="104" borderId="107" xfId="0" applyNumberFormat="1" applyFont="1" applyFill="1" applyBorder="1" applyAlignment="1" applyProtection="1">
      <alignment horizontal="right" wrapText="1" readingOrder="1"/>
    </xf>
    <xf numFmtId="4" fontId="108" fillId="105" borderId="108" xfId="0" applyNumberFormat="1" applyFont="1" applyFill="1" applyBorder="1" applyAlignment="1" applyProtection="1">
      <alignment horizontal="right" wrapText="1" readingOrder="1"/>
    </xf>
    <xf numFmtId="0" fontId="109" fillId="106" borderId="109" xfId="0" applyFont="1" applyFill="1" applyBorder="1" applyAlignment="1" applyProtection="1">
      <alignment horizontal="left" vertical="top" wrapText="1" readingOrder="1"/>
    </xf>
    <xf numFmtId="4" fontId="111" fillId="107" borderId="111" xfId="0" applyNumberFormat="1" applyFont="1" applyFill="1" applyBorder="1" applyAlignment="1" applyProtection="1">
      <alignment horizontal="right" wrapText="1" readingOrder="1"/>
    </xf>
    <xf numFmtId="4" fontId="112" fillId="108" borderId="112" xfId="0" applyNumberFormat="1" applyFont="1" applyFill="1" applyBorder="1" applyAlignment="1" applyProtection="1">
      <alignment horizontal="right" wrapText="1" readingOrder="1"/>
    </xf>
    <xf numFmtId="4" fontId="113" fillId="109" borderId="113" xfId="0" applyNumberFormat="1" applyFont="1" applyFill="1" applyBorder="1" applyAlignment="1" applyProtection="1">
      <alignment horizontal="right" wrapText="1" readingOrder="1"/>
    </xf>
    <xf numFmtId="4" fontId="114" fillId="110" borderId="114" xfId="0" applyNumberFormat="1" applyFont="1" applyFill="1" applyBorder="1" applyAlignment="1" applyProtection="1">
      <alignment horizontal="right" wrapText="1" readingOrder="1"/>
    </xf>
    <xf numFmtId="4" fontId="115" fillId="111" borderId="115" xfId="0" applyNumberFormat="1" applyFont="1" applyFill="1" applyBorder="1" applyAlignment="1" applyProtection="1">
      <alignment horizontal="right" wrapText="1" readingOrder="1"/>
    </xf>
    <xf numFmtId="4" fontId="116" fillId="112" borderId="116" xfId="0" applyNumberFormat="1" applyFont="1" applyFill="1" applyBorder="1" applyAlignment="1" applyProtection="1">
      <alignment horizontal="right" wrapText="1" readingOrder="1"/>
    </xf>
    <xf numFmtId="4" fontId="117" fillId="113" borderId="117" xfId="0" applyNumberFormat="1" applyFont="1" applyFill="1" applyBorder="1" applyAlignment="1" applyProtection="1">
      <alignment horizontal="right" wrapText="1" readingOrder="1"/>
    </xf>
    <xf numFmtId="4" fontId="118" fillId="114" borderId="118" xfId="0" applyNumberFormat="1" applyFont="1" applyFill="1" applyBorder="1" applyAlignment="1" applyProtection="1">
      <alignment horizontal="right" wrapText="1" readingOrder="1"/>
    </xf>
    <xf numFmtId="4" fontId="119" fillId="115" borderId="119" xfId="0" applyNumberFormat="1" applyFont="1" applyFill="1" applyBorder="1" applyAlignment="1" applyProtection="1">
      <alignment horizontal="right" wrapText="1" readingOrder="1"/>
    </xf>
    <xf numFmtId="4" fontId="120" fillId="116" borderId="120" xfId="0" applyNumberFormat="1" applyFont="1" applyFill="1" applyBorder="1" applyAlignment="1" applyProtection="1">
      <alignment horizontal="right" wrapText="1" readingOrder="1"/>
    </xf>
    <xf numFmtId="4" fontId="121" fillId="117" borderId="121" xfId="0" applyNumberFormat="1" applyFont="1" applyFill="1" applyBorder="1" applyAlignment="1" applyProtection="1">
      <alignment horizontal="right" wrapText="1" readingOrder="1"/>
    </xf>
    <xf numFmtId="4" fontId="122" fillId="118" borderId="122" xfId="0" applyNumberFormat="1" applyFont="1" applyFill="1" applyBorder="1" applyAlignment="1" applyProtection="1">
      <alignment horizontal="right" wrapText="1" readingOrder="1"/>
    </xf>
    <xf numFmtId="4" fontId="123" fillId="119" borderId="123" xfId="0" applyNumberFormat="1" applyFont="1" applyFill="1" applyBorder="1" applyAlignment="1" applyProtection="1">
      <alignment horizontal="right" wrapText="1" readingOrder="1"/>
    </xf>
    <xf numFmtId="4" fontId="124" fillId="120" borderId="124" xfId="0" applyNumberFormat="1" applyFont="1" applyFill="1" applyBorder="1" applyAlignment="1" applyProtection="1">
      <alignment horizontal="right" wrapText="1" readingOrder="1"/>
    </xf>
    <xf numFmtId="4" fontId="125" fillId="121" borderId="125" xfId="0" applyNumberFormat="1" applyFont="1" applyFill="1" applyBorder="1" applyAlignment="1" applyProtection="1">
      <alignment horizontal="right" wrapText="1" readingOrder="1"/>
    </xf>
    <xf numFmtId="4" fontId="126" fillId="122" borderId="126" xfId="0" applyNumberFormat="1" applyFont="1" applyFill="1" applyBorder="1" applyAlignment="1" applyProtection="1">
      <alignment horizontal="right" wrapText="1" readingOrder="1"/>
    </xf>
    <xf numFmtId="4" fontId="127" fillId="123" borderId="127" xfId="0" applyNumberFormat="1" applyFont="1" applyFill="1" applyBorder="1" applyAlignment="1" applyProtection="1">
      <alignment horizontal="right" wrapText="1" readingOrder="1"/>
    </xf>
    <xf numFmtId="4" fontId="128" fillId="124" borderId="128" xfId="0" applyNumberFormat="1" applyFont="1" applyFill="1" applyBorder="1" applyAlignment="1" applyProtection="1">
      <alignment horizontal="right" wrapText="1" readingOrder="1"/>
    </xf>
    <xf numFmtId="4" fontId="129" fillId="125" borderId="129" xfId="0" applyNumberFormat="1" applyFont="1" applyFill="1" applyBorder="1" applyAlignment="1" applyProtection="1">
      <alignment horizontal="right" wrapText="1" readingOrder="1"/>
    </xf>
    <xf numFmtId="4" fontId="130" fillId="126" borderId="130" xfId="0" applyNumberFormat="1" applyFont="1" applyFill="1" applyBorder="1" applyAlignment="1" applyProtection="1">
      <alignment horizontal="right" wrapText="1" readingOrder="1"/>
    </xf>
    <xf numFmtId="4" fontId="131" fillId="127" borderId="131" xfId="0" applyNumberFormat="1" applyFont="1" applyFill="1" applyBorder="1" applyAlignment="1" applyProtection="1">
      <alignment horizontal="right" wrapText="1" readingOrder="1"/>
    </xf>
    <xf numFmtId="4" fontId="132" fillId="128" borderId="132" xfId="0" applyNumberFormat="1" applyFont="1" applyFill="1" applyBorder="1" applyAlignment="1" applyProtection="1">
      <alignment horizontal="right" wrapText="1" readingOrder="1"/>
    </xf>
    <xf numFmtId="4" fontId="133" fillId="129" borderId="133" xfId="0" applyNumberFormat="1" applyFont="1" applyFill="1" applyBorder="1" applyAlignment="1" applyProtection="1">
      <alignment horizontal="right" wrapText="1" readingOrder="1"/>
    </xf>
    <xf numFmtId="4" fontId="134" fillId="130" borderId="134" xfId="0" applyNumberFormat="1" applyFont="1" applyFill="1" applyBorder="1" applyAlignment="1" applyProtection="1">
      <alignment horizontal="right" wrapText="1" readingOrder="1"/>
    </xf>
    <xf numFmtId="0" fontId="135" fillId="131" borderId="135" xfId="0" applyFont="1" applyFill="1" applyBorder="1" applyAlignment="1" applyProtection="1">
      <alignment horizontal="left" vertical="top" wrapText="1" readingOrder="1"/>
    </xf>
    <xf numFmtId="4" fontId="137" fillId="132" borderId="137" xfId="0" applyNumberFormat="1" applyFont="1" applyFill="1" applyBorder="1" applyAlignment="1" applyProtection="1">
      <alignment horizontal="right" wrapText="1" readingOrder="1"/>
    </xf>
    <xf numFmtId="4" fontId="138" fillId="133" borderId="138" xfId="0" applyNumberFormat="1" applyFont="1" applyFill="1" applyBorder="1" applyAlignment="1" applyProtection="1">
      <alignment horizontal="right" wrapText="1" readingOrder="1"/>
    </xf>
    <xf numFmtId="4" fontId="139" fillId="134" borderId="139" xfId="0" applyNumberFormat="1" applyFont="1" applyFill="1" applyBorder="1" applyAlignment="1" applyProtection="1">
      <alignment horizontal="right" wrapText="1" readingOrder="1"/>
    </xf>
    <xf numFmtId="4" fontId="140" fillId="135" borderId="140" xfId="0" applyNumberFormat="1" applyFont="1" applyFill="1" applyBorder="1" applyAlignment="1" applyProtection="1">
      <alignment horizontal="right" wrapText="1" readingOrder="1"/>
    </xf>
    <xf numFmtId="4" fontId="141" fillId="136" borderId="141" xfId="0" applyNumberFormat="1" applyFont="1" applyFill="1" applyBorder="1" applyAlignment="1" applyProtection="1">
      <alignment horizontal="right" wrapText="1" readingOrder="1"/>
    </xf>
    <xf numFmtId="4" fontId="142" fillId="137" borderId="142" xfId="0" applyNumberFormat="1" applyFont="1" applyFill="1" applyBorder="1" applyAlignment="1" applyProtection="1">
      <alignment horizontal="right" wrapText="1" readingOrder="1"/>
    </xf>
    <xf numFmtId="4" fontId="143" fillId="138" borderId="143" xfId="0" applyNumberFormat="1" applyFont="1" applyFill="1" applyBorder="1" applyAlignment="1" applyProtection="1">
      <alignment horizontal="right" wrapText="1" readingOrder="1"/>
    </xf>
    <xf numFmtId="4" fontId="144" fillId="139" borderId="144" xfId="0" applyNumberFormat="1" applyFont="1" applyFill="1" applyBorder="1" applyAlignment="1" applyProtection="1">
      <alignment horizontal="right" wrapText="1" readingOrder="1"/>
    </xf>
    <xf numFmtId="4" fontId="145" fillId="140" borderId="145" xfId="0" applyNumberFormat="1" applyFont="1" applyFill="1" applyBorder="1" applyAlignment="1" applyProtection="1">
      <alignment horizontal="right" wrapText="1" readingOrder="1"/>
    </xf>
    <xf numFmtId="4" fontId="146" fillId="141" borderId="146" xfId="0" applyNumberFormat="1" applyFont="1" applyFill="1" applyBorder="1" applyAlignment="1" applyProtection="1">
      <alignment horizontal="right" wrapText="1" readingOrder="1"/>
    </xf>
    <xf numFmtId="4" fontId="147" fillId="142" borderId="147" xfId="0" applyNumberFormat="1" applyFont="1" applyFill="1" applyBorder="1" applyAlignment="1" applyProtection="1">
      <alignment horizontal="right" wrapText="1" readingOrder="1"/>
    </xf>
    <xf numFmtId="4" fontId="148" fillId="143" borderId="148" xfId="0" applyNumberFormat="1" applyFont="1" applyFill="1" applyBorder="1" applyAlignment="1" applyProtection="1">
      <alignment horizontal="right" wrapText="1" readingOrder="1"/>
    </xf>
    <xf numFmtId="4" fontId="149" fillId="144" borderId="149" xfId="0" applyNumberFormat="1" applyFont="1" applyFill="1" applyBorder="1" applyAlignment="1" applyProtection="1">
      <alignment horizontal="right" wrapText="1" readingOrder="1"/>
    </xf>
    <xf numFmtId="4" fontId="150" fillId="145" borderId="150" xfId="0" applyNumberFormat="1" applyFont="1" applyFill="1" applyBorder="1" applyAlignment="1" applyProtection="1">
      <alignment horizontal="right" wrapText="1" readingOrder="1"/>
    </xf>
    <xf numFmtId="4" fontId="151" fillId="146" borderId="151" xfId="0" applyNumberFormat="1" applyFont="1" applyFill="1" applyBorder="1" applyAlignment="1" applyProtection="1">
      <alignment horizontal="right" wrapText="1" readingOrder="1"/>
    </xf>
    <xf numFmtId="4" fontId="152" fillId="147" borderId="152" xfId="0" applyNumberFormat="1" applyFont="1" applyFill="1" applyBorder="1" applyAlignment="1" applyProtection="1">
      <alignment horizontal="right" wrapText="1" readingOrder="1"/>
    </xf>
    <xf numFmtId="4" fontId="153" fillId="148" borderId="153" xfId="0" applyNumberFormat="1" applyFont="1" applyFill="1" applyBorder="1" applyAlignment="1" applyProtection="1">
      <alignment horizontal="right" wrapText="1" readingOrder="1"/>
    </xf>
    <xf numFmtId="4" fontId="154" fillId="149" borderId="154" xfId="0" applyNumberFormat="1" applyFont="1" applyFill="1" applyBorder="1" applyAlignment="1" applyProtection="1">
      <alignment horizontal="right" wrapText="1" readingOrder="1"/>
    </xf>
    <xf numFmtId="4" fontId="155" fillId="150" borderId="155" xfId="0" applyNumberFormat="1" applyFont="1" applyFill="1" applyBorder="1" applyAlignment="1" applyProtection="1">
      <alignment horizontal="right" wrapText="1" readingOrder="1"/>
    </xf>
    <xf numFmtId="4" fontId="156" fillId="151" borderId="156" xfId="0" applyNumberFormat="1" applyFont="1" applyFill="1" applyBorder="1" applyAlignment="1" applyProtection="1">
      <alignment horizontal="right" wrapText="1" readingOrder="1"/>
    </xf>
    <xf numFmtId="4" fontId="157" fillId="152" borderId="157" xfId="0" applyNumberFormat="1" applyFont="1" applyFill="1" applyBorder="1" applyAlignment="1" applyProtection="1">
      <alignment horizontal="right" wrapText="1" readingOrder="1"/>
    </xf>
    <xf numFmtId="4" fontId="158" fillId="153" borderId="158" xfId="0" applyNumberFormat="1" applyFont="1" applyFill="1" applyBorder="1" applyAlignment="1" applyProtection="1">
      <alignment horizontal="right" wrapText="1" readingOrder="1"/>
    </xf>
    <xf numFmtId="4" fontId="159" fillId="154" borderId="159" xfId="0" applyNumberFormat="1" applyFont="1" applyFill="1" applyBorder="1" applyAlignment="1" applyProtection="1">
      <alignment horizontal="right" wrapText="1" readingOrder="1"/>
    </xf>
    <xf numFmtId="4" fontId="160" fillId="155" borderId="160" xfId="0" applyNumberFormat="1" applyFont="1" applyFill="1" applyBorder="1" applyAlignment="1" applyProtection="1">
      <alignment horizontal="right" wrapText="1" readingOrder="1"/>
    </xf>
    <xf numFmtId="0" fontId="161" fillId="156" borderId="161" xfId="0" applyFont="1" applyFill="1" applyBorder="1" applyAlignment="1" applyProtection="1">
      <alignment horizontal="left" vertical="top" wrapText="1" readingOrder="1"/>
    </xf>
    <xf numFmtId="4" fontId="163" fillId="157" borderId="163" xfId="0" applyNumberFormat="1" applyFont="1" applyFill="1" applyBorder="1" applyAlignment="1" applyProtection="1">
      <alignment horizontal="right" wrapText="1" readingOrder="1"/>
    </xf>
    <xf numFmtId="4" fontId="164" fillId="158" borderId="164" xfId="0" applyNumberFormat="1" applyFont="1" applyFill="1" applyBorder="1" applyAlignment="1" applyProtection="1">
      <alignment horizontal="right" wrapText="1" readingOrder="1"/>
    </xf>
    <xf numFmtId="4" fontId="165" fillId="159" borderId="165" xfId="0" applyNumberFormat="1" applyFont="1" applyFill="1" applyBorder="1" applyAlignment="1" applyProtection="1">
      <alignment horizontal="right" wrapText="1" readingOrder="1"/>
    </xf>
    <xf numFmtId="4" fontId="166" fillId="160" borderId="166" xfId="0" applyNumberFormat="1" applyFont="1" applyFill="1" applyBorder="1" applyAlignment="1" applyProtection="1">
      <alignment horizontal="right" wrapText="1" readingOrder="1"/>
    </xf>
    <xf numFmtId="4" fontId="167" fillId="161" borderId="167" xfId="0" applyNumberFormat="1" applyFont="1" applyFill="1" applyBorder="1" applyAlignment="1" applyProtection="1">
      <alignment horizontal="right" wrapText="1" readingOrder="1"/>
    </xf>
    <xf numFmtId="4" fontId="168" fillId="162" borderId="168" xfId="0" applyNumberFormat="1" applyFont="1" applyFill="1" applyBorder="1" applyAlignment="1" applyProtection="1">
      <alignment horizontal="right" wrapText="1" readingOrder="1"/>
    </xf>
    <xf numFmtId="4" fontId="169" fillId="163" borderId="169" xfId="0" applyNumberFormat="1" applyFont="1" applyFill="1" applyBorder="1" applyAlignment="1" applyProtection="1">
      <alignment horizontal="right" wrapText="1" readingOrder="1"/>
    </xf>
    <xf numFmtId="4" fontId="170" fillId="164" borderId="170" xfId="0" applyNumberFormat="1" applyFont="1" applyFill="1" applyBorder="1" applyAlignment="1" applyProtection="1">
      <alignment horizontal="right" wrapText="1" readingOrder="1"/>
    </xf>
    <xf numFmtId="4" fontId="171" fillId="165" borderId="171" xfId="0" applyNumberFormat="1" applyFont="1" applyFill="1" applyBorder="1" applyAlignment="1" applyProtection="1">
      <alignment horizontal="right" wrapText="1" readingOrder="1"/>
    </xf>
    <xf numFmtId="4" fontId="172" fillId="166" borderId="172" xfId="0" applyNumberFormat="1" applyFont="1" applyFill="1" applyBorder="1" applyAlignment="1" applyProtection="1">
      <alignment horizontal="right" wrapText="1" readingOrder="1"/>
    </xf>
    <xf numFmtId="4" fontId="173" fillId="167" borderId="173" xfId="0" applyNumberFormat="1" applyFont="1" applyFill="1" applyBorder="1" applyAlignment="1" applyProtection="1">
      <alignment horizontal="right" wrapText="1" readingOrder="1"/>
    </xf>
    <xf numFmtId="4" fontId="174" fillId="168" borderId="174" xfId="0" applyNumberFormat="1" applyFont="1" applyFill="1" applyBorder="1" applyAlignment="1" applyProtection="1">
      <alignment horizontal="right" wrapText="1" readingOrder="1"/>
    </xf>
    <xf numFmtId="4" fontId="175" fillId="169" borderId="175" xfId="0" applyNumberFormat="1" applyFont="1" applyFill="1" applyBorder="1" applyAlignment="1" applyProtection="1">
      <alignment horizontal="right" wrapText="1" readingOrder="1"/>
    </xf>
    <xf numFmtId="4" fontId="176" fillId="170" borderId="176" xfId="0" applyNumberFormat="1" applyFont="1" applyFill="1" applyBorder="1" applyAlignment="1" applyProtection="1">
      <alignment horizontal="right" wrapText="1" readingOrder="1"/>
    </xf>
    <xf numFmtId="4" fontId="177" fillId="171" borderId="177" xfId="0" applyNumberFormat="1" applyFont="1" applyFill="1" applyBorder="1" applyAlignment="1" applyProtection="1">
      <alignment horizontal="right" wrapText="1" readingOrder="1"/>
    </xf>
    <xf numFmtId="4" fontId="178" fillId="172" borderId="178" xfId="0" applyNumberFormat="1" applyFont="1" applyFill="1" applyBorder="1" applyAlignment="1" applyProtection="1">
      <alignment horizontal="right" wrapText="1" readingOrder="1"/>
    </xf>
    <xf numFmtId="4" fontId="179" fillId="173" borderId="179" xfId="0" applyNumberFormat="1" applyFont="1" applyFill="1" applyBorder="1" applyAlignment="1" applyProtection="1">
      <alignment horizontal="right" wrapText="1" readingOrder="1"/>
    </xf>
    <xf numFmtId="4" fontId="180" fillId="174" borderId="180" xfId="0" applyNumberFormat="1" applyFont="1" applyFill="1" applyBorder="1" applyAlignment="1" applyProtection="1">
      <alignment horizontal="right" wrapText="1" readingOrder="1"/>
    </xf>
    <xf numFmtId="4" fontId="181" fillId="175" borderId="181" xfId="0" applyNumberFormat="1" applyFont="1" applyFill="1" applyBorder="1" applyAlignment="1" applyProtection="1">
      <alignment horizontal="right" wrapText="1" readingOrder="1"/>
    </xf>
    <xf numFmtId="4" fontId="182" fillId="176" borderId="182" xfId="0" applyNumberFormat="1" applyFont="1" applyFill="1" applyBorder="1" applyAlignment="1" applyProtection="1">
      <alignment horizontal="right" wrapText="1" readingOrder="1"/>
    </xf>
    <xf numFmtId="4" fontId="183" fillId="177" borderId="183" xfId="0" applyNumberFormat="1" applyFont="1" applyFill="1" applyBorder="1" applyAlignment="1" applyProtection="1">
      <alignment horizontal="right" wrapText="1" readingOrder="1"/>
    </xf>
    <xf numFmtId="4" fontId="184" fillId="178" borderId="184" xfId="0" applyNumberFormat="1" applyFont="1" applyFill="1" applyBorder="1" applyAlignment="1" applyProtection="1">
      <alignment horizontal="right" wrapText="1" readingOrder="1"/>
    </xf>
    <xf numFmtId="4" fontId="185" fillId="179" borderId="185" xfId="0" applyNumberFormat="1" applyFont="1" applyFill="1" applyBorder="1" applyAlignment="1" applyProtection="1">
      <alignment horizontal="right" wrapText="1" readingOrder="1"/>
    </xf>
    <xf numFmtId="4" fontId="186" fillId="180" borderId="186" xfId="0" applyNumberFormat="1" applyFont="1" applyFill="1" applyBorder="1" applyAlignment="1" applyProtection="1">
      <alignment horizontal="right" wrapText="1" readingOrder="1"/>
    </xf>
    <xf numFmtId="0" fontId="187" fillId="181" borderId="187" xfId="0" applyFont="1" applyFill="1" applyBorder="1" applyAlignment="1" applyProtection="1">
      <alignment horizontal="left" vertical="top" wrapText="1" readingOrder="1"/>
    </xf>
    <xf numFmtId="4" fontId="189" fillId="182" borderId="189" xfId="0" applyNumberFormat="1" applyFont="1" applyFill="1" applyBorder="1" applyAlignment="1" applyProtection="1">
      <alignment horizontal="right" wrapText="1" readingOrder="1"/>
    </xf>
    <xf numFmtId="4" fontId="190" fillId="183" borderId="190" xfId="0" applyNumberFormat="1" applyFont="1" applyFill="1" applyBorder="1" applyAlignment="1" applyProtection="1">
      <alignment horizontal="right" wrapText="1" readingOrder="1"/>
    </xf>
    <xf numFmtId="4" fontId="191" fillId="184" borderId="191" xfId="0" applyNumberFormat="1" applyFont="1" applyFill="1" applyBorder="1" applyAlignment="1" applyProtection="1">
      <alignment horizontal="right" wrapText="1" readingOrder="1"/>
    </xf>
    <xf numFmtId="4" fontId="192" fillId="185" borderId="192" xfId="0" applyNumberFormat="1" applyFont="1" applyFill="1" applyBorder="1" applyAlignment="1" applyProtection="1">
      <alignment horizontal="right" wrapText="1" readingOrder="1"/>
    </xf>
    <xf numFmtId="4" fontId="193" fillId="186" borderId="193" xfId="0" applyNumberFormat="1" applyFont="1" applyFill="1" applyBorder="1" applyAlignment="1" applyProtection="1">
      <alignment horizontal="right" wrapText="1" readingOrder="1"/>
    </xf>
    <xf numFmtId="4" fontId="194" fillId="187" borderId="194" xfId="0" applyNumberFormat="1" applyFont="1" applyFill="1" applyBorder="1" applyAlignment="1" applyProtection="1">
      <alignment horizontal="right" wrapText="1" readingOrder="1"/>
    </xf>
    <xf numFmtId="4" fontId="195" fillId="188" borderId="195" xfId="0" applyNumberFormat="1" applyFont="1" applyFill="1" applyBorder="1" applyAlignment="1" applyProtection="1">
      <alignment horizontal="right" wrapText="1" readingOrder="1"/>
    </xf>
    <xf numFmtId="4" fontId="196" fillId="189" borderId="196" xfId="0" applyNumberFormat="1" applyFont="1" applyFill="1" applyBorder="1" applyAlignment="1" applyProtection="1">
      <alignment horizontal="right" wrapText="1" readingOrder="1"/>
    </xf>
    <xf numFmtId="4" fontId="197" fillId="190" borderId="197" xfId="0" applyNumberFormat="1" applyFont="1" applyFill="1" applyBorder="1" applyAlignment="1" applyProtection="1">
      <alignment horizontal="right" wrapText="1" readingOrder="1"/>
    </xf>
    <xf numFmtId="4" fontId="198" fillId="191" borderId="198" xfId="0" applyNumberFormat="1" applyFont="1" applyFill="1" applyBorder="1" applyAlignment="1" applyProtection="1">
      <alignment horizontal="right" wrapText="1" readingOrder="1"/>
    </xf>
    <xf numFmtId="4" fontId="199" fillId="192" borderId="199" xfId="0" applyNumberFormat="1" applyFont="1" applyFill="1" applyBorder="1" applyAlignment="1" applyProtection="1">
      <alignment horizontal="right" wrapText="1" readingOrder="1"/>
    </xf>
    <xf numFmtId="4" fontId="200" fillId="193" borderId="200" xfId="0" applyNumberFormat="1" applyFont="1" applyFill="1" applyBorder="1" applyAlignment="1" applyProtection="1">
      <alignment horizontal="right" wrapText="1" readingOrder="1"/>
    </xf>
    <xf numFmtId="4" fontId="201" fillId="194" borderId="201" xfId="0" applyNumberFormat="1" applyFont="1" applyFill="1" applyBorder="1" applyAlignment="1" applyProtection="1">
      <alignment horizontal="right" wrapText="1" readingOrder="1"/>
    </xf>
    <xf numFmtId="4" fontId="202" fillId="195" borderId="202" xfId="0" applyNumberFormat="1" applyFont="1" applyFill="1" applyBorder="1" applyAlignment="1" applyProtection="1">
      <alignment horizontal="right" wrapText="1" readingOrder="1"/>
    </xf>
    <xf numFmtId="4" fontId="203" fillId="196" borderId="203" xfId="0" applyNumberFormat="1" applyFont="1" applyFill="1" applyBorder="1" applyAlignment="1" applyProtection="1">
      <alignment horizontal="right" wrapText="1" readingOrder="1"/>
    </xf>
    <xf numFmtId="4" fontId="204" fillId="197" borderId="204" xfId="0" applyNumberFormat="1" applyFont="1" applyFill="1" applyBorder="1" applyAlignment="1" applyProtection="1">
      <alignment horizontal="right" wrapText="1" readingOrder="1"/>
    </xf>
    <xf numFmtId="4" fontId="205" fillId="198" borderId="205" xfId="0" applyNumberFormat="1" applyFont="1" applyFill="1" applyBorder="1" applyAlignment="1" applyProtection="1">
      <alignment horizontal="right" wrapText="1" readingOrder="1"/>
    </xf>
    <xf numFmtId="4" fontId="206" fillId="199" borderId="206" xfId="0" applyNumberFormat="1" applyFont="1" applyFill="1" applyBorder="1" applyAlignment="1" applyProtection="1">
      <alignment horizontal="right" wrapText="1" readingOrder="1"/>
    </xf>
    <xf numFmtId="4" fontId="207" fillId="200" borderId="207" xfId="0" applyNumberFormat="1" applyFont="1" applyFill="1" applyBorder="1" applyAlignment="1" applyProtection="1">
      <alignment horizontal="right" wrapText="1" readingOrder="1"/>
    </xf>
    <xf numFmtId="4" fontId="208" fillId="201" borderId="208" xfId="0" applyNumberFormat="1" applyFont="1" applyFill="1" applyBorder="1" applyAlignment="1" applyProtection="1">
      <alignment horizontal="right" wrapText="1" readingOrder="1"/>
    </xf>
    <xf numFmtId="4" fontId="209" fillId="202" borderId="209" xfId="0" applyNumberFormat="1" applyFont="1" applyFill="1" applyBorder="1" applyAlignment="1" applyProtection="1">
      <alignment horizontal="right" wrapText="1" readingOrder="1"/>
    </xf>
    <xf numFmtId="4" fontId="210" fillId="203" borderId="210" xfId="0" applyNumberFormat="1" applyFont="1" applyFill="1" applyBorder="1" applyAlignment="1" applyProtection="1">
      <alignment horizontal="right" wrapText="1" readingOrder="1"/>
    </xf>
    <xf numFmtId="4" fontId="211" fillId="204" borderId="211" xfId="0" applyNumberFormat="1" applyFont="1" applyFill="1" applyBorder="1" applyAlignment="1" applyProtection="1">
      <alignment horizontal="right" wrapText="1" readingOrder="1"/>
    </xf>
    <xf numFmtId="4" fontId="212" fillId="205" borderId="212" xfId="0" applyNumberFormat="1" applyFont="1" applyFill="1" applyBorder="1" applyAlignment="1" applyProtection="1">
      <alignment horizontal="right" wrapText="1" readingOrder="1"/>
    </xf>
    <xf numFmtId="0" fontId="213" fillId="206" borderId="213" xfId="0" applyFont="1" applyFill="1" applyBorder="1" applyAlignment="1" applyProtection="1">
      <alignment horizontal="left" vertical="top" wrapText="1" readingOrder="1"/>
    </xf>
    <xf numFmtId="4" fontId="215" fillId="207" borderId="215" xfId="0" applyNumberFormat="1" applyFont="1" applyFill="1" applyBorder="1" applyAlignment="1" applyProtection="1">
      <alignment horizontal="right" wrapText="1" readingOrder="1"/>
    </xf>
    <xf numFmtId="4" fontId="216" fillId="208" borderId="216" xfId="0" applyNumberFormat="1" applyFont="1" applyFill="1" applyBorder="1" applyAlignment="1" applyProtection="1">
      <alignment horizontal="right" wrapText="1" readingOrder="1"/>
    </xf>
    <xf numFmtId="4" fontId="217" fillId="209" borderId="217" xfId="0" applyNumberFormat="1" applyFont="1" applyFill="1" applyBorder="1" applyAlignment="1" applyProtection="1">
      <alignment horizontal="right" wrapText="1" readingOrder="1"/>
    </xf>
    <xf numFmtId="4" fontId="218" fillId="210" borderId="218" xfId="0" applyNumberFormat="1" applyFont="1" applyFill="1" applyBorder="1" applyAlignment="1" applyProtection="1">
      <alignment horizontal="right" wrapText="1" readingOrder="1"/>
    </xf>
    <xf numFmtId="4" fontId="219" fillId="211" borderId="219" xfId="0" applyNumberFormat="1" applyFont="1" applyFill="1" applyBorder="1" applyAlignment="1" applyProtection="1">
      <alignment horizontal="right" wrapText="1" readingOrder="1"/>
    </xf>
    <xf numFmtId="4" fontId="220" fillId="212" borderId="220" xfId="0" applyNumberFormat="1" applyFont="1" applyFill="1" applyBorder="1" applyAlignment="1" applyProtection="1">
      <alignment horizontal="right" wrapText="1" readingOrder="1"/>
    </xf>
    <xf numFmtId="4" fontId="221" fillId="213" borderId="221" xfId="0" applyNumberFormat="1" applyFont="1" applyFill="1" applyBorder="1" applyAlignment="1" applyProtection="1">
      <alignment horizontal="right" wrapText="1" readingOrder="1"/>
    </xf>
    <xf numFmtId="4" fontId="222" fillId="214" borderId="222" xfId="0" applyNumberFormat="1" applyFont="1" applyFill="1" applyBorder="1" applyAlignment="1" applyProtection="1">
      <alignment horizontal="right" wrapText="1" readingOrder="1"/>
    </xf>
    <xf numFmtId="4" fontId="223" fillId="215" borderId="223" xfId="0" applyNumberFormat="1" applyFont="1" applyFill="1" applyBorder="1" applyAlignment="1" applyProtection="1">
      <alignment horizontal="right" wrapText="1" readingOrder="1"/>
    </xf>
    <xf numFmtId="4" fontId="224" fillId="216" borderId="224" xfId="0" applyNumberFormat="1" applyFont="1" applyFill="1" applyBorder="1" applyAlignment="1" applyProtection="1">
      <alignment horizontal="right" wrapText="1" readingOrder="1"/>
    </xf>
    <xf numFmtId="4" fontId="225" fillId="217" borderId="225" xfId="0" applyNumberFormat="1" applyFont="1" applyFill="1" applyBorder="1" applyAlignment="1" applyProtection="1">
      <alignment horizontal="right" wrapText="1" readingOrder="1"/>
    </xf>
    <xf numFmtId="4" fontId="226" fillId="218" borderId="226" xfId="0" applyNumberFormat="1" applyFont="1" applyFill="1" applyBorder="1" applyAlignment="1" applyProtection="1">
      <alignment horizontal="right" wrapText="1" readingOrder="1"/>
    </xf>
    <xf numFmtId="4" fontId="227" fillId="219" borderId="227" xfId="0" applyNumberFormat="1" applyFont="1" applyFill="1" applyBorder="1" applyAlignment="1" applyProtection="1">
      <alignment horizontal="right" wrapText="1" readingOrder="1"/>
    </xf>
    <xf numFmtId="4" fontId="228" fillId="220" borderId="228" xfId="0" applyNumberFormat="1" applyFont="1" applyFill="1" applyBorder="1" applyAlignment="1" applyProtection="1">
      <alignment horizontal="right" wrapText="1" readingOrder="1"/>
    </xf>
    <xf numFmtId="4" fontId="229" fillId="221" borderId="229" xfId="0" applyNumberFormat="1" applyFont="1" applyFill="1" applyBorder="1" applyAlignment="1" applyProtection="1">
      <alignment horizontal="right" wrapText="1" readingOrder="1"/>
    </xf>
    <xf numFmtId="4" fontId="230" fillId="222" borderId="230" xfId="0" applyNumberFormat="1" applyFont="1" applyFill="1" applyBorder="1" applyAlignment="1" applyProtection="1">
      <alignment horizontal="right" wrapText="1" readingOrder="1"/>
    </xf>
    <xf numFmtId="4" fontId="231" fillId="223" borderId="231" xfId="0" applyNumberFormat="1" applyFont="1" applyFill="1" applyBorder="1" applyAlignment="1" applyProtection="1">
      <alignment horizontal="right" wrapText="1" readingOrder="1"/>
    </xf>
    <xf numFmtId="4" fontId="232" fillId="224" borderId="232" xfId="0" applyNumberFormat="1" applyFont="1" applyFill="1" applyBorder="1" applyAlignment="1" applyProtection="1">
      <alignment horizontal="right" wrapText="1" readingOrder="1"/>
    </xf>
    <xf numFmtId="4" fontId="233" fillId="225" borderId="233" xfId="0" applyNumberFormat="1" applyFont="1" applyFill="1" applyBorder="1" applyAlignment="1" applyProtection="1">
      <alignment horizontal="right" wrapText="1" readingOrder="1"/>
    </xf>
    <xf numFmtId="4" fontId="234" fillId="226" borderId="234" xfId="0" applyNumberFormat="1" applyFont="1" applyFill="1" applyBorder="1" applyAlignment="1" applyProtection="1">
      <alignment horizontal="right" wrapText="1" readingOrder="1"/>
    </xf>
    <xf numFmtId="4" fontId="235" fillId="227" borderId="235" xfId="0" applyNumberFormat="1" applyFont="1" applyFill="1" applyBorder="1" applyAlignment="1" applyProtection="1">
      <alignment horizontal="right" wrapText="1" readingOrder="1"/>
    </xf>
    <xf numFmtId="4" fontId="236" fillId="228" borderId="236" xfId="0" applyNumberFormat="1" applyFont="1" applyFill="1" applyBorder="1" applyAlignment="1" applyProtection="1">
      <alignment horizontal="right" wrapText="1" readingOrder="1"/>
    </xf>
    <xf numFmtId="4" fontId="237" fillId="229" borderId="237" xfId="0" applyNumberFormat="1" applyFont="1" applyFill="1" applyBorder="1" applyAlignment="1" applyProtection="1">
      <alignment horizontal="right" wrapText="1" readingOrder="1"/>
    </xf>
    <xf numFmtId="4" fontId="238" fillId="230" borderId="238" xfId="0" applyNumberFormat="1" applyFont="1" applyFill="1" applyBorder="1" applyAlignment="1" applyProtection="1">
      <alignment horizontal="right" wrapText="1" readingOrder="1"/>
    </xf>
    <xf numFmtId="0" fontId="265" fillId="231" borderId="265" xfId="0" applyFont="1" applyFill="1" applyBorder="1" applyAlignment="1" applyProtection="1">
      <alignment horizontal="left" vertical="top" wrapText="1" readingOrder="1"/>
    </xf>
    <xf numFmtId="4" fontId="267" fillId="232" borderId="267" xfId="0" applyNumberFormat="1" applyFont="1" applyFill="1" applyBorder="1" applyAlignment="1" applyProtection="1">
      <alignment horizontal="right" wrapText="1" readingOrder="1"/>
    </xf>
    <xf numFmtId="4" fontId="268" fillId="233" borderId="268" xfId="0" applyNumberFormat="1" applyFont="1" applyFill="1" applyBorder="1" applyAlignment="1" applyProtection="1">
      <alignment horizontal="right" wrapText="1" readingOrder="1"/>
    </xf>
    <xf numFmtId="4" fontId="269" fillId="234" borderId="269" xfId="0" applyNumberFormat="1" applyFont="1" applyFill="1" applyBorder="1" applyAlignment="1" applyProtection="1">
      <alignment horizontal="right" wrapText="1" readingOrder="1"/>
    </xf>
    <xf numFmtId="4" fontId="270" fillId="235" borderId="270" xfId="0" applyNumberFormat="1" applyFont="1" applyFill="1" applyBorder="1" applyAlignment="1" applyProtection="1">
      <alignment horizontal="right" wrapText="1" readingOrder="1"/>
    </xf>
    <xf numFmtId="4" fontId="271" fillId="236" borderId="271" xfId="0" applyNumberFormat="1" applyFont="1" applyFill="1" applyBorder="1" applyAlignment="1" applyProtection="1">
      <alignment horizontal="right" wrapText="1" readingOrder="1"/>
    </xf>
    <xf numFmtId="4" fontId="272" fillId="237" borderId="272" xfId="0" applyNumberFormat="1" applyFont="1" applyFill="1" applyBorder="1" applyAlignment="1" applyProtection="1">
      <alignment horizontal="right" wrapText="1" readingOrder="1"/>
    </xf>
    <xf numFmtId="4" fontId="273" fillId="238" borderId="273" xfId="0" applyNumberFormat="1" applyFont="1" applyFill="1" applyBorder="1" applyAlignment="1" applyProtection="1">
      <alignment horizontal="right" wrapText="1" readingOrder="1"/>
    </xf>
    <xf numFmtId="4" fontId="274" fillId="239" borderId="274" xfId="0" applyNumberFormat="1" applyFont="1" applyFill="1" applyBorder="1" applyAlignment="1" applyProtection="1">
      <alignment horizontal="right" wrapText="1" readingOrder="1"/>
    </xf>
    <xf numFmtId="4" fontId="275" fillId="240" borderId="275" xfId="0" applyNumberFormat="1" applyFont="1" applyFill="1" applyBorder="1" applyAlignment="1" applyProtection="1">
      <alignment horizontal="right" wrapText="1" readingOrder="1"/>
    </xf>
    <xf numFmtId="4" fontId="276" fillId="241" borderId="276" xfId="0" applyNumberFormat="1" applyFont="1" applyFill="1" applyBorder="1" applyAlignment="1" applyProtection="1">
      <alignment horizontal="right" wrapText="1" readingOrder="1"/>
    </xf>
    <xf numFmtId="4" fontId="277" fillId="242" borderId="277" xfId="0" applyNumberFormat="1" applyFont="1" applyFill="1" applyBorder="1" applyAlignment="1" applyProtection="1">
      <alignment horizontal="right" wrapText="1" readingOrder="1"/>
    </xf>
    <xf numFmtId="4" fontId="278" fillId="243" borderId="278" xfId="0" applyNumberFormat="1" applyFont="1" applyFill="1" applyBorder="1" applyAlignment="1" applyProtection="1">
      <alignment horizontal="right" wrapText="1" readingOrder="1"/>
    </xf>
    <xf numFmtId="4" fontId="279" fillId="244" borderId="279" xfId="0" applyNumberFormat="1" applyFont="1" applyFill="1" applyBorder="1" applyAlignment="1" applyProtection="1">
      <alignment horizontal="right" wrapText="1" readingOrder="1"/>
    </xf>
    <xf numFmtId="4" fontId="280" fillId="245" borderId="280" xfId="0" applyNumberFormat="1" applyFont="1" applyFill="1" applyBorder="1" applyAlignment="1" applyProtection="1">
      <alignment horizontal="right" wrapText="1" readingOrder="1"/>
    </xf>
    <xf numFmtId="4" fontId="281" fillId="246" borderId="281" xfId="0" applyNumberFormat="1" applyFont="1" applyFill="1" applyBorder="1" applyAlignment="1" applyProtection="1">
      <alignment horizontal="right" wrapText="1" readingOrder="1"/>
    </xf>
    <xf numFmtId="4" fontId="282" fillId="247" borderId="282" xfId="0" applyNumberFormat="1" applyFont="1" applyFill="1" applyBorder="1" applyAlignment="1" applyProtection="1">
      <alignment horizontal="right" wrapText="1" readingOrder="1"/>
    </xf>
    <xf numFmtId="4" fontId="283" fillId="248" borderId="283" xfId="0" applyNumberFormat="1" applyFont="1" applyFill="1" applyBorder="1" applyAlignment="1" applyProtection="1">
      <alignment horizontal="right" wrapText="1" readingOrder="1"/>
    </xf>
    <xf numFmtId="4" fontId="284" fillId="249" borderId="284" xfId="0" applyNumberFormat="1" applyFont="1" applyFill="1" applyBorder="1" applyAlignment="1" applyProtection="1">
      <alignment horizontal="right" wrapText="1" readingOrder="1"/>
    </xf>
    <xf numFmtId="4" fontId="285" fillId="250" borderId="285" xfId="0" applyNumberFormat="1" applyFont="1" applyFill="1" applyBorder="1" applyAlignment="1" applyProtection="1">
      <alignment horizontal="right" wrapText="1" readingOrder="1"/>
    </xf>
    <xf numFmtId="4" fontId="286" fillId="251" borderId="286" xfId="0" applyNumberFormat="1" applyFont="1" applyFill="1" applyBorder="1" applyAlignment="1" applyProtection="1">
      <alignment horizontal="right" wrapText="1" readingOrder="1"/>
    </xf>
    <xf numFmtId="4" fontId="287" fillId="252" borderId="287" xfId="0" applyNumberFormat="1" applyFont="1" applyFill="1" applyBorder="1" applyAlignment="1" applyProtection="1">
      <alignment horizontal="right" wrapText="1" readingOrder="1"/>
    </xf>
    <xf numFmtId="4" fontId="288" fillId="253" borderId="288" xfId="0" applyNumberFormat="1" applyFont="1" applyFill="1" applyBorder="1" applyAlignment="1" applyProtection="1">
      <alignment horizontal="right" wrapText="1" readingOrder="1"/>
    </xf>
    <xf numFmtId="4" fontId="289" fillId="254" borderId="289" xfId="0" applyNumberFormat="1" applyFont="1" applyFill="1" applyBorder="1" applyAlignment="1" applyProtection="1">
      <alignment horizontal="right" wrapText="1" readingOrder="1"/>
    </xf>
    <xf numFmtId="4" fontId="290" fillId="255" borderId="290" xfId="0" applyNumberFormat="1" applyFont="1" applyFill="1" applyBorder="1" applyAlignment="1" applyProtection="1">
      <alignment horizontal="right" wrapText="1" readingOrder="1"/>
    </xf>
    <xf numFmtId="0" fontId="291" fillId="256" borderId="291" xfId="0" applyFont="1" applyFill="1" applyBorder="1" applyAlignment="1" applyProtection="1">
      <alignment horizontal="left" vertical="top" wrapText="1" readingOrder="1"/>
    </xf>
    <xf numFmtId="4" fontId="293" fillId="257" borderId="293" xfId="0" applyNumberFormat="1" applyFont="1" applyFill="1" applyBorder="1" applyAlignment="1" applyProtection="1">
      <alignment horizontal="right" wrapText="1" readingOrder="1"/>
    </xf>
    <xf numFmtId="4" fontId="294" fillId="258" borderId="294" xfId="0" applyNumberFormat="1" applyFont="1" applyFill="1" applyBorder="1" applyAlignment="1" applyProtection="1">
      <alignment horizontal="right" wrapText="1" readingOrder="1"/>
    </xf>
    <xf numFmtId="4" fontId="295" fillId="259" borderId="295" xfId="0" applyNumberFormat="1" applyFont="1" applyFill="1" applyBorder="1" applyAlignment="1" applyProtection="1">
      <alignment horizontal="right" wrapText="1" readingOrder="1"/>
    </xf>
    <xf numFmtId="4" fontId="296" fillId="260" borderId="296" xfId="0" applyNumberFormat="1" applyFont="1" applyFill="1" applyBorder="1" applyAlignment="1" applyProtection="1">
      <alignment horizontal="right" wrapText="1" readingOrder="1"/>
    </xf>
    <xf numFmtId="4" fontId="297" fillId="261" borderId="297" xfId="0" applyNumberFormat="1" applyFont="1" applyFill="1" applyBorder="1" applyAlignment="1" applyProtection="1">
      <alignment horizontal="right" wrapText="1" readingOrder="1"/>
    </xf>
    <xf numFmtId="4" fontId="298" fillId="262" borderId="298" xfId="0" applyNumberFormat="1" applyFont="1" applyFill="1" applyBorder="1" applyAlignment="1" applyProtection="1">
      <alignment horizontal="right" wrapText="1" readingOrder="1"/>
    </xf>
    <xf numFmtId="4" fontId="299" fillId="263" borderId="299" xfId="0" applyNumberFormat="1" applyFont="1" applyFill="1" applyBorder="1" applyAlignment="1" applyProtection="1">
      <alignment horizontal="right" wrapText="1" readingOrder="1"/>
    </xf>
    <xf numFmtId="4" fontId="300" fillId="264" borderId="300" xfId="0" applyNumberFormat="1" applyFont="1" applyFill="1" applyBorder="1" applyAlignment="1" applyProtection="1">
      <alignment horizontal="right" wrapText="1" readingOrder="1"/>
    </xf>
    <xf numFmtId="4" fontId="301" fillId="265" borderId="301" xfId="0" applyNumberFormat="1" applyFont="1" applyFill="1" applyBorder="1" applyAlignment="1" applyProtection="1">
      <alignment horizontal="right" wrapText="1" readingOrder="1"/>
    </xf>
    <xf numFmtId="4" fontId="302" fillId="266" borderId="302" xfId="0" applyNumberFormat="1" applyFont="1" applyFill="1" applyBorder="1" applyAlignment="1" applyProtection="1">
      <alignment horizontal="right" wrapText="1" readingOrder="1"/>
    </xf>
    <xf numFmtId="4" fontId="303" fillId="267" borderId="303" xfId="0" applyNumberFormat="1" applyFont="1" applyFill="1" applyBorder="1" applyAlignment="1" applyProtection="1">
      <alignment horizontal="right" wrapText="1" readingOrder="1"/>
    </xf>
    <xf numFmtId="4" fontId="304" fillId="268" borderId="304" xfId="0" applyNumberFormat="1" applyFont="1" applyFill="1" applyBorder="1" applyAlignment="1" applyProtection="1">
      <alignment horizontal="right" wrapText="1" readingOrder="1"/>
    </xf>
    <xf numFmtId="4" fontId="305" fillId="269" borderId="305" xfId="0" applyNumberFormat="1" applyFont="1" applyFill="1" applyBorder="1" applyAlignment="1" applyProtection="1">
      <alignment horizontal="right" wrapText="1" readingOrder="1"/>
    </xf>
    <xf numFmtId="4" fontId="306" fillId="270" borderId="306" xfId="0" applyNumberFormat="1" applyFont="1" applyFill="1" applyBorder="1" applyAlignment="1" applyProtection="1">
      <alignment horizontal="right" wrapText="1" readingOrder="1"/>
    </xf>
    <xf numFmtId="4" fontId="307" fillId="271" borderId="307" xfId="0" applyNumberFormat="1" applyFont="1" applyFill="1" applyBorder="1" applyAlignment="1" applyProtection="1">
      <alignment horizontal="right" wrapText="1" readingOrder="1"/>
    </xf>
    <xf numFmtId="4" fontId="308" fillId="272" borderId="308" xfId="0" applyNumberFormat="1" applyFont="1" applyFill="1" applyBorder="1" applyAlignment="1" applyProtection="1">
      <alignment horizontal="right" wrapText="1" readingOrder="1"/>
    </xf>
    <xf numFmtId="4" fontId="309" fillId="273" borderId="309" xfId="0" applyNumberFormat="1" applyFont="1" applyFill="1" applyBorder="1" applyAlignment="1" applyProtection="1">
      <alignment horizontal="right" wrapText="1" readingOrder="1"/>
    </xf>
    <xf numFmtId="4" fontId="310" fillId="274" borderId="310" xfId="0" applyNumberFormat="1" applyFont="1" applyFill="1" applyBorder="1" applyAlignment="1" applyProtection="1">
      <alignment horizontal="right" wrapText="1" readingOrder="1"/>
    </xf>
    <xf numFmtId="4" fontId="311" fillId="275" borderId="311" xfId="0" applyNumberFormat="1" applyFont="1" applyFill="1" applyBorder="1" applyAlignment="1" applyProtection="1">
      <alignment horizontal="right" wrapText="1" readingOrder="1"/>
    </xf>
    <xf numFmtId="4" fontId="312" fillId="276" borderId="312" xfId="0" applyNumberFormat="1" applyFont="1" applyFill="1" applyBorder="1" applyAlignment="1" applyProtection="1">
      <alignment horizontal="right" wrapText="1" readingOrder="1"/>
    </xf>
    <xf numFmtId="4" fontId="313" fillId="277" borderId="313" xfId="0" applyNumberFormat="1" applyFont="1" applyFill="1" applyBorder="1" applyAlignment="1" applyProtection="1">
      <alignment horizontal="right" wrapText="1" readingOrder="1"/>
    </xf>
    <xf numFmtId="4" fontId="314" fillId="278" borderId="314" xfId="0" applyNumberFormat="1" applyFont="1" applyFill="1" applyBorder="1" applyAlignment="1" applyProtection="1">
      <alignment horizontal="right" wrapText="1" readingOrder="1"/>
    </xf>
    <xf numFmtId="4" fontId="315" fillId="279" borderId="315" xfId="0" applyNumberFormat="1" applyFont="1" applyFill="1" applyBorder="1" applyAlignment="1" applyProtection="1">
      <alignment horizontal="right" wrapText="1" readingOrder="1"/>
    </xf>
    <xf numFmtId="4" fontId="316" fillId="280" borderId="316" xfId="0" applyNumberFormat="1" applyFont="1" applyFill="1" applyBorder="1" applyAlignment="1" applyProtection="1">
      <alignment horizontal="right" wrapText="1" readingOrder="1"/>
    </xf>
    <xf numFmtId="0" fontId="317" fillId="281" borderId="317" xfId="0" applyFont="1" applyFill="1" applyBorder="1" applyAlignment="1" applyProtection="1">
      <alignment horizontal="left" vertical="top" wrapText="1" readingOrder="1"/>
    </xf>
    <xf numFmtId="4" fontId="319" fillId="282" borderId="319" xfId="0" applyNumberFormat="1" applyFont="1" applyFill="1" applyBorder="1" applyAlignment="1" applyProtection="1">
      <alignment horizontal="right" wrapText="1" readingOrder="1"/>
    </xf>
    <xf numFmtId="4" fontId="320" fillId="283" borderId="320" xfId="0" applyNumberFormat="1" applyFont="1" applyFill="1" applyBorder="1" applyAlignment="1" applyProtection="1">
      <alignment horizontal="right" wrapText="1" readingOrder="1"/>
    </xf>
    <xf numFmtId="4" fontId="321" fillId="284" borderId="321" xfId="0" applyNumberFormat="1" applyFont="1" applyFill="1" applyBorder="1" applyAlignment="1" applyProtection="1">
      <alignment horizontal="right" wrapText="1" readingOrder="1"/>
    </xf>
    <xf numFmtId="4" fontId="322" fillId="285" borderId="322" xfId="0" applyNumberFormat="1" applyFont="1" applyFill="1" applyBorder="1" applyAlignment="1" applyProtection="1">
      <alignment horizontal="right" wrapText="1" readingOrder="1"/>
    </xf>
    <xf numFmtId="4" fontId="323" fillId="286" borderId="323" xfId="0" applyNumberFormat="1" applyFont="1" applyFill="1" applyBorder="1" applyAlignment="1" applyProtection="1">
      <alignment horizontal="right" wrapText="1" readingOrder="1"/>
    </xf>
    <xf numFmtId="4" fontId="324" fillId="287" borderId="324" xfId="0" applyNumberFormat="1" applyFont="1" applyFill="1" applyBorder="1" applyAlignment="1" applyProtection="1">
      <alignment horizontal="right" wrapText="1" readingOrder="1"/>
    </xf>
    <xf numFmtId="4" fontId="325" fillId="288" borderId="325" xfId="0" applyNumberFormat="1" applyFont="1" applyFill="1" applyBorder="1" applyAlignment="1" applyProtection="1">
      <alignment horizontal="right" wrapText="1" readingOrder="1"/>
    </xf>
    <xf numFmtId="4" fontId="326" fillId="289" borderId="326" xfId="0" applyNumberFormat="1" applyFont="1" applyFill="1" applyBorder="1" applyAlignment="1" applyProtection="1">
      <alignment horizontal="right" wrapText="1" readingOrder="1"/>
    </xf>
    <xf numFmtId="4" fontId="327" fillId="290" borderId="327" xfId="0" applyNumberFormat="1" applyFont="1" applyFill="1" applyBorder="1" applyAlignment="1" applyProtection="1">
      <alignment horizontal="right" wrapText="1" readingOrder="1"/>
    </xf>
    <xf numFmtId="4" fontId="328" fillId="291" borderId="328" xfId="0" applyNumberFormat="1" applyFont="1" applyFill="1" applyBorder="1" applyAlignment="1" applyProtection="1">
      <alignment horizontal="right" wrapText="1" readingOrder="1"/>
    </xf>
    <xf numFmtId="4" fontId="329" fillId="292" borderId="329" xfId="0" applyNumberFormat="1" applyFont="1" applyFill="1" applyBorder="1" applyAlignment="1" applyProtection="1">
      <alignment horizontal="right" wrapText="1" readingOrder="1"/>
    </xf>
    <xf numFmtId="4" fontId="330" fillId="293" borderId="330" xfId="0" applyNumberFormat="1" applyFont="1" applyFill="1" applyBorder="1" applyAlignment="1" applyProtection="1">
      <alignment horizontal="right" wrapText="1" readingOrder="1"/>
    </xf>
    <xf numFmtId="4" fontId="331" fillId="294" borderId="331" xfId="0" applyNumberFormat="1" applyFont="1" applyFill="1" applyBorder="1" applyAlignment="1" applyProtection="1">
      <alignment horizontal="right" wrapText="1" readingOrder="1"/>
    </xf>
    <xf numFmtId="4" fontId="332" fillId="295" borderId="332" xfId="0" applyNumberFormat="1" applyFont="1" applyFill="1" applyBorder="1" applyAlignment="1" applyProtection="1">
      <alignment horizontal="right" wrapText="1" readingOrder="1"/>
    </xf>
    <xf numFmtId="4" fontId="333" fillId="296" borderId="333" xfId="0" applyNumberFormat="1" applyFont="1" applyFill="1" applyBorder="1" applyAlignment="1" applyProtection="1">
      <alignment horizontal="right" wrapText="1" readingOrder="1"/>
    </xf>
    <xf numFmtId="4" fontId="334" fillId="297" borderId="334" xfId="0" applyNumberFormat="1" applyFont="1" applyFill="1" applyBorder="1" applyAlignment="1" applyProtection="1">
      <alignment horizontal="right" wrapText="1" readingOrder="1"/>
    </xf>
    <xf numFmtId="4" fontId="335" fillId="298" borderId="335" xfId="0" applyNumberFormat="1" applyFont="1" applyFill="1" applyBorder="1" applyAlignment="1" applyProtection="1">
      <alignment horizontal="right" wrapText="1" readingOrder="1"/>
    </xf>
    <xf numFmtId="4" fontId="336" fillId="299" borderId="336" xfId="0" applyNumberFormat="1" applyFont="1" applyFill="1" applyBorder="1" applyAlignment="1" applyProtection="1">
      <alignment horizontal="right" wrapText="1" readingOrder="1"/>
    </xf>
    <xf numFmtId="4" fontId="337" fillId="300" borderId="337" xfId="0" applyNumberFormat="1" applyFont="1" applyFill="1" applyBorder="1" applyAlignment="1" applyProtection="1">
      <alignment horizontal="right" wrapText="1" readingOrder="1"/>
    </xf>
    <xf numFmtId="4" fontId="338" fillId="301" borderId="338" xfId="0" applyNumberFormat="1" applyFont="1" applyFill="1" applyBorder="1" applyAlignment="1" applyProtection="1">
      <alignment horizontal="right" wrapText="1" readingOrder="1"/>
    </xf>
    <xf numFmtId="4" fontId="339" fillId="302" borderId="339" xfId="0" applyNumberFormat="1" applyFont="1" applyFill="1" applyBorder="1" applyAlignment="1" applyProtection="1">
      <alignment horizontal="right" wrapText="1" readingOrder="1"/>
    </xf>
    <xf numFmtId="4" fontId="340" fillId="303" borderId="340" xfId="0" applyNumberFormat="1" applyFont="1" applyFill="1" applyBorder="1" applyAlignment="1" applyProtection="1">
      <alignment horizontal="right" wrapText="1" readingOrder="1"/>
    </xf>
    <xf numFmtId="4" fontId="341" fillId="304" borderId="341" xfId="0" applyNumberFormat="1" applyFont="1" applyFill="1" applyBorder="1" applyAlignment="1" applyProtection="1">
      <alignment horizontal="right" wrapText="1" readingOrder="1"/>
    </xf>
    <xf numFmtId="4" fontId="342" fillId="305" borderId="342" xfId="0" applyNumberFormat="1" applyFont="1" applyFill="1" applyBorder="1" applyAlignment="1" applyProtection="1">
      <alignment horizontal="right" wrapText="1" readingOrder="1"/>
    </xf>
    <xf numFmtId="0" fontId="343" fillId="306" borderId="343" xfId="0" applyFont="1" applyFill="1" applyBorder="1" applyAlignment="1" applyProtection="1">
      <alignment horizontal="left" vertical="top" wrapText="1" readingOrder="1"/>
    </xf>
    <xf numFmtId="4" fontId="345" fillId="307" borderId="345" xfId="0" applyNumberFormat="1" applyFont="1" applyFill="1" applyBorder="1" applyAlignment="1" applyProtection="1">
      <alignment horizontal="right" wrapText="1" readingOrder="1"/>
    </xf>
    <xf numFmtId="4" fontId="346" fillId="308" borderId="346" xfId="0" applyNumberFormat="1" applyFont="1" applyFill="1" applyBorder="1" applyAlignment="1" applyProtection="1">
      <alignment horizontal="right" wrapText="1" readingOrder="1"/>
    </xf>
    <xf numFmtId="4" fontId="347" fillId="309" borderId="347" xfId="0" applyNumberFormat="1" applyFont="1" applyFill="1" applyBorder="1" applyAlignment="1" applyProtection="1">
      <alignment horizontal="right" wrapText="1" readingOrder="1"/>
    </xf>
    <xf numFmtId="4" fontId="348" fillId="310" borderId="348" xfId="0" applyNumberFormat="1" applyFont="1" applyFill="1" applyBorder="1" applyAlignment="1" applyProtection="1">
      <alignment horizontal="right" wrapText="1" readingOrder="1"/>
    </xf>
    <xf numFmtId="4" fontId="349" fillId="311" borderId="349" xfId="0" applyNumberFormat="1" applyFont="1" applyFill="1" applyBorder="1" applyAlignment="1" applyProtection="1">
      <alignment horizontal="right" wrapText="1" readingOrder="1"/>
    </xf>
    <xf numFmtId="4" fontId="350" fillId="312" borderId="350" xfId="0" applyNumberFormat="1" applyFont="1" applyFill="1" applyBorder="1" applyAlignment="1" applyProtection="1">
      <alignment horizontal="right" wrapText="1" readingOrder="1"/>
    </xf>
    <xf numFmtId="4" fontId="351" fillId="313" borderId="351" xfId="0" applyNumberFormat="1" applyFont="1" applyFill="1" applyBorder="1" applyAlignment="1" applyProtection="1">
      <alignment horizontal="right" wrapText="1" readingOrder="1"/>
    </xf>
    <xf numFmtId="4" fontId="352" fillId="314" borderId="352" xfId="0" applyNumberFormat="1" applyFont="1" applyFill="1" applyBorder="1" applyAlignment="1" applyProtection="1">
      <alignment horizontal="right" wrapText="1" readingOrder="1"/>
    </xf>
    <xf numFmtId="4" fontId="353" fillId="315" borderId="353" xfId="0" applyNumberFormat="1" applyFont="1" applyFill="1" applyBorder="1" applyAlignment="1" applyProtection="1">
      <alignment horizontal="right" wrapText="1" readingOrder="1"/>
    </xf>
    <xf numFmtId="4" fontId="354" fillId="316" borderId="354" xfId="0" applyNumberFormat="1" applyFont="1" applyFill="1" applyBorder="1" applyAlignment="1" applyProtection="1">
      <alignment horizontal="right" wrapText="1" readingOrder="1"/>
    </xf>
    <xf numFmtId="4" fontId="355" fillId="317" borderId="355" xfId="0" applyNumberFormat="1" applyFont="1" applyFill="1" applyBorder="1" applyAlignment="1" applyProtection="1">
      <alignment horizontal="right" wrapText="1" readingOrder="1"/>
    </xf>
    <xf numFmtId="4" fontId="356" fillId="318" borderId="356" xfId="0" applyNumberFormat="1" applyFont="1" applyFill="1" applyBorder="1" applyAlignment="1" applyProtection="1">
      <alignment horizontal="right" wrapText="1" readingOrder="1"/>
    </xf>
    <xf numFmtId="4" fontId="357" fillId="319" borderId="357" xfId="0" applyNumberFormat="1" applyFont="1" applyFill="1" applyBorder="1" applyAlignment="1" applyProtection="1">
      <alignment horizontal="right" wrapText="1" readingOrder="1"/>
    </xf>
    <xf numFmtId="4" fontId="358" fillId="320" borderId="358" xfId="0" applyNumberFormat="1" applyFont="1" applyFill="1" applyBorder="1" applyAlignment="1" applyProtection="1">
      <alignment horizontal="right" wrapText="1" readingOrder="1"/>
    </xf>
    <xf numFmtId="4" fontId="359" fillId="321" borderId="359" xfId="0" applyNumberFormat="1" applyFont="1" applyFill="1" applyBorder="1" applyAlignment="1" applyProtection="1">
      <alignment horizontal="right" wrapText="1" readingOrder="1"/>
    </xf>
    <xf numFmtId="4" fontId="360" fillId="322" borderId="360" xfId="0" applyNumberFormat="1" applyFont="1" applyFill="1" applyBorder="1" applyAlignment="1" applyProtection="1">
      <alignment horizontal="right" wrapText="1" readingOrder="1"/>
    </xf>
    <xf numFmtId="4" fontId="361" fillId="323" borderId="361" xfId="0" applyNumberFormat="1" applyFont="1" applyFill="1" applyBorder="1" applyAlignment="1" applyProtection="1">
      <alignment horizontal="right" wrapText="1" readingOrder="1"/>
    </xf>
    <xf numFmtId="4" fontId="362" fillId="324" borderId="362" xfId="0" applyNumberFormat="1" applyFont="1" applyFill="1" applyBorder="1" applyAlignment="1" applyProtection="1">
      <alignment horizontal="right" wrapText="1" readingOrder="1"/>
    </xf>
    <xf numFmtId="4" fontId="363" fillId="325" borderId="363" xfId="0" applyNumberFormat="1" applyFont="1" applyFill="1" applyBorder="1" applyAlignment="1" applyProtection="1">
      <alignment horizontal="right" wrapText="1" readingOrder="1"/>
    </xf>
    <xf numFmtId="4" fontId="364" fillId="326" borderId="364" xfId="0" applyNumberFormat="1" applyFont="1" applyFill="1" applyBorder="1" applyAlignment="1" applyProtection="1">
      <alignment horizontal="right" wrapText="1" readingOrder="1"/>
    </xf>
    <xf numFmtId="4" fontId="365" fillId="327" borderId="365" xfId="0" applyNumberFormat="1" applyFont="1" applyFill="1" applyBorder="1" applyAlignment="1" applyProtection="1">
      <alignment horizontal="right" wrapText="1" readingOrder="1"/>
    </xf>
    <xf numFmtId="4" fontId="366" fillId="328" borderId="366" xfId="0" applyNumberFormat="1" applyFont="1" applyFill="1" applyBorder="1" applyAlignment="1" applyProtection="1">
      <alignment horizontal="right" wrapText="1" readingOrder="1"/>
    </xf>
    <xf numFmtId="4" fontId="367" fillId="329" borderId="367" xfId="0" applyNumberFormat="1" applyFont="1" applyFill="1" applyBorder="1" applyAlignment="1" applyProtection="1">
      <alignment horizontal="right" wrapText="1" readingOrder="1"/>
    </xf>
    <xf numFmtId="4" fontId="368" fillId="330" borderId="368" xfId="0" applyNumberFormat="1" applyFont="1" applyFill="1" applyBorder="1" applyAlignment="1" applyProtection="1">
      <alignment horizontal="right" wrapText="1" readingOrder="1"/>
    </xf>
    <xf numFmtId="0" fontId="369" fillId="331" borderId="369" xfId="0" applyFont="1" applyFill="1" applyBorder="1" applyAlignment="1" applyProtection="1">
      <alignment horizontal="left" vertical="top" wrapText="1" readingOrder="1"/>
    </xf>
    <xf numFmtId="4" fontId="371" fillId="332" borderId="371" xfId="0" applyNumberFormat="1" applyFont="1" applyFill="1" applyBorder="1" applyAlignment="1" applyProtection="1">
      <alignment horizontal="right" wrapText="1" readingOrder="1"/>
    </xf>
    <xf numFmtId="4" fontId="372" fillId="333" borderId="372" xfId="0" applyNumberFormat="1" applyFont="1" applyFill="1" applyBorder="1" applyAlignment="1" applyProtection="1">
      <alignment horizontal="right" wrapText="1" readingOrder="1"/>
    </xf>
    <xf numFmtId="4" fontId="373" fillId="334" borderId="373" xfId="0" applyNumberFormat="1" applyFont="1" applyFill="1" applyBorder="1" applyAlignment="1" applyProtection="1">
      <alignment horizontal="right" wrapText="1" readingOrder="1"/>
    </xf>
    <xf numFmtId="4" fontId="374" fillId="335" borderId="374" xfId="0" applyNumberFormat="1" applyFont="1" applyFill="1" applyBorder="1" applyAlignment="1" applyProtection="1">
      <alignment horizontal="right" wrapText="1" readingOrder="1"/>
    </xf>
    <xf numFmtId="4" fontId="375" fillId="336" borderId="375" xfId="0" applyNumberFormat="1" applyFont="1" applyFill="1" applyBorder="1" applyAlignment="1" applyProtection="1">
      <alignment horizontal="right" wrapText="1" readingOrder="1"/>
    </xf>
    <xf numFmtId="4" fontId="376" fillId="337" borderId="376" xfId="0" applyNumberFormat="1" applyFont="1" applyFill="1" applyBorder="1" applyAlignment="1" applyProtection="1">
      <alignment horizontal="right" wrapText="1" readingOrder="1"/>
    </xf>
    <xf numFmtId="4" fontId="377" fillId="338" borderId="377" xfId="0" applyNumberFormat="1" applyFont="1" applyFill="1" applyBorder="1" applyAlignment="1" applyProtection="1">
      <alignment horizontal="right" wrapText="1" readingOrder="1"/>
    </xf>
    <xf numFmtId="4" fontId="378" fillId="339" borderId="378" xfId="0" applyNumberFormat="1" applyFont="1" applyFill="1" applyBorder="1" applyAlignment="1" applyProtection="1">
      <alignment horizontal="right" wrapText="1" readingOrder="1"/>
    </xf>
    <xf numFmtId="4" fontId="379" fillId="340" borderId="379" xfId="0" applyNumberFormat="1" applyFont="1" applyFill="1" applyBorder="1" applyAlignment="1" applyProtection="1">
      <alignment horizontal="right" wrapText="1" readingOrder="1"/>
    </xf>
    <xf numFmtId="4" fontId="380" fillId="341" borderId="380" xfId="0" applyNumberFormat="1" applyFont="1" applyFill="1" applyBorder="1" applyAlignment="1" applyProtection="1">
      <alignment horizontal="right" wrapText="1" readingOrder="1"/>
    </xf>
    <xf numFmtId="4" fontId="381" fillId="342" borderId="381" xfId="0" applyNumberFormat="1" applyFont="1" applyFill="1" applyBorder="1" applyAlignment="1" applyProtection="1">
      <alignment horizontal="right" wrapText="1" readingOrder="1"/>
    </xf>
    <xf numFmtId="4" fontId="382" fillId="343" borderId="382" xfId="0" applyNumberFormat="1" applyFont="1" applyFill="1" applyBorder="1" applyAlignment="1" applyProtection="1">
      <alignment horizontal="right" wrapText="1" readingOrder="1"/>
    </xf>
    <xf numFmtId="4" fontId="383" fillId="344" borderId="383" xfId="0" applyNumberFormat="1" applyFont="1" applyFill="1" applyBorder="1" applyAlignment="1" applyProtection="1">
      <alignment horizontal="right" wrapText="1" readingOrder="1"/>
    </xf>
    <xf numFmtId="4" fontId="384" fillId="345" borderId="384" xfId="0" applyNumberFormat="1" applyFont="1" applyFill="1" applyBorder="1" applyAlignment="1" applyProtection="1">
      <alignment horizontal="right" wrapText="1" readingOrder="1"/>
    </xf>
    <xf numFmtId="4" fontId="385" fillId="346" borderId="385" xfId="0" applyNumberFormat="1" applyFont="1" applyFill="1" applyBorder="1" applyAlignment="1" applyProtection="1">
      <alignment horizontal="right" wrapText="1" readingOrder="1"/>
    </xf>
    <xf numFmtId="4" fontId="386" fillId="347" borderId="386" xfId="0" applyNumberFormat="1" applyFont="1" applyFill="1" applyBorder="1" applyAlignment="1" applyProtection="1">
      <alignment horizontal="right" wrapText="1" readingOrder="1"/>
    </xf>
    <xf numFmtId="4" fontId="387" fillId="348" borderId="387" xfId="0" applyNumberFormat="1" applyFont="1" applyFill="1" applyBorder="1" applyAlignment="1" applyProtection="1">
      <alignment horizontal="right" wrapText="1" readingOrder="1"/>
    </xf>
    <xf numFmtId="4" fontId="388" fillId="349" borderId="388" xfId="0" applyNumberFormat="1" applyFont="1" applyFill="1" applyBorder="1" applyAlignment="1" applyProtection="1">
      <alignment horizontal="right" wrapText="1" readingOrder="1"/>
    </xf>
    <xf numFmtId="4" fontId="389" fillId="350" borderId="389" xfId="0" applyNumberFormat="1" applyFont="1" applyFill="1" applyBorder="1" applyAlignment="1" applyProtection="1">
      <alignment horizontal="right" wrapText="1" readingOrder="1"/>
    </xf>
    <xf numFmtId="4" fontId="390" fillId="351" borderId="390" xfId="0" applyNumberFormat="1" applyFont="1" applyFill="1" applyBorder="1" applyAlignment="1" applyProtection="1">
      <alignment horizontal="right" wrapText="1" readingOrder="1"/>
    </xf>
    <xf numFmtId="4" fontId="391" fillId="352" borderId="391" xfId="0" applyNumberFormat="1" applyFont="1" applyFill="1" applyBorder="1" applyAlignment="1" applyProtection="1">
      <alignment horizontal="right" wrapText="1" readingOrder="1"/>
    </xf>
    <xf numFmtId="4" fontId="392" fillId="353" borderId="392" xfId="0" applyNumberFormat="1" applyFont="1" applyFill="1" applyBorder="1" applyAlignment="1" applyProtection="1">
      <alignment horizontal="right" wrapText="1" readingOrder="1"/>
    </xf>
    <xf numFmtId="4" fontId="393" fillId="354" borderId="393" xfId="0" applyNumberFormat="1" applyFont="1" applyFill="1" applyBorder="1" applyAlignment="1" applyProtection="1">
      <alignment horizontal="right" wrapText="1" readingOrder="1"/>
    </xf>
    <xf numFmtId="4" fontId="394" fillId="355" borderId="394" xfId="0" applyNumberFormat="1" applyFont="1" applyFill="1" applyBorder="1" applyAlignment="1" applyProtection="1">
      <alignment horizontal="right" wrapText="1" readingOrder="1"/>
    </xf>
    <xf numFmtId="0" fontId="395" fillId="356" borderId="395" xfId="0" applyFont="1" applyFill="1" applyBorder="1" applyAlignment="1" applyProtection="1">
      <alignment horizontal="left" vertical="top" wrapText="1" readingOrder="1"/>
    </xf>
    <xf numFmtId="4" fontId="397" fillId="357" borderId="397" xfId="0" applyNumberFormat="1" applyFont="1" applyFill="1" applyBorder="1" applyAlignment="1" applyProtection="1">
      <alignment horizontal="right" wrapText="1" readingOrder="1"/>
    </xf>
    <xf numFmtId="4" fontId="398" fillId="358" borderId="398" xfId="0" applyNumberFormat="1" applyFont="1" applyFill="1" applyBorder="1" applyAlignment="1" applyProtection="1">
      <alignment horizontal="right" wrapText="1" readingOrder="1"/>
    </xf>
    <xf numFmtId="4" fontId="399" fillId="359" borderId="399" xfId="0" applyNumberFormat="1" applyFont="1" applyFill="1" applyBorder="1" applyAlignment="1" applyProtection="1">
      <alignment horizontal="right" wrapText="1" readingOrder="1"/>
    </xf>
    <xf numFmtId="4" fontId="400" fillId="360" borderId="400" xfId="0" applyNumberFormat="1" applyFont="1" applyFill="1" applyBorder="1" applyAlignment="1" applyProtection="1">
      <alignment horizontal="right" wrapText="1" readingOrder="1"/>
    </xf>
    <xf numFmtId="4" fontId="401" fillId="361" borderId="401" xfId="0" applyNumberFormat="1" applyFont="1" applyFill="1" applyBorder="1" applyAlignment="1" applyProtection="1">
      <alignment horizontal="right" wrapText="1" readingOrder="1"/>
    </xf>
    <xf numFmtId="4" fontId="402" fillId="362" borderId="402" xfId="0" applyNumberFormat="1" applyFont="1" applyFill="1" applyBorder="1" applyAlignment="1" applyProtection="1">
      <alignment horizontal="right" wrapText="1" readingOrder="1"/>
    </xf>
    <xf numFmtId="4" fontId="403" fillId="363" borderId="403" xfId="0" applyNumberFormat="1" applyFont="1" applyFill="1" applyBorder="1" applyAlignment="1" applyProtection="1">
      <alignment horizontal="right" wrapText="1" readingOrder="1"/>
    </xf>
    <xf numFmtId="4" fontId="404" fillId="364" borderId="404" xfId="0" applyNumberFormat="1" applyFont="1" applyFill="1" applyBorder="1" applyAlignment="1" applyProtection="1">
      <alignment horizontal="right" wrapText="1" readingOrder="1"/>
    </xf>
    <xf numFmtId="4" fontId="405" fillId="365" borderId="405" xfId="0" applyNumberFormat="1" applyFont="1" applyFill="1" applyBorder="1" applyAlignment="1" applyProtection="1">
      <alignment horizontal="right" wrapText="1" readingOrder="1"/>
    </xf>
    <xf numFmtId="4" fontId="406" fillId="366" borderId="406" xfId="0" applyNumberFormat="1" applyFont="1" applyFill="1" applyBorder="1" applyAlignment="1" applyProtection="1">
      <alignment horizontal="right" wrapText="1" readingOrder="1"/>
    </xf>
    <xf numFmtId="4" fontId="407" fillId="367" borderId="407" xfId="0" applyNumberFormat="1" applyFont="1" applyFill="1" applyBorder="1" applyAlignment="1" applyProtection="1">
      <alignment horizontal="right" wrapText="1" readingOrder="1"/>
    </xf>
    <xf numFmtId="4" fontId="408" fillId="368" borderId="408" xfId="0" applyNumberFormat="1" applyFont="1" applyFill="1" applyBorder="1" applyAlignment="1" applyProtection="1">
      <alignment horizontal="right" wrapText="1" readingOrder="1"/>
    </xf>
    <xf numFmtId="4" fontId="409" fillId="369" borderId="409" xfId="0" applyNumberFormat="1" applyFont="1" applyFill="1" applyBorder="1" applyAlignment="1" applyProtection="1">
      <alignment horizontal="right" wrapText="1" readingOrder="1"/>
    </xf>
    <xf numFmtId="4" fontId="410" fillId="370" borderId="410" xfId="0" applyNumberFormat="1" applyFont="1" applyFill="1" applyBorder="1" applyAlignment="1" applyProtection="1">
      <alignment horizontal="right" wrapText="1" readingOrder="1"/>
    </xf>
    <xf numFmtId="4" fontId="411" fillId="371" borderId="411" xfId="0" applyNumberFormat="1" applyFont="1" applyFill="1" applyBorder="1" applyAlignment="1" applyProtection="1">
      <alignment horizontal="right" wrapText="1" readingOrder="1"/>
    </xf>
    <xf numFmtId="4" fontId="412" fillId="372" borderId="412" xfId="0" applyNumberFormat="1" applyFont="1" applyFill="1" applyBorder="1" applyAlignment="1" applyProtection="1">
      <alignment horizontal="right" wrapText="1" readingOrder="1"/>
    </xf>
    <xf numFmtId="4" fontId="413" fillId="373" borderId="413" xfId="0" applyNumberFormat="1" applyFont="1" applyFill="1" applyBorder="1" applyAlignment="1" applyProtection="1">
      <alignment horizontal="right" wrapText="1" readingOrder="1"/>
    </xf>
    <xf numFmtId="4" fontId="414" fillId="374" borderId="414" xfId="0" applyNumberFormat="1" applyFont="1" applyFill="1" applyBorder="1" applyAlignment="1" applyProtection="1">
      <alignment horizontal="right" wrapText="1" readingOrder="1"/>
    </xf>
    <xf numFmtId="4" fontId="415" fillId="375" borderId="415" xfId="0" applyNumberFormat="1" applyFont="1" applyFill="1" applyBorder="1" applyAlignment="1" applyProtection="1">
      <alignment horizontal="right" wrapText="1" readingOrder="1"/>
    </xf>
    <xf numFmtId="4" fontId="416" fillId="376" borderId="416" xfId="0" applyNumberFormat="1" applyFont="1" applyFill="1" applyBorder="1" applyAlignment="1" applyProtection="1">
      <alignment horizontal="right" wrapText="1" readingOrder="1"/>
    </xf>
    <xf numFmtId="4" fontId="417" fillId="377" borderId="417" xfId="0" applyNumberFormat="1" applyFont="1" applyFill="1" applyBorder="1" applyAlignment="1" applyProtection="1">
      <alignment horizontal="right" wrapText="1" readingOrder="1"/>
    </xf>
    <xf numFmtId="4" fontId="418" fillId="378" borderId="418" xfId="0" applyNumberFormat="1" applyFont="1" applyFill="1" applyBorder="1" applyAlignment="1" applyProtection="1">
      <alignment horizontal="right" wrapText="1" readingOrder="1"/>
    </xf>
    <xf numFmtId="4" fontId="419" fillId="379" borderId="419" xfId="0" applyNumberFormat="1" applyFont="1" applyFill="1" applyBorder="1" applyAlignment="1" applyProtection="1">
      <alignment horizontal="right" wrapText="1" readingOrder="1"/>
    </xf>
    <xf numFmtId="4" fontId="420" fillId="380" borderId="420" xfId="0" applyNumberFormat="1" applyFont="1" applyFill="1" applyBorder="1" applyAlignment="1" applyProtection="1">
      <alignment horizontal="right" wrapText="1" readingOrder="1"/>
    </xf>
    <xf numFmtId="0" fontId="421" fillId="381" borderId="421" xfId="0" applyFont="1" applyFill="1" applyBorder="1" applyAlignment="1" applyProtection="1">
      <alignment horizontal="left" vertical="top" wrapText="1" readingOrder="1"/>
    </xf>
    <xf numFmtId="4" fontId="423" fillId="382" borderId="423" xfId="0" applyNumberFormat="1" applyFont="1" applyFill="1" applyBorder="1" applyAlignment="1" applyProtection="1">
      <alignment horizontal="right" wrapText="1" readingOrder="1"/>
    </xf>
    <xf numFmtId="4" fontId="424" fillId="383" borderId="424" xfId="0" applyNumberFormat="1" applyFont="1" applyFill="1" applyBorder="1" applyAlignment="1" applyProtection="1">
      <alignment horizontal="right" wrapText="1" readingOrder="1"/>
    </xf>
    <xf numFmtId="4" fontId="425" fillId="384" borderId="425" xfId="0" applyNumberFormat="1" applyFont="1" applyFill="1" applyBorder="1" applyAlignment="1" applyProtection="1">
      <alignment horizontal="right" wrapText="1" readingOrder="1"/>
    </xf>
    <xf numFmtId="4" fontId="426" fillId="385" borderId="426" xfId="0" applyNumberFormat="1" applyFont="1" applyFill="1" applyBorder="1" applyAlignment="1" applyProtection="1">
      <alignment horizontal="right" wrapText="1" readingOrder="1"/>
    </xf>
    <xf numFmtId="4" fontId="427" fillId="386" borderId="427" xfId="0" applyNumberFormat="1" applyFont="1" applyFill="1" applyBorder="1" applyAlignment="1" applyProtection="1">
      <alignment horizontal="right" wrapText="1" readingOrder="1"/>
    </xf>
    <xf numFmtId="4" fontId="428" fillId="387" borderId="428" xfId="0" applyNumberFormat="1" applyFont="1" applyFill="1" applyBorder="1" applyAlignment="1" applyProtection="1">
      <alignment horizontal="right" wrapText="1" readingOrder="1"/>
    </xf>
    <xf numFmtId="4" fontId="429" fillId="388" borderId="429" xfId="0" applyNumberFormat="1" applyFont="1" applyFill="1" applyBorder="1" applyAlignment="1" applyProtection="1">
      <alignment horizontal="right" wrapText="1" readingOrder="1"/>
    </xf>
    <xf numFmtId="4" fontId="430" fillId="389" borderId="430" xfId="0" applyNumberFormat="1" applyFont="1" applyFill="1" applyBorder="1" applyAlignment="1" applyProtection="1">
      <alignment horizontal="right" wrapText="1" readingOrder="1"/>
    </xf>
    <xf numFmtId="4" fontId="431" fillId="390" borderId="431" xfId="0" applyNumberFormat="1" applyFont="1" applyFill="1" applyBorder="1" applyAlignment="1" applyProtection="1">
      <alignment horizontal="right" wrapText="1" readingOrder="1"/>
    </xf>
    <xf numFmtId="4" fontId="432" fillId="391" borderId="432" xfId="0" applyNumberFormat="1" applyFont="1" applyFill="1" applyBorder="1" applyAlignment="1" applyProtection="1">
      <alignment horizontal="right" wrapText="1" readingOrder="1"/>
    </xf>
    <xf numFmtId="4" fontId="433" fillId="392" borderId="433" xfId="0" applyNumberFormat="1" applyFont="1" applyFill="1" applyBorder="1" applyAlignment="1" applyProtection="1">
      <alignment horizontal="right" wrapText="1" readingOrder="1"/>
    </xf>
    <xf numFmtId="4" fontId="434" fillId="393" borderId="434" xfId="0" applyNumberFormat="1" applyFont="1" applyFill="1" applyBorder="1" applyAlignment="1" applyProtection="1">
      <alignment horizontal="right" wrapText="1" readingOrder="1"/>
    </xf>
    <xf numFmtId="4" fontId="435" fillId="394" borderId="435" xfId="0" applyNumberFormat="1" applyFont="1" applyFill="1" applyBorder="1" applyAlignment="1" applyProtection="1">
      <alignment horizontal="right" wrapText="1" readingOrder="1"/>
    </xf>
    <xf numFmtId="4" fontId="436" fillId="395" borderId="436" xfId="0" applyNumberFormat="1" applyFont="1" applyFill="1" applyBorder="1" applyAlignment="1" applyProtection="1">
      <alignment horizontal="right" wrapText="1" readingOrder="1"/>
    </xf>
    <xf numFmtId="4" fontId="437" fillId="396" borderId="437" xfId="0" applyNumberFormat="1" applyFont="1" applyFill="1" applyBorder="1" applyAlignment="1" applyProtection="1">
      <alignment horizontal="right" wrapText="1" readingOrder="1"/>
    </xf>
    <xf numFmtId="4" fontId="438" fillId="397" borderId="438" xfId="0" applyNumberFormat="1" applyFont="1" applyFill="1" applyBorder="1" applyAlignment="1" applyProtection="1">
      <alignment horizontal="right" wrapText="1" readingOrder="1"/>
    </xf>
    <xf numFmtId="4" fontId="439" fillId="398" borderId="439" xfId="0" applyNumberFormat="1" applyFont="1" applyFill="1" applyBorder="1" applyAlignment="1" applyProtection="1">
      <alignment horizontal="right" wrapText="1" readingOrder="1"/>
    </xf>
    <xf numFmtId="4" fontId="440" fillId="399" borderId="440" xfId="0" applyNumberFormat="1" applyFont="1" applyFill="1" applyBorder="1" applyAlignment="1" applyProtection="1">
      <alignment horizontal="right" wrapText="1" readingOrder="1"/>
    </xf>
    <xf numFmtId="4" fontId="441" fillId="400" borderId="441" xfId="0" applyNumberFormat="1" applyFont="1" applyFill="1" applyBorder="1" applyAlignment="1" applyProtection="1">
      <alignment horizontal="right" wrapText="1" readingOrder="1"/>
    </xf>
    <xf numFmtId="4" fontId="442" fillId="401" borderId="442" xfId="0" applyNumberFormat="1" applyFont="1" applyFill="1" applyBorder="1" applyAlignment="1" applyProtection="1">
      <alignment horizontal="right" wrapText="1" readingOrder="1"/>
    </xf>
    <xf numFmtId="4" fontId="443" fillId="402" borderId="443" xfId="0" applyNumberFormat="1" applyFont="1" applyFill="1" applyBorder="1" applyAlignment="1" applyProtection="1">
      <alignment horizontal="right" wrapText="1" readingOrder="1"/>
    </xf>
    <xf numFmtId="4" fontId="444" fillId="403" borderId="444" xfId="0" applyNumberFormat="1" applyFont="1" applyFill="1" applyBorder="1" applyAlignment="1" applyProtection="1">
      <alignment horizontal="right" wrapText="1" readingOrder="1"/>
    </xf>
    <xf numFmtId="4" fontId="445" fillId="404" borderId="445" xfId="0" applyNumberFormat="1" applyFont="1" applyFill="1" applyBorder="1" applyAlignment="1" applyProtection="1">
      <alignment horizontal="right" wrapText="1" readingOrder="1"/>
    </xf>
    <xf numFmtId="4" fontId="446" fillId="405" borderId="446" xfId="0" applyNumberFormat="1" applyFont="1" applyFill="1" applyBorder="1" applyAlignment="1" applyProtection="1">
      <alignment horizontal="right" wrapText="1" readingOrder="1"/>
    </xf>
    <xf numFmtId="0" fontId="447" fillId="406" borderId="447" xfId="0" applyFont="1" applyFill="1" applyBorder="1" applyAlignment="1" applyProtection="1">
      <alignment horizontal="left" vertical="top" wrapText="1" readingOrder="1"/>
    </xf>
    <xf numFmtId="4" fontId="449" fillId="407" borderId="449" xfId="0" applyNumberFormat="1" applyFont="1" applyFill="1" applyBorder="1" applyAlignment="1" applyProtection="1">
      <alignment horizontal="right" wrapText="1" readingOrder="1"/>
    </xf>
    <xf numFmtId="4" fontId="450" fillId="408" borderId="450" xfId="0" applyNumberFormat="1" applyFont="1" applyFill="1" applyBorder="1" applyAlignment="1" applyProtection="1">
      <alignment horizontal="right" wrapText="1" readingOrder="1"/>
    </xf>
    <xf numFmtId="4" fontId="451" fillId="409" borderId="451" xfId="0" applyNumberFormat="1" applyFont="1" applyFill="1" applyBorder="1" applyAlignment="1" applyProtection="1">
      <alignment horizontal="right" wrapText="1" readingOrder="1"/>
    </xf>
    <xf numFmtId="4" fontId="452" fillId="410" borderId="452" xfId="0" applyNumberFormat="1" applyFont="1" applyFill="1" applyBorder="1" applyAlignment="1" applyProtection="1">
      <alignment horizontal="right" wrapText="1" readingOrder="1"/>
    </xf>
    <xf numFmtId="4" fontId="453" fillId="411" borderId="453" xfId="0" applyNumberFormat="1" applyFont="1" applyFill="1" applyBorder="1" applyAlignment="1" applyProtection="1">
      <alignment horizontal="right" wrapText="1" readingOrder="1"/>
    </xf>
    <xf numFmtId="4" fontId="454" fillId="412" borderId="454" xfId="0" applyNumberFormat="1" applyFont="1" applyFill="1" applyBorder="1" applyAlignment="1" applyProtection="1">
      <alignment horizontal="right" wrapText="1" readingOrder="1"/>
    </xf>
    <xf numFmtId="4" fontId="455" fillId="413" borderId="455" xfId="0" applyNumberFormat="1" applyFont="1" applyFill="1" applyBorder="1" applyAlignment="1" applyProtection="1">
      <alignment horizontal="right" wrapText="1" readingOrder="1"/>
    </xf>
    <xf numFmtId="4" fontId="456" fillId="414" borderId="456" xfId="0" applyNumberFormat="1" applyFont="1" applyFill="1" applyBorder="1" applyAlignment="1" applyProtection="1">
      <alignment horizontal="right" wrapText="1" readingOrder="1"/>
    </xf>
    <xf numFmtId="4" fontId="457" fillId="415" borderId="457" xfId="0" applyNumberFormat="1" applyFont="1" applyFill="1" applyBorder="1" applyAlignment="1" applyProtection="1">
      <alignment horizontal="right" wrapText="1" readingOrder="1"/>
    </xf>
    <xf numFmtId="4" fontId="458" fillId="416" borderId="458" xfId="0" applyNumberFormat="1" applyFont="1" applyFill="1" applyBorder="1" applyAlignment="1" applyProtection="1">
      <alignment horizontal="right" wrapText="1" readingOrder="1"/>
    </xf>
    <xf numFmtId="4" fontId="459" fillId="417" borderId="459" xfId="0" applyNumberFormat="1" applyFont="1" applyFill="1" applyBorder="1" applyAlignment="1" applyProtection="1">
      <alignment horizontal="right" wrapText="1" readingOrder="1"/>
    </xf>
    <xf numFmtId="4" fontId="460" fillId="418" borderId="460" xfId="0" applyNumberFormat="1" applyFont="1" applyFill="1" applyBorder="1" applyAlignment="1" applyProtection="1">
      <alignment horizontal="right" wrapText="1" readingOrder="1"/>
    </xf>
    <xf numFmtId="4" fontId="461" fillId="419" borderId="461" xfId="0" applyNumberFormat="1" applyFont="1" applyFill="1" applyBorder="1" applyAlignment="1" applyProtection="1">
      <alignment horizontal="right" wrapText="1" readingOrder="1"/>
    </xf>
    <xf numFmtId="4" fontId="462" fillId="420" borderId="462" xfId="0" applyNumberFormat="1" applyFont="1" applyFill="1" applyBorder="1" applyAlignment="1" applyProtection="1">
      <alignment horizontal="right" wrapText="1" readingOrder="1"/>
    </xf>
    <xf numFmtId="4" fontId="463" fillId="421" borderId="463" xfId="0" applyNumberFormat="1" applyFont="1" applyFill="1" applyBorder="1" applyAlignment="1" applyProtection="1">
      <alignment horizontal="right" wrapText="1" readingOrder="1"/>
    </xf>
    <xf numFmtId="4" fontId="464" fillId="422" borderId="464" xfId="0" applyNumberFormat="1" applyFont="1" applyFill="1" applyBorder="1" applyAlignment="1" applyProtection="1">
      <alignment horizontal="right" wrapText="1" readingOrder="1"/>
    </xf>
    <xf numFmtId="4" fontId="465" fillId="423" borderId="465" xfId="0" applyNumberFormat="1" applyFont="1" applyFill="1" applyBorder="1" applyAlignment="1" applyProtection="1">
      <alignment horizontal="right" wrapText="1" readingOrder="1"/>
    </xf>
    <xf numFmtId="4" fontId="466" fillId="424" borderId="466" xfId="0" applyNumberFormat="1" applyFont="1" applyFill="1" applyBorder="1" applyAlignment="1" applyProtection="1">
      <alignment horizontal="right" wrapText="1" readingOrder="1"/>
    </xf>
    <xf numFmtId="4" fontId="467" fillId="425" borderId="467" xfId="0" applyNumberFormat="1" applyFont="1" applyFill="1" applyBorder="1" applyAlignment="1" applyProtection="1">
      <alignment horizontal="right" wrapText="1" readingOrder="1"/>
    </xf>
    <xf numFmtId="4" fontId="468" fillId="426" borderId="468" xfId="0" applyNumberFormat="1" applyFont="1" applyFill="1" applyBorder="1" applyAlignment="1" applyProtection="1">
      <alignment horizontal="right" wrapText="1" readingOrder="1"/>
    </xf>
    <xf numFmtId="4" fontId="469" fillId="427" borderId="469" xfId="0" applyNumberFormat="1" applyFont="1" applyFill="1" applyBorder="1" applyAlignment="1" applyProtection="1">
      <alignment horizontal="right" wrapText="1" readingOrder="1"/>
    </xf>
    <xf numFmtId="4" fontId="470" fillId="428" borderId="470" xfId="0" applyNumberFormat="1" applyFont="1" applyFill="1" applyBorder="1" applyAlignment="1" applyProtection="1">
      <alignment horizontal="right" wrapText="1" readingOrder="1"/>
    </xf>
    <xf numFmtId="4" fontId="471" fillId="429" borderId="471" xfId="0" applyNumberFormat="1" applyFont="1" applyFill="1" applyBorder="1" applyAlignment="1" applyProtection="1">
      <alignment horizontal="right" wrapText="1" readingOrder="1"/>
    </xf>
    <xf numFmtId="4" fontId="472" fillId="430" borderId="472" xfId="0" applyNumberFormat="1" applyFont="1" applyFill="1" applyBorder="1" applyAlignment="1" applyProtection="1">
      <alignment horizontal="right" wrapText="1" readingOrder="1"/>
    </xf>
    <xf numFmtId="0" fontId="473" fillId="431" borderId="473" xfId="0" applyFont="1" applyFill="1" applyBorder="1" applyAlignment="1" applyProtection="1">
      <alignment horizontal="left" vertical="top" wrapText="1" readingOrder="1"/>
    </xf>
    <xf numFmtId="4" fontId="475" fillId="432" borderId="475" xfId="0" applyNumberFormat="1" applyFont="1" applyFill="1" applyBorder="1" applyAlignment="1" applyProtection="1">
      <alignment horizontal="right" wrapText="1" readingOrder="1"/>
    </xf>
    <xf numFmtId="4" fontId="476" fillId="433" borderId="476" xfId="0" applyNumberFormat="1" applyFont="1" applyFill="1" applyBorder="1" applyAlignment="1" applyProtection="1">
      <alignment horizontal="right" wrapText="1" readingOrder="1"/>
    </xf>
    <xf numFmtId="4" fontId="477" fillId="434" borderId="477" xfId="0" applyNumberFormat="1" applyFont="1" applyFill="1" applyBorder="1" applyAlignment="1" applyProtection="1">
      <alignment horizontal="right" wrapText="1" readingOrder="1"/>
    </xf>
    <xf numFmtId="4" fontId="478" fillId="435" borderId="478" xfId="0" applyNumberFormat="1" applyFont="1" applyFill="1" applyBorder="1" applyAlignment="1" applyProtection="1">
      <alignment horizontal="right" wrapText="1" readingOrder="1"/>
    </xf>
    <xf numFmtId="4" fontId="479" fillId="436" borderId="479" xfId="0" applyNumberFormat="1" applyFont="1" applyFill="1" applyBorder="1" applyAlignment="1" applyProtection="1">
      <alignment horizontal="right" wrapText="1" readingOrder="1"/>
    </xf>
    <xf numFmtId="4" fontId="480" fillId="437" borderId="480" xfId="0" applyNumberFormat="1" applyFont="1" applyFill="1" applyBorder="1" applyAlignment="1" applyProtection="1">
      <alignment horizontal="right" wrapText="1" readingOrder="1"/>
    </xf>
    <xf numFmtId="4" fontId="481" fillId="438" borderId="481" xfId="0" applyNumberFormat="1" applyFont="1" applyFill="1" applyBorder="1" applyAlignment="1" applyProtection="1">
      <alignment horizontal="right" wrapText="1" readingOrder="1"/>
    </xf>
    <xf numFmtId="4" fontId="482" fillId="439" borderId="482" xfId="0" applyNumberFormat="1" applyFont="1" applyFill="1" applyBorder="1" applyAlignment="1" applyProtection="1">
      <alignment horizontal="right" wrapText="1" readingOrder="1"/>
    </xf>
    <xf numFmtId="4" fontId="483" fillId="440" borderId="483" xfId="0" applyNumberFormat="1" applyFont="1" applyFill="1" applyBorder="1" applyAlignment="1" applyProtection="1">
      <alignment horizontal="right" wrapText="1" readingOrder="1"/>
    </xf>
    <xf numFmtId="4" fontId="484" fillId="441" borderId="484" xfId="0" applyNumberFormat="1" applyFont="1" applyFill="1" applyBorder="1" applyAlignment="1" applyProtection="1">
      <alignment horizontal="right" wrapText="1" readingOrder="1"/>
    </xf>
    <xf numFmtId="4" fontId="485" fillId="442" borderId="485" xfId="0" applyNumberFormat="1" applyFont="1" applyFill="1" applyBorder="1" applyAlignment="1" applyProtection="1">
      <alignment horizontal="right" wrapText="1" readingOrder="1"/>
    </xf>
    <xf numFmtId="4" fontId="486" fillId="443" borderId="486" xfId="0" applyNumberFormat="1" applyFont="1" applyFill="1" applyBorder="1" applyAlignment="1" applyProtection="1">
      <alignment horizontal="right" wrapText="1" readingOrder="1"/>
    </xf>
    <xf numFmtId="4" fontId="487" fillId="444" borderId="487" xfId="0" applyNumberFormat="1" applyFont="1" applyFill="1" applyBorder="1" applyAlignment="1" applyProtection="1">
      <alignment horizontal="right" wrapText="1" readingOrder="1"/>
    </xf>
    <xf numFmtId="4" fontId="488" fillId="445" borderId="488" xfId="0" applyNumberFormat="1" applyFont="1" applyFill="1" applyBorder="1" applyAlignment="1" applyProtection="1">
      <alignment horizontal="right" wrapText="1" readingOrder="1"/>
    </xf>
    <xf numFmtId="4" fontId="489" fillId="446" borderId="489" xfId="0" applyNumberFormat="1" applyFont="1" applyFill="1" applyBorder="1" applyAlignment="1" applyProtection="1">
      <alignment horizontal="right" wrapText="1" readingOrder="1"/>
    </xf>
    <xf numFmtId="4" fontId="490" fillId="447" borderId="490" xfId="0" applyNumberFormat="1" applyFont="1" applyFill="1" applyBorder="1" applyAlignment="1" applyProtection="1">
      <alignment horizontal="right" wrapText="1" readingOrder="1"/>
    </xf>
    <xf numFmtId="4" fontId="491" fillId="448" borderId="491" xfId="0" applyNumberFormat="1" applyFont="1" applyFill="1" applyBorder="1" applyAlignment="1" applyProtection="1">
      <alignment horizontal="right" wrapText="1" readingOrder="1"/>
    </xf>
    <xf numFmtId="4" fontId="492" fillId="449" borderId="492" xfId="0" applyNumberFormat="1" applyFont="1" applyFill="1" applyBorder="1" applyAlignment="1" applyProtection="1">
      <alignment horizontal="right" wrapText="1" readingOrder="1"/>
    </xf>
    <xf numFmtId="4" fontId="493" fillId="450" borderId="493" xfId="0" applyNumberFormat="1" applyFont="1" applyFill="1" applyBorder="1" applyAlignment="1" applyProtection="1">
      <alignment horizontal="right" wrapText="1" readingOrder="1"/>
    </xf>
    <xf numFmtId="4" fontId="494" fillId="451" borderId="494" xfId="0" applyNumberFormat="1" applyFont="1" applyFill="1" applyBorder="1" applyAlignment="1" applyProtection="1">
      <alignment horizontal="right" wrapText="1" readingOrder="1"/>
    </xf>
    <xf numFmtId="4" fontId="495" fillId="452" borderId="495" xfId="0" applyNumberFormat="1" applyFont="1" applyFill="1" applyBorder="1" applyAlignment="1" applyProtection="1">
      <alignment horizontal="right" wrapText="1" readingOrder="1"/>
    </xf>
    <xf numFmtId="4" fontId="496" fillId="453" borderId="496" xfId="0" applyNumberFormat="1" applyFont="1" applyFill="1" applyBorder="1" applyAlignment="1" applyProtection="1">
      <alignment horizontal="right" wrapText="1" readingOrder="1"/>
    </xf>
    <xf numFmtId="4" fontId="497" fillId="454" borderId="497" xfId="0" applyNumberFormat="1" applyFont="1" applyFill="1" applyBorder="1" applyAlignment="1" applyProtection="1">
      <alignment horizontal="right" wrapText="1" readingOrder="1"/>
    </xf>
    <xf numFmtId="4" fontId="498" fillId="455" borderId="498" xfId="0" applyNumberFormat="1" applyFont="1" applyFill="1" applyBorder="1" applyAlignment="1" applyProtection="1">
      <alignment horizontal="right" wrapText="1" readingOrder="1"/>
    </xf>
    <xf numFmtId="0" fontId="499" fillId="456" borderId="499" xfId="0" applyFont="1" applyFill="1" applyBorder="1" applyAlignment="1" applyProtection="1">
      <alignment horizontal="left" vertical="top" wrapText="1" readingOrder="1"/>
    </xf>
    <xf numFmtId="4" fontId="501" fillId="457" borderId="501" xfId="0" applyNumberFormat="1" applyFont="1" applyFill="1" applyBorder="1" applyAlignment="1" applyProtection="1">
      <alignment horizontal="right" wrapText="1" readingOrder="1"/>
    </xf>
    <xf numFmtId="4" fontId="502" fillId="458" borderId="502" xfId="0" applyNumberFormat="1" applyFont="1" applyFill="1" applyBorder="1" applyAlignment="1" applyProtection="1">
      <alignment horizontal="right" wrapText="1" readingOrder="1"/>
    </xf>
    <xf numFmtId="4" fontId="503" fillId="459" borderId="503" xfId="0" applyNumberFormat="1" applyFont="1" applyFill="1" applyBorder="1" applyAlignment="1" applyProtection="1">
      <alignment horizontal="right" wrapText="1" readingOrder="1"/>
    </xf>
    <xf numFmtId="4" fontId="504" fillId="460" borderId="504" xfId="0" applyNumberFormat="1" applyFont="1" applyFill="1" applyBorder="1" applyAlignment="1" applyProtection="1">
      <alignment horizontal="right" wrapText="1" readingOrder="1"/>
    </xf>
    <xf numFmtId="4" fontId="505" fillId="461" borderId="505" xfId="0" applyNumberFormat="1" applyFont="1" applyFill="1" applyBorder="1" applyAlignment="1" applyProtection="1">
      <alignment horizontal="right" wrapText="1" readingOrder="1"/>
    </xf>
    <xf numFmtId="4" fontId="506" fillId="462" borderId="506" xfId="0" applyNumberFormat="1" applyFont="1" applyFill="1" applyBorder="1" applyAlignment="1" applyProtection="1">
      <alignment horizontal="right" wrapText="1" readingOrder="1"/>
    </xf>
    <xf numFmtId="4" fontId="507" fillId="463" borderId="507" xfId="0" applyNumberFormat="1" applyFont="1" applyFill="1" applyBorder="1" applyAlignment="1" applyProtection="1">
      <alignment horizontal="right" wrapText="1" readingOrder="1"/>
    </xf>
    <xf numFmtId="4" fontId="508" fillId="464" borderId="508" xfId="0" applyNumberFormat="1" applyFont="1" applyFill="1" applyBorder="1" applyAlignment="1" applyProtection="1">
      <alignment horizontal="right" wrapText="1" readingOrder="1"/>
    </xf>
    <xf numFmtId="4" fontId="509" fillId="465" borderId="509" xfId="0" applyNumberFormat="1" applyFont="1" applyFill="1" applyBorder="1" applyAlignment="1" applyProtection="1">
      <alignment horizontal="right" wrapText="1" readingOrder="1"/>
    </xf>
    <xf numFmtId="4" fontId="510" fillId="466" borderId="510" xfId="0" applyNumberFormat="1" applyFont="1" applyFill="1" applyBorder="1" applyAlignment="1" applyProtection="1">
      <alignment horizontal="right" wrapText="1" readingOrder="1"/>
    </xf>
    <xf numFmtId="4" fontId="511" fillId="467" borderId="511" xfId="0" applyNumberFormat="1" applyFont="1" applyFill="1" applyBorder="1" applyAlignment="1" applyProtection="1">
      <alignment horizontal="right" wrapText="1" readingOrder="1"/>
    </xf>
    <xf numFmtId="4" fontId="512" fillId="468" borderId="512" xfId="0" applyNumberFormat="1" applyFont="1" applyFill="1" applyBorder="1" applyAlignment="1" applyProtection="1">
      <alignment horizontal="right" wrapText="1" readingOrder="1"/>
    </xf>
    <xf numFmtId="4" fontId="513" fillId="469" borderId="513" xfId="0" applyNumberFormat="1" applyFont="1" applyFill="1" applyBorder="1" applyAlignment="1" applyProtection="1">
      <alignment horizontal="right" wrapText="1" readingOrder="1"/>
    </xf>
    <xf numFmtId="4" fontId="514" fillId="470" borderId="514" xfId="0" applyNumberFormat="1" applyFont="1" applyFill="1" applyBorder="1" applyAlignment="1" applyProtection="1">
      <alignment horizontal="right" wrapText="1" readingOrder="1"/>
    </xf>
    <xf numFmtId="4" fontId="515" fillId="471" borderId="515" xfId="0" applyNumberFormat="1" applyFont="1" applyFill="1" applyBorder="1" applyAlignment="1" applyProtection="1">
      <alignment horizontal="right" wrapText="1" readingOrder="1"/>
    </xf>
    <xf numFmtId="4" fontId="516" fillId="472" borderId="516" xfId="0" applyNumberFormat="1" applyFont="1" applyFill="1" applyBorder="1" applyAlignment="1" applyProtection="1">
      <alignment horizontal="right" wrapText="1" readingOrder="1"/>
    </xf>
    <xf numFmtId="4" fontId="517" fillId="473" borderId="517" xfId="0" applyNumberFormat="1" applyFont="1" applyFill="1" applyBorder="1" applyAlignment="1" applyProtection="1">
      <alignment horizontal="right" wrapText="1" readingOrder="1"/>
    </xf>
    <xf numFmtId="4" fontId="518" fillId="474" borderId="518" xfId="0" applyNumberFormat="1" applyFont="1" applyFill="1" applyBorder="1" applyAlignment="1" applyProtection="1">
      <alignment horizontal="right" wrapText="1" readingOrder="1"/>
    </xf>
    <xf numFmtId="4" fontId="519" fillId="475" borderId="519" xfId="0" applyNumberFormat="1" applyFont="1" applyFill="1" applyBorder="1" applyAlignment="1" applyProtection="1">
      <alignment horizontal="right" wrapText="1" readingOrder="1"/>
    </xf>
    <xf numFmtId="4" fontId="520" fillId="476" borderId="520" xfId="0" applyNumberFormat="1" applyFont="1" applyFill="1" applyBorder="1" applyAlignment="1" applyProtection="1">
      <alignment horizontal="right" wrapText="1" readingOrder="1"/>
    </xf>
    <xf numFmtId="4" fontId="521" fillId="477" borderId="521" xfId="0" applyNumberFormat="1" applyFont="1" applyFill="1" applyBorder="1" applyAlignment="1" applyProtection="1">
      <alignment horizontal="right" wrapText="1" readingOrder="1"/>
    </xf>
    <xf numFmtId="4" fontId="522" fillId="478" borderId="522" xfId="0" applyNumberFormat="1" applyFont="1" applyFill="1" applyBorder="1" applyAlignment="1" applyProtection="1">
      <alignment horizontal="right" wrapText="1" readingOrder="1"/>
    </xf>
    <xf numFmtId="4" fontId="523" fillId="479" borderId="523" xfId="0" applyNumberFormat="1" applyFont="1" applyFill="1" applyBorder="1" applyAlignment="1" applyProtection="1">
      <alignment horizontal="right" wrapText="1" readingOrder="1"/>
    </xf>
    <xf numFmtId="4" fontId="524" fillId="480" borderId="524" xfId="0" applyNumberFormat="1" applyFont="1" applyFill="1" applyBorder="1" applyAlignment="1" applyProtection="1">
      <alignment horizontal="right" wrapText="1" readingOrder="1"/>
    </xf>
    <xf numFmtId="0" fontId="525" fillId="481" borderId="525" xfId="0" applyFont="1" applyFill="1" applyBorder="1" applyAlignment="1" applyProtection="1">
      <alignment horizontal="left" vertical="top" wrapText="1" readingOrder="1"/>
    </xf>
    <xf numFmtId="4" fontId="527" fillId="482" borderId="527" xfId="0" applyNumberFormat="1" applyFont="1" applyFill="1" applyBorder="1" applyAlignment="1" applyProtection="1">
      <alignment horizontal="right" wrapText="1" readingOrder="1"/>
    </xf>
    <xf numFmtId="4" fontId="528" fillId="483" borderId="528" xfId="0" applyNumberFormat="1" applyFont="1" applyFill="1" applyBorder="1" applyAlignment="1" applyProtection="1">
      <alignment horizontal="right" wrapText="1" readingOrder="1"/>
    </xf>
    <xf numFmtId="4" fontId="529" fillId="484" borderId="529" xfId="0" applyNumberFormat="1" applyFont="1" applyFill="1" applyBorder="1" applyAlignment="1" applyProtection="1">
      <alignment horizontal="right" wrapText="1" readingOrder="1"/>
    </xf>
    <xf numFmtId="4" fontId="530" fillId="485" borderId="530" xfId="0" applyNumberFormat="1" applyFont="1" applyFill="1" applyBorder="1" applyAlignment="1" applyProtection="1">
      <alignment horizontal="right" wrapText="1" readingOrder="1"/>
    </xf>
    <xf numFmtId="4" fontId="531" fillId="486" borderId="531" xfId="0" applyNumberFormat="1" applyFont="1" applyFill="1" applyBorder="1" applyAlignment="1" applyProtection="1">
      <alignment horizontal="right" wrapText="1" readingOrder="1"/>
    </xf>
    <xf numFmtId="4" fontId="532" fillId="487" borderId="532" xfId="0" applyNumberFormat="1" applyFont="1" applyFill="1" applyBorder="1" applyAlignment="1" applyProtection="1">
      <alignment horizontal="right" wrapText="1" readingOrder="1"/>
    </xf>
    <xf numFmtId="4" fontId="533" fillId="488" borderId="533" xfId="0" applyNumberFormat="1" applyFont="1" applyFill="1" applyBorder="1" applyAlignment="1" applyProtection="1">
      <alignment horizontal="right" wrapText="1" readingOrder="1"/>
    </xf>
    <xf numFmtId="4" fontId="534" fillId="489" borderId="534" xfId="0" applyNumberFormat="1" applyFont="1" applyFill="1" applyBorder="1" applyAlignment="1" applyProtection="1">
      <alignment horizontal="right" wrapText="1" readingOrder="1"/>
    </xf>
    <xf numFmtId="4" fontId="535" fillId="490" borderId="535" xfId="0" applyNumberFormat="1" applyFont="1" applyFill="1" applyBorder="1" applyAlignment="1" applyProtection="1">
      <alignment horizontal="right" wrapText="1" readingOrder="1"/>
    </xf>
    <xf numFmtId="4" fontId="536" fillId="491" borderId="536" xfId="0" applyNumberFormat="1" applyFont="1" applyFill="1" applyBorder="1" applyAlignment="1" applyProtection="1">
      <alignment horizontal="right" wrapText="1" readingOrder="1"/>
    </xf>
    <xf numFmtId="4" fontId="537" fillId="492" borderId="537" xfId="0" applyNumberFormat="1" applyFont="1" applyFill="1" applyBorder="1" applyAlignment="1" applyProtection="1">
      <alignment horizontal="right" wrapText="1" readingOrder="1"/>
    </xf>
    <xf numFmtId="4" fontId="538" fillId="493" borderId="538" xfId="0" applyNumberFormat="1" applyFont="1" applyFill="1" applyBorder="1" applyAlignment="1" applyProtection="1">
      <alignment horizontal="right" wrapText="1" readingOrder="1"/>
    </xf>
    <xf numFmtId="4" fontId="539" fillId="494" borderId="539" xfId="0" applyNumberFormat="1" applyFont="1" applyFill="1" applyBorder="1" applyAlignment="1" applyProtection="1">
      <alignment horizontal="right" wrapText="1" readingOrder="1"/>
    </xf>
    <xf numFmtId="4" fontId="540" fillId="495" borderId="540" xfId="0" applyNumberFormat="1" applyFont="1" applyFill="1" applyBorder="1" applyAlignment="1" applyProtection="1">
      <alignment horizontal="right" wrapText="1" readingOrder="1"/>
    </xf>
    <xf numFmtId="4" fontId="541" fillId="496" borderId="541" xfId="0" applyNumberFormat="1" applyFont="1" applyFill="1" applyBorder="1" applyAlignment="1" applyProtection="1">
      <alignment horizontal="right" wrapText="1" readingOrder="1"/>
    </xf>
    <xf numFmtId="4" fontId="542" fillId="497" borderId="542" xfId="0" applyNumberFormat="1" applyFont="1" applyFill="1" applyBorder="1" applyAlignment="1" applyProtection="1">
      <alignment horizontal="right" wrapText="1" readingOrder="1"/>
    </xf>
    <xf numFmtId="4" fontId="543" fillId="498" borderId="543" xfId="0" applyNumberFormat="1" applyFont="1" applyFill="1" applyBorder="1" applyAlignment="1" applyProtection="1">
      <alignment horizontal="right" wrapText="1" readingOrder="1"/>
    </xf>
    <xf numFmtId="4" fontId="544" fillId="499" borderId="544" xfId="0" applyNumberFormat="1" applyFont="1" applyFill="1" applyBorder="1" applyAlignment="1" applyProtection="1">
      <alignment horizontal="right" wrapText="1" readingOrder="1"/>
    </xf>
    <xf numFmtId="4" fontId="545" fillId="500" borderId="545" xfId="0" applyNumberFormat="1" applyFont="1" applyFill="1" applyBorder="1" applyAlignment="1" applyProtection="1">
      <alignment horizontal="right" wrapText="1" readingOrder="1"/>
    </xf>
    <xf numFmtId="4" fontId="546" fillId="501" borderId="546" xfId="0" applyNumberFormat="1" applyFont="1" applyFill="1" applyBorder="1" applyAlignment="1" applyProtection="1">
      <alignment horizontal="right" wrapText="1" readingOrder="1"/>
    </xf>
    <xf numFmtId="4" fontId="547" fillId="502" borderId="547" xfId="0" applyNumberFormat="1" applyFont="1" applyFill="1" applyBorder="1" applyAlignment="1" applyProtection="1">
      <alignment horizontal="right" wrapText="1" readingOrder="1"/>
    </xf>
    <xf numFmtId="4" fontId="548" fillId="503" borderId="548" xfId="0" applyNumberFormat="1" applyFont="1" applyFill="1" applyBorder="1" applyAlignment="1" applyProtection="1">
      <alignment horizontal="right" wrapText="1" readingOrder="1"/>
    </xf>
    <xf numFmtId="4" fontId="549" fillId="504" borderId="549" xfId="0" applyNumberFormat="1" applyFont="1" applyFill="1" applyBorder="1" applyAlignment="1" applyProtection="1">
      <alignment horizontal="right" wrapText="1" readingOrder="1"/>
    </xf>
    <xf numFmtId="4" fontId="550" fillId="505" borderId="550" xfId="0" applyNumberFormat="1" applyFont="1" applyFill="1" applyBorder="1" applyAlignment="1" applyProtection="1">
      <alignment horizontal="right" wrapText="1" readingOrder="1"/>
    </xf>
    <xf numFmtId="0" fontId="551" fillId="506" borderId="551" xfId="0" applyFont="1" applyFill="1" applyBorder="1" applyAlignment="1" applyProtection="1">
      <alignment horizontal="left" vertical="top" wrapText="1" readingOrder="1"/>
    </xf>
    <xf numFmtId="4" fontId="553" fillId="507" borderId="553" xfId="0" applyNumberFormat="1" applyFont="1" applyFill="1" applyBorder="1" applyAlignment="1" applyProtection="1">
      <alignment horizontal="right" wrapText="1" readingOrder="1"/>
    </xf>
    <xf numFmtId="4" fontId="554" fillId="508" borderId="554" xfId="0" applyNumberFormat="1" applyFont="1" applyFill="1" applyBorder="1" applyAlignment="1" applyProtection="1">
      <alignment horizontal="right" wrapText="1" readingOrder="1"/>
    </xf>
    <xf numFmtId="4" fontId="555" fillId="509" borderId="555" xfId="0" applyNumberFormat="1" applyFont="1" applyFill="1" applyBorder="1" applyAlignment="1" applyProtection="1">
      <alignment horizontal="right" wrapText="1" readingOrder="1"/>
    </xf>
    <xf numFmtId="4" fontId="556" fillId="510" borderId="556" xfId="0" applyNumberFormat="1" applyFont="1" applyFill="1" applyBorder="1" applyAlignment="1" applyProtection="1">
      <alignment horizontal="right" wrapText="1" readingOrder="1"/>
    </xf>
    <xf numFmtId="4" fontId="557" fillId="511" borderId="557" xfId="0" applyNumberFormat="1" applyFont="1" applyFill="1" applyBorder="1" applyAlignment="1" applyProtection="1">
      <alignment horizontal="right" wrapText="1" readingOrder="1"/>
    </xf>
    <xf numFmtId="4" fontId="558" fillId="512" borderId="558" xfId="0" applyNumberFormat="1" applyFont="1" applyFill="1" applyBorder="1" applyAlignment="1" applyProtection="1">
      <alignment horizontal="right" wrapText="1" readingOrder="1"/>
    </xf>
    <xf numFmtId="4" fontId="559" fillId="513" borderId="559" xfId="0" applyNumberFormat="1" applyFont="1" applyFill="1" applyBorder="1" applyAlignment="1" applyProtection="1">
      <alignment horizontal="right" wrapText="1" readingOrder="1"/>
    </xf>
    <xf numFmtId="4" fontId="560" fillId="514" borderId="560" xfId="0" applyNumberFormat="1" applyFont="1" applyFill="1" applyBorder="1" applyAlignment="1" applyProtection="1">
      <alignment horizontal="right" wrapText="1" readingOrder="1"/>
    </xf>
    <xf numFmtId="4" fontId="561" fillId="515" borderId="561" xfId="0" applyNumberFormat="1" applyFont="1" applyFill="1" applyBorder="1" applyAlignment="1" applyProtection="1">
      <alignment horizontal="right" wrapText="1" readingOrder="1"/>
    </xf>
    <xf numFmtId="4" fontId="562" fillId="516" borderId="562" xfId="0" applyNumberFormat="1" applyFont="1" applyFill="1" applyBorder="1" applyAlignment="1" applyProtection="1">
      <alignment horizontal="right" wrapText="1" readingOrder="1"/>
    </xf>
    <xf numFmtId="4" fontId="563" fillId="517" borderId="563" xfId="0" applyNumberFormat="1" applyFont="1" applyFill="1" applyBorder="1" applyAlignment="1" applyProtection="1">
      <alignment horizontal="right" wrapText="1" readingOrder="1"/>
    </xf>
    <xf numFmtId="4" fontId="564" fillId="518" borderId="564" xfId="0" applyNumberFormat="1" applyFont="1" applyFill="1" applyBorder="1" applyAlignment="1" applyProtection="1">
      <alignment horizontal="right" wrapText="1" readingOrder="1"/>
    </xf>
    <xf numFmtId="4" fontId="565" fillId="519" borderId="565" xfId="0" applyNumberFormat="1" applyFont="1" applyFill="1" applyBorder="1" applyAlignment="1" applyProtection="1">
      <alignment horizontal="right" wrapText="1" readingOrder="1"/>
    </xf>
    <xf numFmtId="4" fontId="566" fillId="520" borderId="566" xfId="0" applyNumberFormat="1" applyFont="1" applyFill="1" applyBorder="1" applyAlignment="1" applyProtection="1">
      <alignment horizontal="right" wrapText="1" readingOrder="1"/>
    </xf>
    <xf numFmtId="4" fontId="567" fillId="521" borderId="567" xfId="0" applyNumberFormat="1" applyFont="1" applyFill="1" applyBorder="1" applyAlignment="1" applyProtection="1">
      <alignment horizontal="right" wrapText="1" readingOrder="1"/>
    </xf>
    <xf numFmtId="4" fontId="568" fillId="522" borderId="568" xfId="0" applyNumberFormat="1" applyFont="1" applyFill="1" applyBorder="1" applyAlignment="1" applyProtection="1">
      <alignment horizontal="right" wrapText="1" readingOrder="1"/>
    </xf>
    <xf numFmtId="4" fontId="569" fillId="523" borderId="569" xfId="0" applyNumberFormat="1" applyFont="1" applyFill="1" applyBorder="1" applyAlignment="1" applyProtection="1">
      <alignment horizontal="right" wrapText="1" readingOrder="1"/>
    </xf>
    <xf numFmtId="4" fontId="570" fillId="524" borderId="570" xfId="0" applyNumberFormat="1" applyFont="1" applyFill="1" applyBorder="1" applyAlignment="1" applyProtection="1">
      <alignment horizontal="right" wrapText="1" readingOrder="1"/>
    </xf>
    <xf numFmtId="4" fontId="571" fillId="525" borderId="571" xfId="0" applyNumberFormat="1" applyFont="1" applyFill="1" applyBorder="1" applyAlignment="1" applyProtection="1">
      <alignment horizontal="right" wrapText="1" readingOrder="1"/>
    </xf>
    <xf numFmtId="4" fontId="572" fillId="526" borderId="572" xfId="0" applyNumberFormat="1" applyFont="1" applyFill="1" applyBorder="1" applyAlignment="1" applyProtection="1">
      <alignment horizontal="right" wrapText="1" readingOrder="1"/>
    </xf>
    <xf numFmtId="4" fontId="573" fillId="527" borderId="573" xfId="0" applyNumberFormat="1" applyFont="1" applyFill="1" applyBorder="1" applyAlignment="1" applyProtection="1">
      <alignment horizontal="right" wrapText="1" readingOrder="1"/>
    </xf>
    <xf numFmtId="4" fontId="574" fillId="528" borderId="574" xfId="0" applyNumberFormat="1" applyFont="1" applyFill="1" applyBorder="1" applyAlignment="1" applyProtection="1">
      <alignment horizontal="right" wrapText="1" readingOrder="1"/>
    </xf>
    <xf numFmtId="4" fontId="575" fillId="529" borderId="575" xfId="0" applyNumberFormat="1" applyFont="1" applyFill="1" applyBorder="1" applyAlignment="1" applyProtection="1">
      <alignment horizontal="right" wrapText="1" readingOrder="1"/>
    </xf>
    <xf numFmtId="4" fontId="576" fillId="530" borderId="576" xfId="0" applyNumberFormat="1" applyFont="1" applyFill="1" applyBorder="1" applyAlignment="1" applyProtection="1">
      <alignment horizontal="right" wrapText="1" readingOrder="1"/>
    </xf>
    <xf numFmtId="0" fontId="577" fillId="531" borderId="577" xfId="0" applyFont="1" applyFill="1" applyBorder="1" applyAlignment="1" applyProtection="1">
      <alignment horizontal="left" vertical="top" wrapText="1" readingOrder="1"/>
    </xf>
    <xf numFmtId="4" fontId="579" fillId="532" borderId="579" xfId="0" applyNumberFormat="1" applyFont="1" applyFill="1" applyBorder="1" applyAlignment="1" applyProtection="1">
      <alignment horizontal="right" wrapText="1" readingOrder="1"/>
    </xf>
    <xf numFmtId="4" fontId="580" fillId="533" borderId="580" xfId="0" applyNumberFormat="1" applyFont="1" applyFill="1" applyBorder="1" applyAlignment="1" applyProtection="1">
      <alignment horizontal="right" wrapText="1" readingOrder="1"/>
    </xf>
    <xf numFmtId="4" fontId="581" fillId="534" borderId="581" xfId="0" applyNumberFormat="1" applyFont="1" applyFill="1" applyBorder="1" applyAlignment="1" applyProtection="1">
      <alignment horizontal="right" wrapText="1" readingOrder="1"/>
    </xf>
    <xf numFmtId="4" fontId="582" fillId="535" borderId="582" xfId="0" applyNumberFormat="1" applyFont="1" applyFill="1" applyBorder="1" applyAlignment="1" applyProtection="1">
      <alignment horizontal="right" wrapText="1" readingOrder="1"/>
    </xf>
    <xf numFmtId="4" fontId="583" fillId="536" borderId="583" xfId="0" applyNumberFormat="1" applyFont="1" applyFill="1" applyBorder="1" applyAlignment="1" applyProtection="1">
      <alignment horizontal="right" wrapText="1" readingOrder="1"/>
    </xf>
    <xf numFmtId="4" fontId="584" fillId="537" borderId="584" xfId="0" applyNumberFormat="1" applyFont="1" applyFill="1" applyBorder="1" applyAlignment="1" applyProtection="1">
      <alignment horizontal="right" wrapText="1" readingOrder="1"/>
    </xf>
    <xf numFmtId="4" fontId="585" fillId="538" borderId="585" xfId="0" applyNumberFormat="1" applyFont="1" applyFill="1" applyBorder="1" applyAlignment="1" applyProtection="1">
      <alignment horizontal="right" wrapText="1" readingOrder="1"/>
    </xf>
    <xf numFmtId="4" fontId="586" fillId="539" borderId="586" xfId="0" applyNumberFormat="1" applyFont="1" applyFill="1" applyBorder="1" applyAlignment="1" applyProtection="1">
      <alignment horizontal="right" wrapText="1" readingOrder="1"/>
    </xf>
    <xf numFmtId="4" fontId="587" fillId="540" borderId="587" xfId="0" applyNumberFormat="1" applyFont="1" applyFill="1" applyBorder="1" applyAlignment="1" applyProtection="1">
      <alignment horizontal="right" wrapText="1" readingOrder="1"/>
    </xf>
    <xf numFmtId="4" fontId="588" fillId="541" borderId="588" xfId="0" applyNumberFormat="1" applyFont="1" applyFill="1" applyBorder="1" applyAlignment="1" applyProtection="1">
      <alignment horizontal="right" wrapText="1" readingOrder="1"/>
    </xf>
    <xf numFmtId="4" fontId="589" fillId="542" borderId="589" xfId="0" applyNumberFormat="1" applyFont="1" applyFill="1" applyBorder="1" applyAlignment="1" applyProtection="1">
      <alignment horizontal="right" wrapText="1" readingOrder="1"/>
    </xf>
    <xf numFmtId="4" fontId="590" fillId="543" borderId="590" xfId="0" applyNumberFormat="1" applyFont="1" applyFill="1" applyBorder="1" applyAlignment="1" applyProtection="1">
      <alignment horizontal="right" wrapText="1" readingOrder="1"/>
    </xf>
    <xf numFmtId="4" fontId="591" fillId="544" borderId="591" xfId="0" applyNumberFormat="1" applyFont="1" applyFill="1" applyBorder="1" applyAlignment="1" applyProtection="1">
      <alignment horizontal="right" wrapText="1" readingOrder="1"/>
    </xf>
    <xf numFmtId="4" fontId="592" fillId="545" borderId="592" xfId="0" applyNumberFormat="1" applyFont="1" applyFill="1" applyBorder="1" applyAlignment="1" applyProtection="1">
      <alignment horizontal="right" wrapText="1" readingOrder="1"/>
    </xf>
    <xf numFmtId="4" fontId="593" fillId="546" borderId="593" xfId="0" applyNumberFormat="1" applyFont="1" applyFill="1" applyBorder="1" applyAlignment="1" applyProtection="1">
      <alignment horizontal="right" wrapText="1" readingOrder="1"/>
    </xf>
    <xf numFmtId="4" fontId="594" fillId="547" borderId="594" xfId="0" applyNumberFormat="1" applyFont="1" applyFill="1" applyBorder="1" applyAlignment="1" applyProtection="1">
      <alignment horizontal="right" wrapText="1" readingOrder="1"/>
    </xf>
    <xf numFmtId="4" fontId="595" fillId="548" borderId="595" xfId="0" applyNumberFormat="1" applyFont="1" applyFill="1" applyBorder="1" applyAlignment="1" applyProtection="1">
      <alignment horizontal="right" wrapText="1" readingOrder="1"/>
    </xf>
    <xf numFmtId="4" fontId="596" fillId="549" borderId="596" xfId="0" applyNumberFormat="1" applyFont="1" applyFill="1" applyBorder="1" applyAlignment="1" applyProtection="1">
      <alignment horizontal="right" wrapText="1" readingOrder="1"/>
    </xf>
    <xf numFmtId="4" fontId="597" fillId="550" borderId="597" xfId="0" applyNumberFormat="1" applyFont="1" applyFill="1" applyBorder="1" applyAlignment="1" applyProtection="1">
      <alignment horizontal="right" wrapText="1" readingOrder="1"/>
    </xf>
    <xf numFmtId="4" fontId="598" fillId="551" borderId="598" xfId="0" applyNumberFormat="1" applyFont="1" applyFill="1" applyBorder="1" applyAlignment="1" applyProtection="1">
      <alignment horizontal="right" wrapText="1" readingOrder="1"/>
    </xf>
    <xf numFmtId="4" fontId="599" fillId="552" borderId="599" xfId="0" applyNumberFormat="1" applyFont="1" applyFill="1" applyBorder="1" applyAlignment="1" applyProtection="1">
      <alignment horizontal="right" wrapText="1" readingOrder="1"/>
    </xf>
    <xf numFmtId="4" fontId="600" fillId="553" borderId="600" xfId="0" applyNumberFormat="1" applyFont="1" applyFill="1" applyBorder="1" applyAlignment="1" applyProtection="1">
      <alignment horizontal="right" wrapText="1" readingOrder="1"/>
    </xf>
    <xf numFmtId="4" fontId="601" fillId="554" borderId="601" xfId="0" applyNumberFormat="1" applyFont="1" applyFill="1" applyBorder="1" applyAlignment="1" applyProtection="1">
      <alignment horizontal="right" wrapText="1" readingOrder="1"/>
    </xf>
    <xf numFmtId="4" fontId="602" fillId="555" borderId="602" xfId="0" applyNumberFormat="1" applyFont="1" applyFill="1" applyBorder="1" applyAlignment="1" applyProtection="1">
      <alignment horizontal="right" wrapText="1" readingOrder="1"/>
    </xf>
    <xf numFmtId="0" fontId="603" fillId="556" borderId="603" xfId="0" applyFont="1" applyFill="1" applyBorder="1" applyAlignment="1" applyProtection="1">
      <alignment horizontal="left" vertical="top" wrapText="1" readingOrder="1"/>
    </xf>
    <xf numFmtId="4" fontId="605" fillId="557" borderId="605" xfId="0" applyNumberFormat="1" applyFont="1" applyFill="1" applyBorder="1" applyAlignment="1" applyProtection="1">
      <alignment horizontal="right" wrapText="1" readingOrder="1"/>
    </xf>
    <xf numFmtId="4" fontId="606" fillId="558" borderId="606" xfId="0" applyNumberFormat="1" applyFont="1" applyFill="1" applyBorder="1" applyAlignment="1" applyProtection="1">
      <alignment horizontal="right" wrapText="1" readingOrder="1"/>
    </xf>
    <xf numFmtId="4" fontId="607" fillId="559" borderId="607" xfId="0" applyNumberFormat="1" applyFont="1" applyFill="1" applyBorder="1" applyAlignment="1" applyProtection="1">
      <alignment horizontal="right" wrapText="1" readingOrder="1"/>
    </xf>
    <xf numFmtId="4" fontId="608" fillId="560" borderId="608" xfId="0" applyNumberFormat="1" applyFont="1" applyFill="1" applyBorder="1" applyAlignment="1" applyProtection="1">
      <alignment horizontal="right" wrapText="1" readingOrder="1"/>
    </xf>
    <xf numFmtId="4" fontId="609" fillId="561" borderId="609" xfId="0" applyNumberFormat="1" applyFont="1" applyFill="1" applyBorder="1" applyAlignment="1" applyProtection="1">
      <alignment horizontal="right" wrapText="1" readingOrder="1"/>
    </xf>
    <xf numFmtId="4" fontId="610" fillId="562" borderId="610" xfId="0" applyNumberFormat="1" applyFont="1" applyFill="1" applyBorder="1" applyAlignment="1" applyProtection="1">
      <alignment horizontal="right" wrapText="1" readingOrder="1"/>
    </xf>
    <xf numFmtId="4" fontId="611" fillId="563" borderId="611" xfId="0" applyNumberFormat="1" applyFont="1" applyFill="1" applyBorder="1" applyAlignment="1" applyProtection="1">
      <alignment horizontal="right" wrapText="1" readingOrder="1"/>
    </xf>
    <xf numFmtId="4" fontId="612" fillId="564" borderId="612" xfId="0" applyNumberFormat="1" applyFont="1" applyFill="1" applyBorder="1" applyAlignment="1" applyProtection="1">
      <alignment horizontal="right" wrapText="1" readingOrder="1"/>
    </xf>
    <xf numFmtId="4" fontId="613" fillId="565" borderId="613" xfId="0" applyNumberFormat="1" applyFont="1" applyFill="1" applyBorder="1" applyAlignment="1" applyProtection="1">
      <alignment horizontal="right" wrapText="1" readingOrder="1"/>
    </xf>
    <xf numFmtId="4" fontId="614" fillId="566" borderId="614" xfId="0" applyNumberFormat="1" applyFont="1" applyFill="1" applyBorder="1" applyAlignment="1" applyProtection="1">
      <alignment horizontal="right" wrapText="1" readingOrder="1"/>
    </xf>
    <xf numFmtId="4" fontId="615" fillId="567" borderId="615" xfId="0" applyNumberFormat="1" applyFont="1" applyFill="1" applyBorder="1" applyAlignment="1" applyProtection="1">
      <alignment horizontal="right" wrapText="1" readingOrder="1"/>
    </xf>
    <xf numFmtId="4" fontId="616" fillId="568" borderId="616" xfId="0" applyNumberFormat="1" applyFont="1" applyFill="1" applyBorder="1" applyAlignment="1" applyProtection="1">
      <alignment horizontal="right" wrapText="1" readingOrder="1"/>
    </xf>
    <xf numFmtId="4" fontId="617" fillId="569" borderId="617" xfId="0" applyNumberFormat="1" applyFont="1" applyFill="1" applyBorder="1" applyAlignment="1" applyProtection="1">
      <alignment horizontal="right" wrapText="1" readingOrder="1"/>
    </xf>
    <xf numFmtId="4" fontId="618" fillId="570" borderId="618" xfId="0" applyNumberFormat="1" applyFont="1" applyFill="1" applyBorder="1" applyAlignment="1" applyProtection="1">
      <alignment horizontal="right" wrapText="1" readingOrder="1"/>
    </xf>
    <xf numFmtId="4" fontId="619" fillId="571" borderId="619" xfId="0" applyNumberFormat="1" applyFont="1" applyFill="1" applyBorder="1" applyAlignment="1" applyProtection="1">
      <alignment horizontal="right" wrapText="1" readingOrder="1"/>
    </xf>
    <xf numFmtId="4" fontId="620" fillId="572" borderId="620" xfId="0" applyNumberFormat="1" applyFont="1" applyFill="1" applyBorder="1" applyAlignment="1" applyProtection="1">
      <alignment horizontal="right" wrapText="1" readingOrder="1"/>
    </xf>
    <xf numFmtId="4" fontId="621" fillId="573" borderId="621" xfId="0" applyNumberFormat="1" applyFont="1" applyFill="1" applyBorder="1" applyAlignment="1" applyProtection="1">
      <alignment horizontal="right" wrapText="1" readingOrder="1"/>
    </xf>
    <xf numFmtId="4" fontId="622" fillId="574" borderId="622" xfId="0" applyNumberFormat="1" applyFont="1" applyFill="1" applyBorder="1" applyAlignment="1" applyProtection="1">
      <alignment horizontal="right" wrapText="1" readingOrder="1"/>
    </xf>
    <xf numFmtId="4" fontId="623" fillId="575" borderId="623" xfId="0" applyNumberFormat="1" applyFont="1" applyFill="1" applyBorder="1" applyAlignment="1" applyProtection="1">
      <alignment horizontal="right" wrapText="1" readingOrder="1"/>
    </xf>
    <xf numFmtId="4" fontId="624" fillId="576" borderId="624" xfId="0" applyNumberFormat="1" applyFont="1" applyFill="1" applyBorder="1" applyAlignment="1" applyProtection="1">
      <alignment horizontal="right" wrapText="1" readingOrder="1"/>
    </xf>
    <xf numFmtId="4" fontId="625" fillId="577" borderId="625" xfId="0" applyNumberFormat="1" applyFont="1" applyFill="1" applyBorder="1" applyAlignment="1" applyProtection="1">
      <alignment horizontal="right" wrapText="1" readingOrder="1"/>
    </xf>
    <xf numFmtId="4" fontId="626" fillId="578" borderId="626" xfId="0" applyNumberFormat="1" applyFont="1" applyFill="1" applyBorder="1" applyAlignment="1" applyProtection="1">
      <alignment horizontal="right" wrapText="1" readingOrder="1"/>
    </xf>
    <xf numFmtId="4" fontId="627" fillId="579" borderId="627" xfId="0" applyNumberFormat="1" applyFont="1" applyFill="1" applyBorder="1" applyAlignment="1" applyProtection="1">
      <alignment horizontal="right" wrapText="1" readingOrder="1"/>
    </xf>
    <xf numFmtId="4" fontId="628" fillId="580" borderId="628" xfId="0" applyNumberFormat="1" applyFont="1" applyFill="1" applyBorder="1" applyAlignment="1" applyProtection="1">
      <alignment horizontal="right" wrapText="1" readingOrder="1"/>
    </xf>
    <xf numFmtId="0" fontId="629" fillId="581" borderId="629" xfId="0" applyFont="1" applyFill="1" applyBorder="1" applyAlignment="1" applyProtection="1">
      <alignment horizontal="left" vertical="top" wrapText="1" readingOrder="1"/>
    </xf>
    <xf numFmtId="4" fontId="631" fillId="583" borderId="631" xfId="0" applyNumberFormat="1" applyFont="1" applyFill="1" applyBorder="1" applyAlignment="1" applyProtection="1">
      <alignment horizontal="right" wrapText="1" readingOrder="1"/>
    </xf>
    <xf numFmtId="4" fontId="632" fillId="584" borderId="632" xfId="0" applyNumberFormat="1" applyFont="1" applyFill="1" applyBorder="1" applyAlignment="1" applyProtection="1">
      <alignment horizontal="right" wrapText="1" readingOrder="1"/>
    </xf>
    <xf numFmtId="4" fontId="633" fillId="585" borderId="633" xfId="0" applyNumberFormat="1" applyFont="1" applyFill="1" applyBorder="1" applyAlignment="1" applyProtection="1">
      <alignment horizontal="right" wrapText="1" readingOrder="1"/>
    </xf>
    <xf numFmtId="4" fontId="634" fillId="586" borderId="634" xfId="0" applyNumberFormat="1" applyFont="1" applyFill="1" applyBorder="1" applyAlignment="1" applyProtection="1">
      <alignment horizontal="right" wrapText="1" readingOrder="1"/>
    </xf>
    <xf numFmtId="4" fontId="635" fillId="587" borderId="635" xfId="0" applyNumberFormat="1" applyFont="1" applyFill="1" applyBorder="1" applyAlignment="1" applyProtection="1">
      <alignment horizontal="right" wrapText="1" readingOrder="1"/>
    </xf>
    <xf numFmtId="4" fontId="636" fillId="588" borderId="636" xfId="0" applyNumberFormat="1" applyFont="1" applyFill="1" applyBorder="1" applyAlignment="1" applyProtection="1">
      <alignment horizontal="right" wrapText="1" readingOrder="1"/>
    </xf>
    <xf numFmtId="4" fontId="637" fillId="589" borderId="637" xfId="0" applyNumberFormat="1" applyFont="1" applyFill="1" applyBorder="1" applyAlignment="1" applyProtection="1">
      <alignment horizontal="right" wrapText="1" readingOrder="1"/>
    </xf>
    <xf numFmtId="4" fontId="638" fillId="590" borderId="638" xfId="0" applyNumberFormat="1" applyFont="1" applyFill="1" applyBorder="1" applyAlignment="1" applyProtection="1">
      <alignment horizontal="right" wrapText="1" readingOrder="1"/>
    </xf>
    <xf numFmtId="4" fontId="639" fillId="591" borderId="639" xfId="0" applyNumberFormat="1" applyFont="1" applyFill="1" applyBorder="1" applyAlignment="1" applyProtection="1">
      <alignment horizontal="right" wrapText="1" readingOrder="1"/>
    </xf>
    <xf numFmtId="4" fontId="640" fillId="592" borderId="640" xfId="0" applyNumberFormat="1" applyFont="1" applyFill="1" applyBorder="1" applyAlignment="1" applyProtection="1">
      <alignment horizontal="right" wrapText="1" readingOrder="1"/>
    </xf>
    <xf numFmtId="4" fontId="641" fillId="593" borderId="641" xfId="0" applyNumberFormat="1" applyFont="1" applyFill="1" applyBorder="1" applyAlignment="1" applyProtection="1">
      <alignment horizontal="right" wrapText="1" readingOrder="1"/>
    </xf>
    <xf numFmtId="4" fontId="642" fillId="594" borderId="642" xfId="0" applyNumberFormat="1" applyFont="1" applyFill="1" applyBorder="1" applyAlignment="1" applyProtection="1">
      <alignment horizontal="right" wrapText="1" readingOrder="1"/>
    </xf>
    <xf numFmtId="4" fontId="643" fillId="595" borderId="643" xfId="0" applyNumberFormat="1" applyFont="1" applyFill="1" applyBorder="1" applyAlignment="1" applyProtection="1">
      <alignment horizontal="right" wrapText="1" readingOrder="1"/>
    </xf>
    <xf numFmtId="4" fontId="644" fillId="596" borderId="644" xfId="0" applyNumberFormat="1" applyFont="1" applyFill="1" applyBorder="1" applyAlignment="1" applyProtection="1">
      <alignment horizontal="right" wrapText="1" readingOrder="1"/>
    </xf>
    <xf numFmtId="4" fontId="645" fillId="597" borderId="645" xfId="0" applyNumberFormat="1" applyFont="1" applyFill="1" applyBorder="1" applyAlignment="1" applyProtection="1">
      <alignment horizontal="right" wrapText="1" readingOrder="1"/>
    </xf>
    <xf numFmtId="4" fontId="646" fillId="598" borderId="646" xfId="0" applyNumberFormat="1" applyFont="1" applyFill="1" applyBorder="1" applyAlignment="1" applyProtection="1">
      <alignment horizontal="right" wrapText="1" readingOrder="1"/>
    </xf>
    <xf numFmtId="4" fontId="647" fillId="599" borderId="647" xfId="0" applyNumberFormat="1" applyFont="1" applyFill="1" applyBorder="1" applyAlignment="1" applyProtection="1">
      <alignment horizontal="right" wrapText="1" readingOrder="1"/>
    </xf>
    <xf numFmtId="4" fontId="648" fillId="600" borderId="648" xfId="0" applyNumberFormat="1" applyFont="1" applyFill="1" applyBorder="1" applyAlignment="1" applyProtection="1">
      <alignment horizontal="right" wrapText="1" readingOrder="1"/>
    </xf>
    <xf numFmtId="4" fontId="649" fillId="601" borderId="649" xfId="0" applyNumberFormat="1" applyFont="1" applyFill="1" applyBorder="1" applyAlignment="1" applyProtection="1">
      <alignment horizontal="right" wrapText="1" readingOrder="1"/>
    </xf>
    <xf numFmtId="4" fontId="650" fillId="602" borderId="650" xfId="0" applyNumberFormat="1" applyFont="1" applyFill="1" applyBorder="1" applyAlignment="1" applyProtection="1">
      <alignment horizontal="right" wrapText="1" readingOrder="1"/>
    </xf>
    <xf numFmtId="4" fontId="651" fillId="603" borderId="651" xfId="0" applyNumberFormat="1" applyFont="1" applyFill="1" applyBorder="1" applyAlignment="1" applyProtection="1">
      <alignment horizontal="right" wrapText="1" readingOrder="1"/>
    </xf>
    <xf numFmtId="4" fontId="652" fillId="604" borderId="652" xfId="0" applyNumberFormat="1" applyFont="1" applyFill="1" applyBorder="1" applyAlignment="1" applyProtection="1">
      <alignment horizontal="right" wrapText="1" readingOrder="1"/>
    </xf>
    <xf numFmtId="4" fontId="653" fillId="605" borderId="653" xfId="0" applyNumberFormat="1" applyFont="1" applyFill="1" applyBorder="1" applyAlignment="1" applyProtection="1">
      <alignment horizontal="right" wrapText="1" readingOrder="1"/>
    </xf>
    <xf numFmtId="4" fontId="654" fillId="606" borderId="654" xfId="0" applyNumberFormat="1" applyFont="1" applyFill="1" applyBorder="1" applyAlignment="1" applyProtection="1">
      <alignment horizontal="right" wrapText="1" readingOrder="1"/>
    </xf>
    <xf numFmtId="0" fontId="655" fillId="607" borderId="655" xfId="0" applyFont="1" applyFill="1" applyBorder="1" applyAlignment="1" applyProtection="1">
      <alignment readingOrder="1"/>
    </xf>
    <xf numFmtId="0" fontId="656" fillId="608" borderId="656" xfId="0" applyFont="1" applyFill="1" applyBorder="1" applyProtection="1"/>
    <xf numFmtId="0" fontId="657" fillId="609" borderId="657" xfId="0" applyFont="1" applyFill="1" applyBorder="1" applyAlignment="1" applyProtection="1">
      <alignment horizontal="left" vertical="top" wrapText="1"/>
    </xf>
    <xf numFmtId="0" fontId="658" fillId="610" borderId="658" xfId="0" applyFont="1" applyFill="1" applyBorder="1" applyAlignment="1" applyProtection="1">
      <alignment horizontal="left" vertical="top" wrapText="1"/>
    </xf>
    <xf numFmtId="0" fontId="659" fillId="611" borderId="659" xfId="0" applyFont="1" applyFill="1" applyBorder="1" applyAlignment="1" applyProtection="1">
      <alignment horizontal="left" vertical="top" wrapText="1"/>
    </xf>
    <xf numFmtId="0" fontId="660" fillId="612" borderId="660" xfId="0" applyFont="1" applyFill="1" applyBorder="1" applyAlignment="1" applyProtection="1">
      <alignment horizontal="left" vertical="top" wrapText="1"/>
    </xf>
    <xf numFmtId="0" fontId="661" fillId="613" borderId="661" xfId="0" applyFont="1" applyFill="1" applyBorder="1" applyAlignment="1" applyProtection="1">
      <alignment horizontal="left" vertical="top" wrapText="1"/>
    </xf>
    <xf numFmtId="0" fontId="662" fillId="614" borderId="662" xfId="0" applyFont="1" applyFill="1" applyBorder="1" applyAlignment="1" applyProtection="1">
      <alignment horizontal="left" vertical="top" wrapText="1"/>
    </xf>
    <xf numFmtId="0" fontId="663" fillId="615" borderId="663" xfId="0" applyFont="1" applyFill="1" applyBorder="1" applyAlignment="1" applyProtection="1">
      <alignment horizontal="left" vertical="top" wrapText="1"/>
    </xf>
    <xf numFmtId="0" fontId="664" fillId="616" borderId="664" xfId="0" applyFont="1" applyFill="1" applyBorder="1" applyAlignment="1" applyProtection="1">
      <alignment horizontal="left" vertical="top" wrapText="1"/>
    </xf>
    <xf numFmtId="0" fontId="665" fillId="617" borderId="665" xfId="0" applyFont="1" applyFill="1" applyBorder="1" applyAlignment="1" applyProtection="1">
      <alignment horizontal="left" vertical="top" wrapText="1"/>
    </xf>
    <xf numFmtId="0" fontId="666" fillId="618" borderId="666" xfId="0" applyFont="1" applyFill="1" applyBorder="1" applyAlignment="1" applyProtection="1">
      <alignment horizontal="left" vertical="top" wrapText="1"/>
    </xf>
    <xf numFmtId="0" fontId="667" fillId="619" borderId="667" xfId="0" applyFont="1" applyFill="1" applyBorder="1" applyAlignment="1" applyProtection="1">
      <alignment horizontal="left" vertical="top" wrapText="1"/>
    </xf>
    <xf numFmtId="0" fontId="668" fillId="620" borderId="668" xfId="0" applyFont="1" applyFill="1" applyBorder="1" applyAlignment="1" applyProtection="1">
      <alignment horizontal="left" vertical="top" wrapText="1"/>
    </xf>
    <xf numFmtId="0" fontId="669" fillId="621" borderId="669" xfId="0" applyFont="1" applyFill="1" applyBorder="1" applyAlignment="1" applyProtection="1">
      <alignment horizontal="left" vertical="top" wrapText="1"/>
    </xf>
    <xf numFmtId="0" fontId="239" fillId="622" borderId="239" xfId="0" applyFont="1" applyFill="1" applyBorder="1" applyAlignment="1" applyProtection="1">
      <alignment horizontal="left" vertical="top" wrapText="1" readingOrder="1"/>
    </xf>
    <xf numFmtId="4" fontId="240" fillId="623" borderId="240" xfId="0" applyNumberFormat="1" applyFont="1" applyFill="1" applyBorder="1" applyAlignment="1" applyProtection="1">
      <alignment horizontal="right" wrapText="1" readingOrder="1"/>
    </xf>
    <xf numFmtId="4" fontId="241" fillId="623" borderId="241" xfId="0" applyNumberFormat="1" applyFont="1" applyFill="1" applyBorder="1" applyAlignment="1" applyProtection="1">
      <alignment horizontal="right" wrapText="1" readingOrder="1"/>
    </xf>
    <xf numFmtId="4" fontId="242" fillId="623" borderId="242" xfId="0" applyNumberFormat="1" applyFont="1" applyFill="1" applyBorder="1" applyAlignment="1" applyProtection="1">
      <alignment horizontal="right" wrapText="1" readingOrder="1"/>
    </xf>
    <xf numFmtId="4" fontId="243" fillId="623" borderId="243" xfId="0" applyNumberFormat="1" applyFont="1" applyFill="1" applyBorder="1" applyAlignment="1" applyProtection="1">
      <alignment horizontal="right" wrapText="1" readingOrder="1"/>
    </xf>
    <xf numFmtId="4" fontId="244" fillId="623" borderId="244" xfId="0" applyNumberFormat="1" applyFont="1" applyFill="1" applyBorder="1" applyAlignment="1" applyProtection="1">
      <alignment horizontal="right" wrapText="1" readingOrder="1"/>
    </xf>
    <xf numFmtId="4" fontId="245" fillId="623" borderId="245" xfId="0" applyNumberFormat="1" applyFont="1" applyFill="1" applyBorder="1" applyAlignment="1" applyProtection="1">
      <alignment horizontal="right" wrapText="1" readingOrder="1"/>
    </xf>
    <xf numFmtId="4" fontId="246" fillId="623" borderId="246" xfId="0" applyNumberFormat="1" applyFont="1" applyFill="1" applyBorder="1" applyAlignment="1" applyProtection="1">
      <alignment horizontal="right" wrapText="1" readingOrder="1"/>
    </xf>
    <xf numFmtId="4" fontId="247" fillId="623" borderId="247" xfId="0" applyNumberFormat="1" applyFont="1" applyFill="1" applyBorder="1" applyAlignment="1" applyProtection="1">
      <alignment horizontal="right" wrapText="1" readingOrder="1"/>
    </xf>
    <xf numFmtId="4" fontId="248" fillId="623" borderId="248" xfId="0" applyNumberFormat="1" applyFont="1" applyFill="1" applyBorder="1" applyAlignment="1" applyProtection="1">
      <alignment horizontal="right" wrapText="1" readingOrder="1"/>
    </xf>
    <xf numFmtId="4" fontId="249" fillId="623" borderId="249" xfId="0" applyNumberFormat="1" applyFont="1" applyFill="1" applyBorder="1" applyAlignment="1" applyProtection="1">
      <alignment horizontal="right" wrapText="1" readingOrder="1"/>
    </xf>
    <xf numFmtId="4" fontId="250" fillId="623" borderId="250" xfId="0" applyNumberFormat="1" applyFont="1" applyFill="1" applyBorder="1" applyAlignment="1" applyProtection="1">
      <alignment horizontal="right" wrapText="1" readingOrder="1"/>
    </xf>
    <xf numFmtId="4" fontId="251" fillId="623" borderId="251" xfId="0" applyNumberFormat="1" applyFont="1" applyFill="1" applyBorder="1" applyAlignment="1" applyProtection="1">
      <alignment horizontal="right" wrapText="1" readingOrder="1"/>
    </xf>
    <xf numFmtId="4" fontId="252" fillId="623" borderId="252" xfId="0" applyNumberFormat="1" applyFont="1" applyFill="1" applyBorder="1" applyAlignment="1" applyProtection="1">
      <alignment horizontal="right" wrapText="1" readingOrder="1"/>
    </xf>
    <xf numFmtId="4" fontId="253" fillId="623" borderId="253" xfId="0" applyNumberFormat="1" applyFont="1" applyFill="1" applyBorder="1" applyAlignment="1" applyProtection="1">
      <alignment horizontal="right" wrapText="1" readingOrder="1"/>
    </xf>
    <xf numFmtId="4" fontId="254" fillId="623" borderId="254" xfId="0" applyNumberFormat="1" applyFont="1" applyFill="1" applyBorder="1" applyAlignment="1" applyProtection="1">
      <alignment horizontal="right" wrapText="1" readingOrder="1"/>
    </xf>
    <xf numFmtId="4" fontId="255" fillId="623" borderId="255" xfId="0" applyNumberFormat="1" applyFont="1" applyFill="1" applyBorder="1" applyAlignment="1" applyProtection="1">
      <alignment horizontal="right" wrapText="1" readingOrder="1"/>
    </xf>
    <xf numFmtId="4" fontId="256" fillId="623" borderId="256" xfId="0" applyNumberFormat="1" applyFont="1" applyFill="1" applyBorder="1" applyAlignment="1" applyProtection="1">
      <alignment horizontal="right" wrapText="1" readingOrder="1"/>
    </xf>
    <xf numFmtId="4" fontId="257" fillId="623" borderId="257" xfId="0" applyNumberFormat="1" applyFont="1" applyFill="1" applyBorder="1" applyAlignment="1" applyProtection="1">
      <alignment horizontal="right" wrapText="1" readingOrder="1"/>
    </xf>
    <xf numFmtId="4" fontId="258" fillId="623" borderId="258" xfId="0" applyNumberFormat="1" applyFont="1" applyFill="1" applyBorder="1" applyAlignment="1" applyProtection="1">
      <alignment horizontal="right" wrapText="1" readingOrder="1"/>
    </xf>
    <xf numFmtId="4" fontId="259" fillId="623" borderId="259" xfId="0" applyNumberFormat="1" applyFont="1" applyFill="1" applyBorder="1" applyAlignment="1" applyProtection="1">
      <alignment horizontal="right" wrapText="1" readingOrder="1"/>
    </xf>
    <xf numFmtId="4" fontId="260" fillId="623" borderId="260" xfId="0" applyNumberFormat="1" applyFont="1" applyFill="1" applyBorder="1" applyAlignment="1" applyProtection="1">
      <alignment horizontal="right" wrapText="1" readingOrder="1"/>
    </xf>
    <xf numFmtId="4" fontId="261" fillId="623" borderId="261" xfId="0" applyNumberFormat="1" applyFont="1" applyFill="1" applyBorder="1" applyAlignment="1" applyProtection="1">
      <alignment horizontal="right" wrapText="1" readingOrder="1"/>
    </xf>
    <xf numFmtId="4" fontId="262" fillId="623" borderId="262" xfId="0" applyNumberFormat="1" applyFont="1" applyFill="1" applyBorder="1" applyAlignment="1" applyProtection="1">
      <alignment horizontal="right" wrapText="1" readingOrder="1"/>
    </xf>
    <xf numFmtId="4" fontId="263" fillId="623" borderId="263" xfId="0" applyNumberFormat="1" applyFont="1" applyFill="1" applyBorder="1" applyAlignment="1" applyProtection="1">
      <alignment horizontal="right" wrapText="1" readingOrder="1"/>
    </xf>
    <xf numFmtId="4" fontId="264" fillId="623" borderId="264" xfId="0" applyNumberFormat="1" applyFont="1" applyFill="1" applyBorder="1" applyAlignment="1" applyProtection="1">
      <alignment horizontal="right" wrapText="1" readingOrder="1"/>
    </xf>
    <xf numFmtId="0" fontId="0" fillId="624" borderId="0" xfId="0" applyFill="1"/>
    <xf numFmtId="0" fontId="670" fillId="0" borderId="0" xfId="0" applyFont="1"/>
    <xf numFmtId="0" fontId="6" fillId="622" borderId="6" xfId="0" applyFont="1" applyFill="1" applyBorder="1" applyAlignment="1" applyProtection="1">
      <alignment horizontal="center" vertical="top" wrapText="1" readingOrder="1"/>
    </xf>
    <xf numFmtId="0" fontId="32" fillId="622" borderId="32" xfId="0" applyFont="1" applyFill="1" applyBorder="1" applyAlignment="1" applyProtection="1">
      <alignment horizontal="center" vertical="top" wrapText="1" readingOrder="1"/>
    </xf>
    <xf numFmtId="0" fontId="58" fillId="622" borderId="58" xfId="0" applyFont="1" applyFill="1" applyBorder="1" applyAlignment="1" applyProtection="1">
      <alignment horizontal="left" vertical="top" wrapText="1" readingOrder="1"/>
    </xf>
    <xf numFmtId="4" fontId="84" fillId="623" borderId="84" xfId="0" applyNumberFormat="1" applyFont="1" applyFill="1" applyBorder="1" applyAlignment="1" applyProtection="1">
      <alignment horizontal="right" wrapText="1" readingOrder="1"/>
    </xf>
    <xf numFmtId="4" fontId="110" fillId="623" borderId="110" xfId="0" applyNumberFormat="1" applyFont="1" applyFill="1" applyBorder="1" applyAlignment="1" applyProtection="1">
      <alignment horizontal="right" wrapText="1" readingOrder="1"/>
    </xf>
    <xf numFmtId="4" fontId="136" fillId="623" borderId="136" xfId="0" applyNumberFormat="1" applyFont="1" applyFill="1" applyBorder="1" applyAlignment="1" applyProtection="1">
      <alignment horizontal="right" wrapText="1" readingOrder="1"/>
    </xf>
    <xf numFmtId="4" fontId="162" fillId="623" borderId="162" xfId="0" applyNumberFormat="1" applyFont="1" applyFill="1" applyBorder="1" applyAlignment="1" applyProtection="1">
      <alignment horizontal="right" wrapText="1" readingOrder="1"/>
    </xf>
    <xf numFmtId="4" fontId="188" fillId="623" borderId="188" xfId="0" applyNumberFormat="1" applyFont="1" applyFill="1" applyBorder="1" applyAlignment="1" applyProtection="1">
      <alignment horizontal="right" wrapText="1" readingOrder="1"/>
    </xf>
    <xf numFmtId="4" fontId="214" fillId="623" borderId="214" xfId="0" applyNumberFormat="1" applyFont="1" applyFill="1" applyBorder="1" applyAlignment="1" applyProtection="1">
      <alignment horizontal="right" wrapText="1" readingOrder="1"/>
    </xf>
    <xf numFmtId="4" fontId="266" fillId="623" borderId="266" xfId="0" applyNumberFormat="1" applyFont="1" applyFill="1" applyBorder="1" applyAlignment="1" applyProtection="1">
      <alignment horizontal="right" wrapText="1" readingOrder="1"/>
    </xf>
    <xf numFmtId="4" fontId="292" fillId="623" borderId="292" xfId="0" applyNumberFormat="1" applyFont="1" applyFill="1" applyBorder="1" applyAlignment="1" applyProtection="1">
      <alignment horizontal="right" wrapText="1" readingOrder="1"/>
    </xf>
    <xf numFmtId="4" fontId="318" fillId="623" borderId="318" xfId="0" applyNumberFormat="1" applyFont="1" applyFill="1" applyBorder="1" applyAlignment="1" applyProtection="1">
      <alignment horizontal="right" wrapText="1" readingOrder="1"/>
    </xf>
    <xf numFmtId="4" fontId="344" fillId="623" borderId="344" xfId="0" applyNumberFormat="1" applyFont="1" applyFill="1" applyBorder="1" applyAlignment="1" applyProtection="1">
      <alignment horizontal="right" wrapText="1" readingOrder="1"/>
    </xf>
    <xf numFmtId="4" fontId="370" fillId="623" borderId="370" xfId="0" applyNumberFormat="1" applyFont="1" applyFill="1" applyBorder="1" applyAlignment="1" applyProtection="1">
      <alignment horizontal="right" wrapText="1" readingOrder="1"/>
    </xf>
    <xf numFmtId="4" fontId="396" fillId="623" borderId="396" xfId="0" applyNumberFormat="1" applyFont="1" applyFill="1" applyBorder="1" applyAlignment="1" applyProtection="1">
      <alignment horizontal="right" wrapText="1" readingOrder="1"/>
    </xf>
    <xf numFmtId="4" fontId="422" fillId="623" borderId="422" xfId="0" applyNumberFormat="1" applyFont="1" applyFill="1" applyBorder="1" applyAlignment="1" applyProtection="1">
      <alignment horizontal="right" wrapText="1" readingOrder="1"/>
    </xf>
    <xf numFmtId="4" fontId="448" fillId="623" borderId="448" xfId="0" applyNumberFormat="1" applyFont="1" applyFill="1" applyBorder="1" applyAlignment="1" applyProtection="1">
      <alignment horizontal="right" wrapText="1" readingOrder="1"/>
    </xf>
    <xf numFmtId="4" fontId="474" fillId="623" borderId="474" xfId="0" applyNumberFormat="1" applyFont="1" applyFill="1" applyBorder="1" applyAlignment="1" applyProtection="1">
      <alignment horizontal="right" wrapText="1" readingOrder="1"/>
    </xf>
    <xf numFmtId="4" fontId="500" fillId="623" borderId="500" xfId="0" applyNumberFormat="1" applyFont="1" applyFill="1" applyBorder="1" applyAlignment="1" applyProtection="1">
      <alignment horizontal="right" wrapText="1" readingOrder="1"/>
    </xf>
    <xf numFmtId="4" fontId="526" fillId="623" borderId="526" xfId="0" applyNumberFormat="1" applyFont="1" applyFill="1" applyBorder="1" applyAlignment="1" applyProtection="1">
      <alignment horizontal="right" wrapText="1" readingOrder="1"/>
    </xf>
    <xf numFmtId="4" fontId="552" fillId="623" borderId="552" xfId="0" applyNumberFormat="1" applyFont="1" applyFill="1" applyBorder="1" applyAlignment="1" applyProtection="1">
      <alignment horizontal="right" wrapText="1" readingOrder="1"/>
    </xf>
    <xf numFmtId="4" fontId="578" fillId="623" borderId="578" xfId="0" applyNumberFormat="1" applyFont="1" applyFill="1" applyBorder="1" applyAlignment="1" applyProtection="1">
      <alignment horizontal="right" wrapText="1" readingOrder="1"/>
    </xf>
    <xf numFmtId="4" fontId="604" fillId="623" borderId="604" xfId="0" applyNumberFormat="1" applyFont="1" applyFill="1" applyBorder="1" applyAlignment="1" applyProtection="1">
      <alignment horizontal="right" wrapText="1" readingOrder="1"/>
    </xf>
    <xf numFmtId="4" fontId="630" fillId="623" borderId="630" xfId="0" applyNumberFormat="1" applyFont="1" applyFill="1" applyBorder="1" applyAlignment="1" applyProtection="1">
      <alignment horizontal="right" wrapText="1" readingOrder="1"/>
    </xf>
    <xf numFmtId="0" fontId="671" fillId="621" borderId="669" xfId="0" applyFont="1" applyFill="1" applyBorder="1" applyAlignment="1" applyProtection="1">
      <alignment horizontal="left" readingOrder="1"/>
    </xf>
    <xf numFmtId="0" fontId="0" fillId="0" borderId="669" xfId="0" applyBorder="1"/>
    <xf numFmtId="0" fontId="672" fillId="621" borderId="669" xfId="0" applyFont="1" applyFill="1" applyBorder="1" applyAlignment="1" applyProtection="1">
      <alignment horizontal="left" readingOrder="1"/>
    </xf>
    <xf numFmtId="0" fontId="673" fillId="55" borderId="654" xfId="0" applyFont="1" applyFill="1" applyBorder="1" applyAlignment="1" applyProtection="1">
      <alignment horizontal="left" vertical="top" wrapText="1" readingOrder="1"/>
    </xf>
    <xf numFmtId="0" fontId="674" fillId="55" borderId="654" xfId="0" applyFont="1" applyFill="1" applyBorder="1" applyAlignment="1" applyProtection="1">
      <alignment horizontal="center" vertical="top" wrapText="1" readingOrder="1"/>
    </xf>
    <xf numFmtId="0" fontId="675" fillId="581" borderId="654" xfId="0" applyFont="1" applyFill="1" applyBorder="1" applyAlignment="1" applyProtection="1">
      <alignment horizontal="left" vertical="top" wrapText="1" readingOrder="1"/>
    </xf>
    <xf numFmtId="0" fontId="672" fillId="582" borderId="654" xfId="0" applyFont="1" applyFill="1" applyBorder="1" applyAlignment="1" applyProtection="1">
      <alignment horizontal="left" vertical="top" wrapText="1" readingOrder="1"/>
    </xf>
    <xf numFmtId="0" fontId="676" fillId="581" borderId="654" xfId="0" applyFont="1" applyFill="1" applyBorder="1" applyAlignment="1" applyProtection="1">
      <alignment horizontal="left" vertical="top" wrapText="1" readingOrder="1"/>
    </xf>
    <xf numFmtId="4" fontId="672" fillId="621" borderId="654" xfId="0" applyNumberFormat="1" applyFont="1" applyFill="1" applyBorder="1" applyAlignment="1" applyProtection="1">
      <alignment horizontal="right" wrapText="1" readingOrder="1"/>
    </xf>
    <xf numFmtId="0" fontId="672" fillId="621" borderId="654" xfId="0" applyFont="1" applyFill="1" applyBorder="1" applyAlignment="1" applyProtection="1">
      <alignment horizontal="right" wrapText="1" readingOrder="1"/>
    </xf>
    <xf numFmtId="164" fontId="672" fillId="621" borderId="654" xfId="0" applyNumberFormat="1" applyFont="1" applyFill="1" applyBorder="1" applyAlignment="1" applyProtection="1">
      <alignment horizontal="right" wrapText="1" readingOrder="1"/>
    </xf>
    <xf numFmtId="0" fontId="677" fillId="621" borderId="669" xfId="0" applyFont="1" applyFill="1" applyBorder="1" applyAlignment="1" applyProtection="1">
      <alignment readingOrder="1"/>
    </xf>
    <xf numFmtId="0" fontId="677" fillId="621" borderId="669" xfId="0" applyFont="1" applyFill="1" applyBorder="1" applyProtection="1"/>
    <xf numFmtId="0" fontId="0" fillId="624" borderId="669" xfId="0" applyFill="1" applyBorder="1"/>
    <xf numFmtId="0" fontId="674" fillId="622" borderId="654" xfId="0" applyFont="1" applyFill="1" applyBorder="1" applyAlignment="1" applyProtection="1">
      <alignment horizontal="center" vertical="top" wrapText="1" readingOrder="1"/>
    </xf>
    <xf numFmtId="0" fontId="672" fillId="622" borderId="654" xfId="0" applyFont="1" applyFill="1" applyBorder="1" applyAlignment="1" applyProtection="1">
      <alignment horizontal="left" vertical="top" wrapText="1" readingOrder="1"/>
    </xf>
    <xf numFmtId="4" fontId="672" fillId="623" borderId="654" xfId="0" applyNumberFormat="1" applyFont="1" applyFill="1" applyBorder="1" applyAlignment="1" applyProtection="1">
      <alignment horizontal="right" wrapText="1" readingOrder="1"/>
    </xf>
    <xf numFmtId="0" fontId="672" fillId="623" borderId="654" xfId="0" applyFont="1" applyFill="1" applyBorder="1" applyAlignment="1" applyProtection="1">
      <alignment horizontal="right" wrapText="1" readingOrder="1"/>
    </xf>
    <xf numFmtId="164" fontId="672" fillId="623" borderId="654" xfId="0" applyNumberFormat="1" applyFont="1" applyFill="1" applyBorder="1" applyAlignment="1" applyProtection="1">
      <alignment horizontal="right" wrapText="1" readingOrder="1"/>
    </xf>
    <xf numFmtId="0" fontId="676" fillId="622" borderId="654" xfId="0" applyFont="1" applyFill="1" applyBorder="1" applyAlignment="1" applyProtection="1">
      <alignment horizontal="left" vertical="top" wrapText="1" readingOrder="1"/>
    </xf>
    <xf numFmtId="4" fontId="0" fillId="624" borderId="669" xfId="0" applyNumberFormat="1" applyFill="1" applyBorder="1"/>
    <xf numFmtId="4" fontId="672" fillId="625" borderId="654" xfId="0" applyNumberFormat="1" applyFont="1" applyFill="1" applyBorder="1" applyAlignment="1" applyProtection="1">
      <alignment horizontal="right" wrapText="1" readingOrder="1"/>
    </xf>
    <xf numFmtId="0" fontId="674" fillId="624" borderId="654" xfId="0" applyFont="1" applyFill="1" applyBorder="1" applyAlignment="1" applyProtection="1">
      <alignment horizontal="center" vertical="top" wrapText="1" readingOrder="1"/>
    </xf>
    <xf numFmtId="0" fontId="672" fillId="624" borderId="654" xfId="0" applyFont="1" applyFill="1" applyBorder="1" applyAlignment="1" applyProtection="1">
      <alignment horizontal="left" vertical="top" wrapText="1" readingOrder="1"/>
    </xf>
    <xf numFmtId="4" fontId="672" fillId="624" borderId="654" xfId="0" applyNumberFormat="1" applyFont="1" applyFill="1" applyBorder="1" applyAlignment="1" applyProtection="1">
      <alignment horizontal="right" wrapText="1" readingOrder="1"/>
    </xf>
    <xf numFmtId="0" fontId="678" fillId="0" borderId="0" xfId="0" applyFont="1"/>
    <xf numFmtId="165" fontId="678" fillId="0" borderId="0" xfId="0" applyNumberFormat="1" applyFont="1"/>
    <xf numFmtId="0" fontId="679" fillId="0" borderId="0" xfId="0" applyFont="1"/>
    <xf numFmtId="165" fontId="679" fillId="0" borderId="0" xfId="0" applyNumberFormat="1" applyFont="1"/>
    <xf numFmtId="0" fontId="678" fillId="624" borderId="0" xfId="0" applyFont="1" applyFill="1"/>
    <xf numFmtId="165" fontId="678" fillId="624" borderId="0" xfId="0" applyNumberFormat="1" applyFont="1" applyFill="1"/>
    <xf numFmtId="0" fontId="679" fillId="0" borderId="0" xfId="0" applyFont="1" applyAlignment="1">
      <alignment horizontal="center"/>
    </xf>
    <xf numFmtId="165" fontId="670" fillId="624" borderId="0" xfId="0" applyNumberFormat="1" applyFont="1" applyFill="1"/>
    <xf numFmtId="0" fontId="676" fillId="626" borderId="654" xfId="0" applyFont="1" applyFill="1" applyBorder="1" applyAlignment="1" applyProtection="1">
      <alignment horizontal="left" vertical="top" wrapText="1" readingOrder="1"/>
    </xf>
    <xf numFmtId="4" fontId="672" fillId="626" borderId="654" xfId="0" applyNumberFormat="1" applyFont="1" applyFill="1" applyBorder="1" applyAlignment="1" applyProtection="1">
      <alignment horizontal="right" wrapText="1" readingOrder="1"/>
    </xf>
    <xf numFmtId="0" fontId="0" fillId="626" borderId="669" xfId="0" applyFill="1" applyBorder="1"/>
    <xf numFmtId="165" fontId="0" fillId="0" borderId="0" xfId="0" applyNumberFormat="1"/>
    <xf numFmtId="10" fontId="678" fillId="0" borderId="0" xfId="0" applyNumberFormat="1" applyFont="1"/>
    <xf numFmtId="10" fontId="679" fillId="0" borderId="0" xfId="0" applyNumberFormat="1" applyFont="1"/>
    <xf numFmtId="10" fontId="678" fillId="624" borderId="0" xfId="0" applyNumberFormat="1" applyFont="1" applyFill="1"/>
    <xf numFmtId="9" fontId="0" fillId="0" borderId="0" xfId="0" applyNumberFormat="1"/>
    <xf numFmtId="0" fontId="679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'ratio  ERE BTP (hors diagonal)'!$D$2</c:f>
              <c:strCache>
                <c:ptCount val="1"/>
                <c:pt idx="0">
                  <c:v>CI (hors CI de BTP par BTP)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'ratio  ERE BTP (hors diagonal)'!$C$3:$C$19</c:f>
              <c:strCache>
                <c:ptCount val="17"/>
                <c:pt idx="0">
                  <c:v>France</c:v>
                </c:pt>
                <c:pt idx="1">
                  <c:v>Allemagne</c:v>
                </c:pt>
                <c:pt idx="2">
                  <c:v>Italie</c:v>
                </c:pt>
                <c:pt idx="3">
                  <c:v>Espagne</c:v>
                </c:pt>
                <c:pt idx="4">
                  <c:v>Belgique</c:v>
                </c:pt>
                <c:pt idx="5">
                  <c:v>Pays Bas</c:v>
                </c:pt>
                <c:pt idx="6">
                  <c:v>Autriche</c:v>
                </c:pt>
                <c:pt idx="7">
                  <c:v>7 pays UE</c:v>
                </c:pt>
                <c:pt idx="9">
                  <c:v>Suède</c:v>
                </c:pt>
                <c:pt idx="10">
                  <c:v>Finlande</c:v>
                </c:pt>
                <c:pt idx="11">
                  <c:v>Tchéquie</c:v>
                </c:pt>
                <c:pt idx="12">
                  <c:v>Pologne</c:v>
                </c:pt>
                <c:pt idx="14">
                  <c:v>Royaume-Uni</c:v>
                </c:pt>
                <c:pt idx="15">
                  <c:v>États-Unis</c:v>
                </c:pt>
                <c:pt idx="16">
                  <c:v>Canada</c:v>
                </c:pt>
              </c:strCache>
            </c:strRef>
          </c:cat>
          <c:val>
            <c:numRef>
              <c:f>'ratio  ERE BTP (hors diagonal)'!$D$3:$D$19</c:f>
              <c:numCache>
                <c:formatCode>0.0%</c:formatCode>
                <c:ptCount val="17"/>
                <c:pt idx="0">
                  <c:v>9.6584851897637006E-2</c:v>
                </c:pt>
                <c:pt idx="1">
                  <c:v>0.29194895112617697</c:v>
                </c:pt>
                <c:pt idx="2">
                  <c:v>0.1118976942102813</c:v>
                </c:pt>
                <c:pt idx="3">
                  <c:v>0.13104338562936196</c:v>
                </c:pt>
                <c:pt idx="4">
                  <c:v>0.19274286944134136</c:v>
                </c:pt>
                <c:pt idx="5">
                  <c:v>0.27105210620882414</c:v>
                </c:pt>
                <c:pt idx="6">
                  <c:v>0.29190680745042258</c:v>
                </c:pt>
                <c:pt idx="7">
                  <c:v>0.19122696796607039</c:v>
                </c:pt>
                <c:pt idx="9">
                  <c:v>0.27440658254982664</c:v>
                </c:pt>
                <c:pt idx="10">
                  <c:v>0.12822980909787238</c:v>
                </c:pt>
                <c:pt idx="11">
                  <c:v>0.4310760446996913</c:v>
                </c:pt>
                <c:pt idx="12">
                  <c:v>0.35633441312793124</c:v>
                </c:pt>
                <c:pt idx="14">
                  <c:v>0.20218542692060776</c:v>
                </c:pt>
                <c:pt idx="15">
                  <c:v>0.16795616784761033</c:v>
                </c:pt>
                <c:pt idx="16">
                  <c:v>0.13577186789120291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6F-429A-A4C7-4D375DAD4615}"/>
            </c:ext>
          </c:extLst>
        </c:ser>
        <c:ser>
          <c:idx val="1"/>
          <c:order val="1"/>
          <c:tx>
            <c:strRef>
              <c:f>'ratio  ERE BTP (hors diagonal)'!$E$2</c:f>
              <c:strCache>
                <c:ptCount val="1"/>
                <c:pt idx="0">
                  <c:v>CFM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'ratio  ERE BTP (hors diagonal)'!$C$3:$C$19</c:f>
              <c:strCache>
                <c:ptCount val="17"/>
                <c:pt idx="0">
                  <c:v>France</c:v>
                </c:pt>
                <c:pt idx="1">
                  <c:v>Allemagne</c:v>
                </c:pt>
                <c:pt idx="2">
                  <c:v>Italie</c:v>
                </c:pt>
                <c:pt idx="3">
                  <c:v>Espagne</c:v>
                </c:pt>
                <c:pt idx="4">
                  <c:v>Belgique</c:v>
                </c:pt>
                <c:pt idx="5">
                  <c:v>Pays Bas</c:v>
                </c:pt>
                <c:pt idx="6">
                  <c:v>Autriche</c:v>
                </c:pt>
                <c:pt idx="7">
                  <c:v>7 pays UE</c:v>
                </c:pt>
                <c:pt idx="9">
                  <c:v>Suède</c:v>
                </c:pt>
                <c:pt idx="10">
                  <c:v>Finlande</c:v>
                </c:pt>
                <c:pt idx="11">
                  <c:v>Tchéquie</c:v>
                </c:pt>
                <c:pt idx="12">
                  <c:v>Pologne</c:v>
                </c:pt>
                <c:pt idx="14">
                  <c:v>Royaume-Uni</c:v>
                </c:pt>
                <c:pt idx="15">
                  <c:v>États-Unis</c:v>
                </c:pt>
                <c:pt idx="16">
                  <c:v>Canada</c:v>
                </c:pt>
              </c:strCache>
            </c:strRef>
          </c:cat>
          <c:val>
            <c:numRef>
              <c:f>'ratio  ERE BTP (hors diagonal)'!$E$3:$E$19</c:f>
              <c:numCache>
                <c:formatCode>0.0%</c:formatCode>
                <c:ptCount val="17"/>
                <c:pt idx="0">
                  <c:v>7.814546438886831E-2</c:v>
                </c:pt>
                <c:pt idx="1">
                  <c:v>1.7186742273288168E-2</c:v>
                </c:pt>
                <c:pt idx="2">
                  <c:v>5.4414044159104794E-2</c:v>
                </c:pt>
                <c:pt idx="3">
                  <c:v>7.0749097750640699E-2</c:v>
                </c:pt>
                <c:pt idx="4">
                  <c:v>6.4703691936635471E-3</c:v>
                </c:pt>
                <c:pt idx="5">
                  <c:v>7.7560391295667802E-3</c:v>
                </c:pt>
                <c:pt idx="6">
                  <c:v>1.9124379870893903E-2</c:v>
                </c:pt>
                <c:pt idx="7">
                  <c:v>4.2968513363239515E-2</c:v>
                </c:pt>
                <c:pt idx="9">
                  <c:v>2.8921999312191111E-4</c:v>
                </c:pt>
                <c:pt idx="10">
                  <c:v>1.4948490550365791E-2</c:v>
                </c:pt>
                <c:pt idx="11">
                  <c:v>8.3209273038325499E-3</c:v>
                </c:pt>
                <c:pt idx="12">
                  <c:v>9.4502344396290558E-2</c:v>
                </c:pt>
                <c:pt idx="14">
                  <c:v>8.1496540409444328E-3</c:v>
                </c:pt>
                <c:pt idx="15">
                  <c:v>0</c:v>
                </c:pt>
                <c:pt idx="16">
                  <c:v>1.2485138103954239E-3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6F-429A-A4C7-4D375DAD4615}"/>
            </c:ext>
          </c:extLst>
        </c:ser>
        <c:ser>
          <c:idx val="2"/>
          <c:order val="2"/>
          <c:tx>
            <c:strRef>
              <c:f>'ratio  ERE BTP (hors diagonal)'!$F$2</c:f>
              <c:strCache>
                <c:ptCount val="1"/>
                <c:pt idx="0">
                  <c:v>FBCF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'ratio  ERE BTP (hors diagonal)'!$C$3:$C$19</c:f>
              <c:strCache>
                <c:ptCount val="17"/>
                <c:pt idx="0">
                  <c:v>France</c:v>
                </c:pt>
                <c:pt idx="1">
                  <c:v>Allemagne</c:v>
                </c:pt>
                <c:pt idx="2">
                  <c:v>Italie</c:v>
                </c:pt>
                <c:pt idx="3">
                  <c:v>Espagne</c:v>
                </c:pt>
                <c:pt idx="4">
                  <c:v>Belgique</c:v>
                </c:pt>
                <c:pt idx="5">
                  <c:v>Pays Bas</c:v>
                </c:pt>
                <c:pt idx="6">
                  <c:v>Autriche</c:v>
                </c:pt>
                <c:pt idx="7">
                  <c:v>7 pays UE</c:v>
                </c:pt>
                <c:pt idx="9">
                  <c:v>Suède</c:v>
                </c:pt>
                <c:pt idx="10">
                  <c:v>Finlande</c:v>
                </c:pt>
                <c:pt idx="11">
                  <c:v>Tchéquie</c:v>
                </c:pt>
                <c:pt idx="12">
                  <c:v>Pologne</c:v>
                </c:pt>
                <c:pt idx="14">
                  <c:v>Royaume-Uni</c:v>
                </c:pt>
                <c:pt idx="15">
                  <c:v>États-Unis</c:v>
                </c:pt>
                <c:pt idx="16">
                  <c:v>Canada</c:v>
                </c:pt>
              </c:strCache>
            </c:strRef>
          </c:cat>
          <c:val>
            <c:numRef>
              <c:f>'ratio  ERE BTP (hors diagonal)'!$F$3:$F$19</c:f>
              <c:numCache>
                <c:formatCode>0.0%</c:formatCode>
                <c:ptCount val="17"/>
                <c:pt idx="0">
                  <c:v>0.82526968371349463</c:v>
                </c:pt>
                <c:pt idx="1">
                  <c:v>0.69086430660053488</c:v>
                </c:pt>
                <c:pt idx="2">
                  <c:v>0.83368826163061394</c:v>
                </c:pt>
                <c:pt idx="3">
                  <c:v>0.79820751661999734</c:v>
                </c:pt>
                <c:pt idx="4">
                  <c:v>0.80078676136499505</c:v>
                </c:pt>
                <c:pt idx="5">
                  <c:v>0.72119185466160907</c:v>
                </c:pt>
                <c:pt idx="6">
                  <c:v>0.68896881267868348</c:v>
                </c:pt>
                <c:pt idx="7">
                  <c:v>0.7658045186706901</c:v>
                </c:pt>
                <c:pt idx="9">
                  <c:v>0.72530419745705144</c:v>
                </c:pt>
                <c:pt idx="10">
                  <c:v>0.85682170035176175</c:v>
                </c:pt>
                <c:pt idx="11">
                  <c:v>0.5606030279964761</c:v>
                </c:pt>
                <c:pt idx="12">
                  <c:v>0.5491632424757783</c:v>
                </c:pt>
                <c:pt idx="14">
                  <c:v>0.78966491903844782</c:v>
                </c:pt>
                <c:pt idx="15">
                  <c:v>0.83204383215238964</c:v>
                </c:pt>
                <c:pt idx="16">
                  <c:v>0.86297961829840164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6F-429A-A4C7-4D375DAD46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6165256"/>
        <c:axId val="306165912"/>
      </c:barChart>
      <c:catAx>
        <c:axId val="306165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306165912"/>
        <c:crosses val="autoZero"/>
        <c:auto val="1"/>
        <c:lblAlgn val="ctr"/>
        <c:lblOffset val="100"/>
        <c:noMultiLvlLbl val="0"/>
      </c:catAx>
      <c:valAx>
        <c:axId val="30616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306165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929750783933649"/>
          <c:y val="0.93562331000760279"/>
          <c:w val="0.75187322725132222"/>
          <c:h val="4.90949371873833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'ratio  ERE BTP (hors diagonal)'!$D$21</c:f>
              <c:strCache>
                <c:ptCount val="1"/>
                <c:pt idx="0">
                  <c:v>CI de la branche activités immobilières rapporté à la CI hors diagonale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'ratio  ERE BTP (hors diagonal)'!$C$22:$C$38</c:f>
              <c:strCache>
                <c:ptCount val="17"/>
                <c:pt idx="0">
                  <c:v>France</c:v>
                </c:pt>
                <c:pt idx="1">
                  <c:v>Allemagne</c:v>
                </c:pt>
                <c:pt idx="2">
                  <c:v>Italie</c:v>
                </c:pt>
                <c:pt idx="3">
                  <c:v>Espagne</c:v>
                </c:pt>
                <c:pt idx="4">
                  <c:v>Belgique</c:v>
                </c:pt>
                <c:pt idx="5">
                  <c:v>Pays Bas</c:v>
                </c:pt>
                <c:pt idx="6">
                  <c:v>Autriche</c:v>
                </c:pt>
                <c:pt idx="7">
                  <c:v>7 pays UE</c:v>
                </c:pt>
                <c:pt idx="9">
                  <c:v>Suède</c:v>
                </c:pt>
                <c:pt idx="10">
                  <c:v>Finlande</c:v>
                </c:pt>
                <c:pt idx="11">
                  <c:v>Tchéquie</c:v>
                </c:pt>
                <c:pt idx="12">
                  <c:v>Pologne</c:v>
                </c:pt>
                <c:pt idx="14">
                  <c:v>Royaume-Uni</c:v>
                </c:pt>
                <c:pt idx="15">
                  <c:v>États-Unis</c:v>
                </c:pt>
                <c:pt idx="16">
                  <c:v>Canada</c:v>
                </c:pt>
              </c:strCache>
            </c:strRef>
          </c:cat>
          <c:val>
            <c:numRef>
              <c:f>'ratio  ERE BTP (hors diagonal)'!$D$22:$D$38</c:f>
              <c:numCache>
                <c:formatCode>0.0%</c:formatCode>
                <c:ptCount val="17"/>
                <c:pt idx="0">
                  <c:v>0.30592646415843322</c:v>
                </c:pt>
                <c:pt idx="1">
                  <c:v>0.37087715547369027</c:v>
                </c:pt>
                <c:pt idx="2">
                  <c:v>0.19122694593432055</c:v>
                </c:pt>
                <c:pt idx="3">
                  <c:v>0.31624586277842381</c:v>
                </c:pt>
                <c:pt idx="4">
                  <c:v>0.21904660622657054</c:v>
                </c:pt>
                <c:pt idx="5">
                  <c:v>0.23074808814732178</c:v>
                </c:pt>
                <c:pt idx="6">
                  <c:v>0.34749731139619833</c:v>
                </c:pt>
                <c:pt idx="7">
                  <c:v>0.3506733355830412</c:v>
                </c:pt>
                <c:pt idx="9">
                  <c:v>0.56799521721801516</c:v>
                </c:pt>
                <c:pt idx="10">
                  <c:v>0.40426735834409955</c:v>
                </c:pt>
                <c:pt idx="11">
                  <c:v>0.50425903842023001</c:v>
                </c:pt>
                <c:pt idx="12">
                  <c:v>0.16472031209000204</c:v>
                </c:pt>
                <c:pt idx="14">
                  <c:v>0.42126965226786622</c:v>
                </c:pt>
                <c:pt idx="15">
                  <c:v>0.51682280350151666</c:v>
                </c:pt>
                <c:pt idx="16">
                  <c:v>0.47382309657120625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0E-4D09-891F-53FAA9B45951}"/>
            </c:ext>
          </c:extLst>
        </c:ser>
        <c:ser>
          <c:idx val="1"/>
          <c:order val="1"/>
          <c:tx>
            <c:strRef>
              <c:f>'ratio  ERE BTP (hors diagonal)'!$E$21</c:f>
              <c:strCache>
                <c:ptCount val="1"/>
                <c:pt idx="0">
                  <c:v>CFM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'ratio  ERE BTP (hors diagonal)'!$C$22:$C$38</c:f>
              <c:strCache>
                <c:ptCount val="17"/>
                <c:pt idx="0">
                  <c:v>France</c:v>
                </c:pt>
                <c:pt idx="1">
                  <c:v>Allemagne</c:v>
                </c:pt>
                <c:pt idx="2">
                  <c:v>Italie</c:v>
                </c:pt>
                <c:pt idx="3">
                  <c:v>Espagne</c:v>
                </c:pt>
                <c:pt idx="4">
                  <c:v>Belgique</c:v>
                </c:pt>
                <c:pt idx="5">
                  <c:v>Pays Bas</c:v>
                </c:pt>
                <c:pt idx="6">
                  <c:v>Autriche</c:v>
                </c:pt>
                <c:pt idx="7">
                  <c:v>7 pays UE</c:v>
                </c:pt>
                <c:pt idx="9">
                  <c:v>Suède</c:v>
                </c:pt>
                <c:pt idx="10">
                  <c:v>Finlande</c:v>
                </c:pt>
                <c:pt idx="11">
                  <c:v>Tchéquie</c:v>
                </c:pt>
                <c:pt idx="12">
                  <c:v>Pologne</c:v>
                </c:pt>
                <c:pt idx="14">
                  <c:v>Royaume-Uni</c:v>
                </c:pt>
                <c:pt idx="15">
                  <c:v>États-Unis</c:v>
                </c:pt>
                <c:pt idx="16">
                  <c:v>Canada</c:v>
                </c:pt>
              </c:strCache>
            </c:strRef>
          </c:cat>
          <c:val>
            <c:numRef>
              <c:f>'ratio  ERE BTP (hors diagonal)'!$E$22:$E$38</c:f>
              <c:numCache>
                <c:formatCode>0.0%</c:formatCode>
                <c:ptCount val="17"/>
                <c:pt idx="0">
                  <c:v>7.814546438886831E-2</c:v>
                </c:pt>
                <c:pt idx="1">
                  <c:v>1.7186742273288168E-2</c:v>
                </c:pt>
                <c:pt idx="2">
                  <c:v>5.4414044159104794E-2</c:v>
                </c:pt>
                <c:pt idx="3">
                  <c:v>7.0749097750640699E-2</c:v>
                </c:pt>
                <c:pt idx="4">
                  <c:v>6.4703691936635471E-3</c:v>
                </c:pt>
                <c:pt idx="5">
                  <c:v>7.7560391295667802E-3</c:v>
                </c:pt>
                <c:pt idx="6">
                  <c:v>1.9124379870893903E-2</c:v>
                </c:pt>
                <c:pt idx="7">
                  <c:v>4.2968513363239515E-2</c:v>
                </c:pt>
                <c:pt idx="9">
                  <c:v>2.8921999312191111E-4</c:v>
                </c:pt>
                <c:pt idx="10">
                  <c:v>1.4948490550365791E-2</c:v>
                </c:pt>
                <c:pt idx="11">
                  <c:v>8.3209273038325499E-3</c:v>
                </c:pt>
                <c:pt idx="12">
                  <c:v>9.4502344396290558E-2</c:v>
                </c:pt>
                <c:pt idx="14">
                  <c:v>8.1496540409444328E-3</c:v>
                </c:pt>
                <c:pt idx="15">
                  <c:v>0</c:v>
                </c:pt>
                <c:pt idx="16">
                  <c:v>1.2485138103954239E-3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0E-4D09-891F-53FAA9B459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0238584"/>
        <c:axId val="400232352"/>
      </c:barChart>
      <c:catAx>
        <c:axId val="400238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400232352"/>
        <c:crosses val="autoZero"/>
        <c:auto val="1"/>
        <c:lblAlgn val="ctr"/>
        <c:lblOffset val="100"/>
        <c:noMultiLvlLbl val="0"/>
      </c:catAx>
      <c:valAx>
        <c:axId val="400232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400238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933-485B-960B-42D1CFBF2DE3}"/>
              </c:ext>
            </c:extLst>
          </c:dPt>
          <c:dPt>
            <c:idx val="7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D933-485B-960B-42D1CFBF2DE3}"/>
              </c:ext>
            </c:extLst>
          </c:dPt>
          <c:cat>
            <c:strRef>
              <c:f>'ratio  ERE BTP (hors diagonal)'!$C$63:$C$77</c:f>
              <c:strCache>
                <c:ptCount val="15"/>
                <c:pt idx="0">
                  <c:v>France</c:v>
                </c:pt>
                <c:pt idx="1">
                  <c:v>Allemagne</c:v>
                </c:pt>
                <c:pt idx="2">
                  <c:v>Italie</c:v>
                </c:pt>
                <c:pt idx="3">
                  <c:v>Espagne</c:v>
                </c:pt>
                <c:pt idx="4">
                  <c:v>Belgique</c:v>
                </c:pt>
                <c:pt idx="5">
                  <c:v>Pays Bas</c:v>
                </c:pt>
                <c:pt idx="6">
                  <c:v>Autriche</c:v>
                </c:pt>
                <c:pt idx="7">
                  <c:v>7 pays UE</c:v>
                </c:pt>
                <c:pt idx="8">
                  <c:v>Suède</c:v>
                </c:pt>
                <c:pt idx="9">
                  <c:v>Finlande</c:v>
                </c:pt>
                <c:pt idx="10">
                  <c:v>Tchéquie</c:v>
                </c:pt>
                <c:pt idx="11">
                  <c:v>Pologne</c:v>
                </c:pt>
                <c:pt idx="12">
                  <c:v>Royaume-Uni</c:v>
                </c:pt>
                <c:pt idx="13">
                  <c:v>États-Unis</c:v>
                </c:pt>
                <c:pt idx="14">
                  <c:v>Canada</c:v>
                </c:pt>
              </c:strCache>
            </c:strRef>
          </c:cat>
          <c:val>
            <c:numRef>
              <c:f>'ratio  ERE BTP (hors diagonal)'!$D$63:$D$77</c:f>
              <c:numCache>
                <c:formatCode>0%</c:formatCode>
                <c:ptCount val="15"/>
                <c:pt idx="0">
                  <c:v>0.31194530497949174</c:v>
                </c:pt>
                <c:pt idx="1">
                  <c:v>0.47227448607214245</c:v>
                </c:pt>
                <c:pt idx="2">
                  <c:v>0.29931339402856866</c:v>
                </c:pt>
                <c:pt idx="3">
                  <c:v>0.35121501880095252</c:v>
                </c:pt>
                <c:pt idx="4">
                  <c:v>0.34755750474613856</c:v>
                </c:pt>
                <c:pt idx="5">
                  <c:v>0.45290123119377951</c:v>
                </c:pt>
                <c:pt idx="6">
                  <c:v>0.49153161083831204</c:v>
                </c:pt>
                <c:pt idx="7">
                  <c:v>0.3891701935676628</c:v>
                </c:pt>
                <c:pt idx="8">
                  <c:v>0.44781552396707403</c:v>
                </c:pt>
                <c:pt idx="9">
                  <c:v>0.26352770361900774</c:v>
                </c:pt>
                <c:pt idx="10">
                  <c:v>0.62663699090049574</c:v>
                </c:pt>
                <c:pt idx="11">
                  <c:v>0.63740889638314036</c:v>
                </c:pt>
                <c:pt idx="12">
                  <c:v>0.36320490082960361</c:v>
                </c:pt>
                <c:pt idx="13">
                  <c:v>0.30498871792575066</c:v>
                </c:pt>
                <c:pt idx="14">
                  <c:v>0.25372647611386367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33-485B-960B-42D1CFBF2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5950784"/>
        <c:axId val="465942256"/>
      </c:barChart>
      <c:catAx>
        <c:axId val="465950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465942256"/>
        <c:crosses val="autoZero"/>
        <c:auto val="1"/>
        <c:lblAlgn val="ctr"/>
        <c:lblOffset val="100"/>
        <c:noMultiLvlLbl val="0"/>
      </c:catAx>
      <c:valAx>
        <c:axId val="465942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465950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657224</xdr:colOff>
      <xdr:row>3</xdr:row>
      <xdr:rowOff>42861</xdr:rowOff>
    </xdr:from>
    <xdr:to>
      <xdr:col>18</xdr:col>
      <xdr:colOff>361949</xdr:colOff>
      <xdr:row>28</xdr:row>
      <xdr:rowOff>114300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420F18DB-ED18-4225-B492-8341DF53F5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676275</xdr:colOff>
      <xdr:row>34</xdr:row>
      <xdr:rowOff>38100</xdr:rowOff>
    </xdr:from>
    <xdr:to>
      <xdr:col>18</xdr:col>
      <xdr:colOff>371475</xdr:colOff>
      <xdr:row>57</xdr:row>
      <xdr:rowOff>190499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D4EC7615-09AC-4D00-B8C6-8F31C9FECA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209549</xdr:colOff>
      <xdr:row>62</xdr:row>
      <xdr:rowOff>128586</xdr:rowOff>
    </xdr:from>
    <xdr:to>
      <xdr:col>18</xdr:col>
      <xdr:colOff>523875</xdr:colOff>
      <xdr:row>83</xdr:row>
      <xdr:rowOff>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8A0B6208-AC06-4A13-9C29-0322ADC8CA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C1:F20"/>
  <sheetViews>
    <sheetView topLeftCell="B1" workbookViewId="0">
      <selection activeCell="D3" sqref="D3"/>
    </sheetView>
  </sheetViews>
  <sheetFormatPr baseColWidth="10" defaultColWidth="10.7109375" defaultRowHeight="15" x14ac:dyDescent="0.25"/>
  <cols>
    <col min="3" max="3" width="17.28515625" customWidth="1"/>
  </cols>
  <sheetData>
    <row r="1" spans="3:6" ht="15.75" x14ac:dyDescent="0.25">
      <c r="C1" s="699" t="s">
        <v>112</v>
      </c>
    </row>
    <row r="2" spans="3:6" ht="15.75" x14ac:dyDescent="0.25">
      <c r="D2" s="703" t="s">
        <v>73</v>
      </c>
      <c r="E2" s="703" t="s">
        <v>74</v>
      </c>
      <c r="F2" s="703" t="s">
        <v>75</v>
      </c>
    </row>
    <row r="3" spans="3:6" ht="15.75" x14ac:dyDescent="0.25">
      <c r="C3" s="697" t="s">
        <v>96</v>
      </c>
      <c r="D3" s="698">
        <f>France!AC15</f>
        <v>0.24993296729989758</v>
      </c>
      <c r="E3" s="698">
        <f>France!AD15</f>
        <v>6.4880843227225343E-2</v>
      </c>
      <c r="F3" s="698">
        <f>France!AE15</f>
        <v>0.68518618947287702</v>
      </c>
    </row>
    <row r="4" spans="3:6" ht="15.75" x14ac:dyDescent="0.25">
      <c r="C4" s="699" t="s">
        <v>97</v>
      </c>
      <c r="D4" s="700">
        <f>Allemagne!AC15</f>
        <v>0.3497032209130036</v>
      </c>
      <c r="E4" s="700">
        <f>Allemagne!AD15</f>
        <v>1.5784855005997318E-2</v>
      </c>
      <c r="F4" s="700">
        <f>Allemagne!AE15</f>
        <v>0.6345119240809991</v>
      </c>
    </row>
    <row r="5" spans="3:6" ht="15.75" x14ac:dyDescent="0.25">
      <c r="C5" s="699" t="s">
        <v>98</v>
      </c>
      <c r="D5" s="700">
        <f>Italie!AC15</f>
        <v>0.28712586346781133</v>
      </c>
      <c r="E5" s="700">
        <f>Italie!AD15</f>
        <v>4.3677811094807402E-2</v>
      </c>
      <c r="F5" s="700">
        <f>Italie!AE15</f>
        <v>0.66919632543738128</v>
      </c>
    </row>
    <row r="6" spans="3:6" ht="15.75" x14ac:dyDescent="0.25">
      <c r="C6" s="699" t="s">
        <v>99</v>
      </c>
      <c r="D6" s="700">
        <f>Espagne!AC15</f>
        <v>0.28826242509418359</v>
      </c>
      <c r="E6" s="700">
        <f>Espagne!AD15</f>
        <v>5.7948567773186452E-2</v>
      </c>
      <c r="F6" s="700">
        <f>Espagne!AE15</f>
        <v>0.65378900713263</v>
      </c>
    </row>
    <row r="7" spans="3:6" ht="15.75" x14ac:dyDescent="0.25">
      <c r="C7" s="699" t="s">
        <v>100</v>
      </c>
      <c r="D7" s="700">
        <f>Belgique!AC15</f>
        <v>0.50703411443800617</v>
      </c>
      <c r="E7" s="700">
        <f>Belgique!AD15</f>
        <v>3.9512457167891436E-3</v>
      </c>
      <c r="F7" s="700">
        <f>Belgique!AE15</f>
        <v>0.4890146398452046</v>
      </c>
    </row>
    <row r="8" spans="3:6" ht="15.75" x14ac:dyDescent="0.25">
      <c r="C8" s="699" t="s">
        <v>101</v>
      </c>
      <c r="D8" s="700">
        <f>'Pays Bas'!AC15</f>
        <v>0.458573366845348</v>
      </c>
      <c r="E8" s="700">
        <f>'Pays Bas'!AD15</f>
        <v>5.7608042883516095E-3</v>
      </c>
      <c r="F8" s="700">
        <f>'Pays Bas'!AE15</f>
        <v>0.53566582886630043</v>
      </c>
    </row>
    <row r="9" spans="3:6" ht="15.75" x14ac:dyDescent="0.25">
      <c r="C9" s="699" t="s">
        <v>102</v>
      </c>
      <c r="D9" s="700">
        <f>Autriche!AC15</f>
        <v>0.44286419863058912</v>
      </c>
      <c r="E9" s="700">
        <f>Autriche!AD15</f>
        <v>1.5047280241036212E-2</v>
      </c>
      <c r="F9" s="700">
        <f>Autriche!AE15</f>
        <v>0.54208852112837469</v>
      </c>
    </row>
    <row r="10" spans="3:6" ht="15.75" x14ac:dyDescent="0.25">
      <c r="C10" s="701" t="s">
        <v>103</v>
      </c>
      <c r="D10" s="702">
        <f>'pays UE'!AC15</f>
        <v>0.33094356820133358</v>
      </c>
      <c r="E10" s="702">
        <f>'pays UE'!AD15</f>
        <v>3.554564641974399E-2</v>
      </c>
      <c r="F10" s="702">
        <f>'pays UE'!AE15</f>
        <v>0.63351078537892236</v>
      </c>
    </row>
    <row r="11" spans="3:6" ht="15.75" x14ac:dyDescent="0.25">
      <c r="C11" s="699"/>
      <c r="D11" s="699"/>
      <c r="E11" s="699"/>
      <c r="F11" s="699"/>
    </row>
    <row r="12" spans="3:6" ht="15.75" x14ac:dyDescent="0.25">
      <c r="C12" s="699" t="s">
        <v>104</v>
      </c>
      <c r="D12" s="700">
        <f>Suède!AC15</f>
        <v>0.34073428773956765</v>
      </c>
      <c r="E12" s="700">
        <f>Suède!AD15</f>
        <v>2.6278191088822495E-4</v>
      </c>
      <c r="F12" s="700">
        <f>Suède!AE15</f>
        <v>0.65900293034954416</v>
      </c>
    </row>
    <row r="13" spans="3:6" ht="15.75" x14ac:dyDescent="0.25">
      <c r="C13" s="699" t="s">
        <v>105</v>
      </c>
      <c r="D13" s="700">
        <f>Finlande!AB15</f>
        <v>0.22049737803186384</v>
      </c>
      <c r="E13" s="700">
        <f>Finlande!AC15</f>
        <v>1.3366352394336731E-2</v>
      </c>
      <c r="F13" s="700">
        <f>Finlande!AD15</f>
        <v>0.76613626957379943</v>
      </c>
    </row>
    <row r="14" spans="3:6" ht="15.75" x14ac:dyDescent="0.25">
      <c r="C14" s="699" t="s">
        <v>106</v>
      </c>
      <c r="D14" s="700">
        <f>Tcheqsuie!AC15</f>
        <v>0.4310760446996913</v>
      </c>
      <c r="E14" s="700">
        <f>Tcheqsuie!AD15</f>
        <v>8.3209273038325499E-3</v>
      </c>
      <c r="F14" s="700">
        <f>Tcheqsuie!AE15</f>
        <v>0.5606030279964761</v>
      </c>
    </row>
    <row r="15" spans="3:6" ht="15.75" x14ac:dyDescent="0.25">
      <c r="C15" s="699" t="s">
        <v>107</v>
      </c>
      <c r="D15" s="700">
        <f>Pologne!AB15</f>
        <v>0.54042623565651893</v>
      </c>
      <c r="E15" s="700">
        <f>Pologne!AC15</f>
        <v>6.7474165217596707E-2</v>
      </c>
      <c r="F15" s="700">
        <f>Pologne!AD15</f>
        <v>0.39209959912588427</v>
      </c>
    </row>
    <row r="16" spans="3:6" ht="15.75" x14ac:dyDescent="0.25">
      <c r="C16" s="699"/>
      <c r="D16" s="699"/>
      <c r="E16" s="699"/>
      <c r="F16" s="699"/>
    </row>
    <row r="17" spans="3:6" ht="15.75" x14ac:dyDescent="0.25">
      <c r="C17" s="699" t="s">
        <v>110</v>
      </c>
      <c r="D17" s="700">
        <f>UK!AC15</f>
        <v>0.44944992062613059</v>
      </c>
      <c r="E17" s="700">
        <f>UK!AD15</f>
        <v>5.6238540013044385E-3</v>
      </c>
      <c r="F17" s="700">
        <f>UK!AE15</f>
        <v>0.54492622537256497</v>
      </c>
    </row>
    <row r="18" spans="3:6" ht="15.75" x14ac:dyDescent="0.25">
      <c r="C18" s="699" t="s">
        <v>108</v>
      </c>
      <c r="D18" s="700">
        <f>USA!AA15</f>
        <v>0.16795616784761033</v>
      </c>
      <c r="E18" s="700">
        <f>USA!AB15</f>
        <v>0</v>
      </c>
      <c r="F18" s="700">
        <f>USA!AC15</f>
        <v>0.83204383215238964</v>
      </c>
    </row>
    <row r="19" spans="3:6" ht="15.75" x14ac:dyDescent="0.25">
      <c r="C19" s="699" t="s">
        <v>109</v>
      </c>
      <c r="D19" s="700">
        <f>Canada!AA15</f>
        <v>0.13577186789120291</v>
      </c>
      <c r="E19" s="700">
        <f>Canada!AB15</f>
        <v>1.2485138103954239E-3</v>
      </c>
      <c r="F19" s="700">
        <f>Canada!AC15</f>
        <v>0.86297961829840164</v>
      </c>
    </row>
    <row r="20" spans="3:6" x14ac:dyDescent="0.25">
      <c r="C20" t="s">
        <v>111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07C11-FCD5-4D57-A958-014FFA29C3CF}">
  <sheetPr codeName="Feuil9"/>
  <dimension ref="B1:AE32"/>
  <sheetViews>
    <sheetView topLeftCell="I14" workbookViewId="0">
      <selection activeCell="AC15" sqref="AC15:AE15"/>
    </sheetView>
  </sheetViews>
  <sheetFormatPr baseColWidth="10" defaultColWidth="11.5703125" defaultRowHeight="15" x14ac:dyDescent="0.25"/>
  <cols>
    <col min="1" max="16384" width="11.5703125" style="673"/>
  </cols>
  <sheetData>
    <row r="1" spans="2:31" x14ac:dyDescent="0.25">
      <c r="B1" s="672" t="s">
        <v>0</v>
      </c>
    </row>
    <row r="2" spans="2:31" x14ac:dyDescent="0.25">
      <c r="B2" s="674" t="s">
        <v>80</v>
      </c>
    </row>
    <row r="3" spans="2:31" x14ac:dyDescent="0.25">
      <c r="B3" s="674" t="s">
        <v>2</v>
      </c>
    </row>
    <row r="4" spans="2:31" x14ac:dyDescent="0.25">
      <c r="B4" s="674" t="s">
        <v>3</v>
      </c>
    </row>
    <row r="5" spans="2:31" x14ac:dyDescent="0.25">
      <c r="AC5" s="647" t="s">
        <v>73</v>
      </c>
      <c r="AD5" t="s">
        <v>74</v>
      </c>
      <c r="AE5" t="s">
        <v>75</v>
      </c>
    </row>
    <row r="6" spans="2:31" ht="75" x14ac:dyDescent="0.25">
      <c r="B6" s="675" t="s">
        <v>4</v>
      </c>
      <c r="C6" s="676" t="s">
        <v>5</v>
      </c>
      <c r="D6" s="676" t="s">
        <v>5</v>
      </c>
      <c r="E6" s="676" t="s">
        <v>5</v>
      </c>
      <c r="F6" s="676" t="s">
        <v>5</v>
      </c>
      <c r="G6" s="676" t="s">
        <v>5</v>
      </c>
      <c r="H6" s="676" t="s">
        <v>5</v>
      </c>
      <c r="I6" s="676" t="s">
        <v>5</v>
      </c>
      <c r="J6" s="676" t="s">
        <v>5</v>
      </c>
      <c r="K6" s="676" t="s">
        <v>5</v>
      </c>
      <c r="L6" s="676" t="s">
        <v>5</v>
      </c>
      <c r="M6" s="676" t="s">
        <v>5</v>
      </c>
      <c r="N6" s="676" t="s">
        <v>5</v>
      </c>
      <c r="O6" s="676" t="s">
        <v>5</v>
      </c>
      <c r="P6" s="676" t="s">
        <v>5</v>
      </c>
      <c r="Q6" s="676" t="s">
        <v>5</v>
      </c>
      <c r="R6" s="676" t="s">
        <v>5</v>
      </c>
      <c r="S6" s="676" t="s">
        <v>5</v>
      </c>
      <c r="T6" s="676" t="s">
        <v>5</v>
      </c>
      <c r="U6" s="676" t="s">
        <v>5</v>
      </c>
      <c r="V6" s="676" t="s">
        <v>5</v>
      </c>
      <c r="W6" s="676" t="s">
        <v>5</v>
      </c>
      <c r="X6" s="676" t="s">
        <v>5</v>
      </c>
      <c r="Y6" s="676" t="s">
        <v>5</v>
      </c>
      <c r="Z6" s="676" t="s">
        <v>6</v>
      </c>
      <c r="AA6" s="676" t="s">
        <v>7</v>
      </c>
      <c r="AB6" s="676" t="s">
        <v>8</v>
      </c>
    </row>
    <row r="7" spans="2:31" ht="195" x14ac:dyDescent="0.25">
      <c r="B7" s="675" t="s">
        <v>9</v>
      </c>
      <c r="C7" s="676" t="s">
        <v>10</v>
      </c>
      <c r="D7" s="676" t="s">
        <v>11</v>
      </c>
      <c r="E7" s="676" t="s">
        <v>12</v>
      </c>
      <c r="F7" s="676" t="s">
        <v>13</v>
      </c>
      <c r="G7" s="676" t="s">
        <v>14</v>
      </c>
      <c r="H7" s="676" t="s">
        <v>15</v>
      </c>
      <c r="I7" s="676" t="s">
        <v>16</v>
      </c>
      <c r="J7" s="676" t="s">
        <v>17</v>
      </c>
      <c r="K7" s="676" t="s">
        <v>18</v>
      </c>
      <c r="L7" s="676" t="s">
        <v>19</v>
      </c>
      <c r="M7" s="676" t="s">
        <v>20</v>
      </c>
      <c r="N7" s="676" t="s">
        <v>21</v>
      </c>
      <c r="O7" s="676" t="s">
        <v>22</v>
      </c>
      <c r="P7" s="676" t="s">
        <v>23</v>
      </c>
      <c r="Q7" s="676" t="s">
        <v>24</v>
      </c>
      <c r="R7" s="676" t="s">
        <v>25</v>
      </c>
      <c r="S7" s="676" t="s">
        <v>26</v>
      </c>
      <c r="T7" s="676" t="s">
        <v>27</v>
      </c>
      <c r="U7" s="676" t="s">
        <v>28</v>
      </c>
      <c r="V7" s="676" t="s">
        <v>29</v>
      </c>
      <c r="W7" s="676" t="s">
        <v>30</v>
      </c>
      <c r="X7" s="676" t="s">
        <v>31</v>
      </c>
      <c r="Y7" s="676" t="s">
        <v>10</v>
      </c>
      <c r="Z7" s="676" t="s">
        <v>32</v>
      </c>
      <c r="AA7" s="676" t="s">
        <v>32</v>
      </c>
      <c r="AB7" s="676" t="s">
        <v>32</v>
      </c>
    </row>
    <row r="8" spans="2:31" x14ac:dyDescent="0.25">
      <c r="B8" s="677" t="s">
        <v>33</v>
      </c>
      <c r="C8" s="678" t="s">
        <v>34</v>
      </c>
      <c r="D8" s="678" t="s">
        <v>34</v>
      </c>
      <c r="E8" s="678" t="s">
        <v>34</v>
      </c>
      <c r="F8" s="678" t="s">
        <v>34</v>
      </c>
      <c r="G8" s="678" t="s">
        <v>34</v>
      </c>
      <c r="H8" s="678" t="s">
        <v>34</v>
      </c>
      <c r="I8" s="678" t="s">
        <v>34</v>
      </c>
      <c r="J8" s="678" t="s">
        <v>34</v>
      </c>
      <c r="K8" s="678" t="s">
        <v>34</v>
      </c>
      <c r="L8" s="678" t="s">
        <v>34</v>
      </c>
      <c r="M8" s="678" t="s">
        <v>34</v>
      </c>
      <c r="N8" s="678" t="s">
        <v>34</v>
      </c>
      <c r="O8" s="678" t="s">
        <v>34</v>
      </c>
      <c r="P8" s="678" t="s">
        <v>34</v>
      </c>
      <c r="Q8" s="678" t="s">
        <v>34</v>
      </c>
      <c r="R8" s="678" t="s">
        <v>34</v>
      </c>
      <c r="S8" s="678" t="s">
        <v>34</v>
      </c>
      <c r="T8" s="678" t="s">
        <v>34</v>
      </c>
      <c r="U8" s="678" t="s">
        <v>34</v>
      </c>
      <c r="V8" s="678" t="s">
        <v>34</v>
      </c>
      <c r="W8" s="678" t="s">
        <v>34</v>
      </c>
      <c r="X8" s="678" t="s">
        <v>34</v>
      </c>
      <c r="Y8" s="678" t="s">
        <v>34</v>
      </c>
      <c r="Z8" s="678" t="s">
        <v>34</v>
      </c>
      <c r="AA8" s="678" t="s">
        <v>34</v>
      </c>
      <c r="AB8" s="678" t="s">
        <v>34</v>
      </c>
    </row>
    <row r="9" spans="2:31" x14ac:dyDescent="0.25">
      <c r="B9" s="679" t="s">
        <v>35</v>
      </c>
      <c r="C9" s="680">
        <v>1162041</v>
      </c>
      <c r="D9" s="680">
        <v>31337</v>
      </c>
      <c r="E9" s="680">
        <v>3060</v>
      </c>
      <c r="F9" s="680">
        <v>425985</v>
      </c>
      <c r="G9" s="680">
        <v>40581</v>
      </c>
      <c r="H9" s="680">
        <v>21062</v>
      </c>
      <c r="I9" s="680">
        <v>98478</v>
      </c>
      <c r="J9" s="680">
        <v>107389</v>
      </c>
      <c r="K9" s="680">
        <v>78676</v>
      </c>
      <c r="L9" s="680">
        <v>41990</v>
      </c>
      <c r="M9" s="680">
        <v>52603</v>
      </c>
      <c r="N9" s="680">
        <v>35943</v>
      </c>
      <c r="O9" s="680">
        <v>23729</v>
      </c>
      <c r="P9" s="680">
        <v>52935</v>
      </c>
      <c r="Q9" s="680">
        <v>27949</v>
      </c>
      <c r="R9" s="680">
        <v>24803</v>
      </c>
      <c r="S9" s="680">
        <v>11935</v>
      </c>
      <c r="T9" s="680">
        <v>48647</v>
      </c>
      <c r="U9" s="680">
        <v>21017</v>
      </c>
      <c r="V9" s="680">
        <v>13922</v>
      </c>
      <c r="W9" s="680">
        <v>0</v>
      </c>
      <c r="X9" s="680">
        <v>0</v>
      </c>
      <c r="Y9" s="680">
        <v>1162041</v>
      </c>
      <c r="Z9" s="680">
        <v>969289</v>
      </c>
      <c r="AA9" s="680">
        <v>249560</v>
      </c>
      <c r="AB9" s="680">
        <v>391852</v>
      </c>
    </row>
    <row r="10" spans="2:31" ht="75" x14ac:dyDescent="0.25">
      <c r="B10" s="679" t="s">
        <v>36</v>
      </c>
      <c r="C10" s="680">
        <v>46562.6</v>
      </c>
      <c r="D10" s="680">
        <v>3298.4</v>
      </c>
      <c r="E10" s="680">
        <v>0.1</v>
      </c>
      <c r="F10" s="680">
        <v>39725.9</v>
      </c>
      <c r="G10" s="680">
        <v>1.4</v>
      </c>
      <c r="H10" s="680">
        <v>27.3</v>
      </c>
      <c r="I10" s="680">
        <v>7.1</v>
      </c>
      <c r="J10" s="680">
        <v>1986.7</v>
      </c>
      <c r="K10" s="680">
        <v>1.5</v>
      </c>
      <c r="L10" s="680">
        <v>926.1</v>
      </c>
      <c r="M10" s="680">
        <v>0</v>
      </c>
      <c r="N10" s="680">
        <v>1.7</v>
      </c>
      <c r="O10" s="680">
        <v>0</v>
      </c>
      <c r="P10" s="680">
        <v>47.2</v>
      </c>
      <c r="Q10" s="680">
        <v>4.8</v>
      </c>
      <c r="R10" s="680">
        <v>155.69999999999999</v>
      </c>
      <c r="S10" s="680">
        <v>150.80000000000001</v>
      </c>
      <c r="T10" s="680">
        <v>206.6</v>
      </c>
      <c r="U10" s="680">
        <v>20.9</v>
      </c>
      <c r="V10" s="680">
        <v>0.4</v>
      </c>
      <c r="W10" s="680">
        <v>0</v>
      </c>
      <c r="X10" s="680">
        <v>0</v>
      </c>
      <c r="Y10" s="680">
        <v>46562.6</v>
      </c>
      <c r="Z10" s="680">
        <v>24714.5</v>
      </c>
      <c r="AA10" s="680">
        <v>2616</v>
      </c>
      <c r="AB10" s="680">
        <v>21714</v>
      </c>
    </row>
    <row r="11" spans="2:31" ht="45" x14ac:dyDescent="0.25">
      <c r="B11" s="679" t="s">
        <v>37</v>
      </c>
      <c r="C11" s="680">
        <v>44233.8</v>
      </c>
      <c r="D11" s="680">
        <v>8.1</v>
      </c>
      <c r="E11" s="680">
        <v>244.9</v>
      </c>
      <c r="F11" s="680">
        <v>34874</v>
      </c>
      <c r="G11" s="680">
        <v>7073.7</v>
      </c>
      <c r="H11" s="680">
        <v>25.6</v>
      </c>
      <c r="I11" s="680">
        <v>1741.4</v>
      </c>
      <c r="J11" s="680">
        <v>23.6</v>
      </c>
      <c r="K11" s="680">
        <v>4.3</v>
      </c>
      <c r="L11" s="680">
        <v>0.6</v>
      </c>
      <c r="M11" s="680">
        <v>0</v>
      </c>
      <c r="N11" s="680">
        <v>1.4</v>
      </c>
      <c r="O11" s="680">
        <v>71.900000000000006</v>
      </c>
      <c r="P11" s="680">
        <v>97</v>
      </c>
      <c r="Q11" s="680">
        <v>0</v>
      </c>
      <c r="R11" s="680">
        <v>64.3</v>
      </c>
      <c r="S11" s="680">
        <v>0.6</v>
      </c>
      <c r="T11" s="680">
        <v>0</v>
      </c>
      <c r="U11" s="680">
        <v>2.4</v>
      </c>
      <c r="V11" s="680">
        <v>0</v>
      </c>
      <c r="W11" s="680">
        <v>0</v>
      </c>
      <c r="X11" s="680">
        <v>0</v>
      </c>
      <c r="Y11" s="680">
        <v>44233.8</v>
      </c>
      <c r="Z11" s="680">
        <v>44.8</v>
      </c>
      <c r="AA11" s="680">
        <v>432</v>
      </c>
      <c r="AB11" s="680">
        <v>4016</v>
      </c>
    </row>
    <row r="12" spans="2:31" ht="45" x14ac:dyDescent="0.25">
      <c r="B12" s="679" t="s">
        <v>38</v>
      </c>
      <c r="C12" s="680">
        <v>479460.2</v>
      </c>
      <c r="D12" s="680">
        <v>21249</v>
      </c>
      <c r="E12" s="680">
        <v>1182.7</v>
      </c>
      <c r="F12" s="680">
        <v>262081.6</v>
      </c>
      <c r="G12" s="680">
        <v>16568.2</v>
      </c>
      <c r="H12" s="680">
        <v>5487.6</v>
      </c>
      <c r="I12" s="680">
        <v>47873.9</v>
      </c>
      <c r="J12" s="680">
        <v>19131.3</v>
      </c>
      <c r="K12" s="680">
        <v>16165.1</v>
      </c>
      <c r="L12" s="680">
        <v>22863.1</v>
      </c>
      <c r="M12" s="680">
        <v>7271.9</v>
      </c>
      <c r="N12" s="680">
        <v>1641.4</v>
      </c>
      <c r="O12" s="680">
        <v>3007</v>
      </c>
      <c r="P12" s="680">
        <v>9307.2000000000007</v>
      </c>
      <c r="Q12" s="680">
        <v>6768.6</v>
      </c>
      <c r="R12" s="680">
        <v>5201.5</v>
      </c>
      <c r="S12" s="680">
        <v>1978.1</v>
      </c>
      <c r="T12" s="680">
        <v>22423.200000000001</v>
      </c>
      <c r="U12" s="680">
        <v>6176.4</v>
      </c>
      <c r="V12" s="680">
        <v>3082.4</v>
      </c>
      <c r="W12" s="680">
        <v>0</v>
      </c>
      <c r="X12" s="680">
        <v>0</v>
      </c>
      <c r="Y12" s="680">
        <v>479460.2</v>
      </c>
      <c r="Z12" s="680">
        <v>255534.8</v>
      </c>
      <c r="AA12" s="680">
        <v>70393.2</v>
      </c>
      <c r="AB12" s="680">
        <v>291290</v>
      </c>
    </row>
    <row r="13" spans="2:31" ht="90" x14ac:dyDescent="0.25">
      <c r="B13" s="679" t="s">
        <v>39</v>
      </c>
      <c r="C13" s="680">
        <v>45131.7</v>
      </c>
      <c r="D13" s="680">
        <v>1687.4</v>
      </c>
      <c r="E13" s="680">
        <v>217.4</v>
      </c>
      <c r="F13" s="680">
        <v>19573.2</v>
      </c>
      <c r="G13" s="680">
        <v>5741.7</v>
      </c>
      <c r="H13" s="680">
        <v>662.6</v>
      </c>
      <c r="I13" s="680">
        <v>1094.2</v>
      </c>
      <c r="J13" s="680">
        <v>3598.5</v>
      </c>
      <c r="K13" s="680">
        <v>1377.2</v>
      </c>
      <c r="L13" s="680">
        <v>2668.8</v>
      </c>
      <c r="M13" s="680">
        <v>1858.3</v>
      </c>
      <c r="N13" s="680">
        <v>24.4</v>
      </c>
      <c r="O13" s="680">
        <v>464.7</v>
      </c>
      <c r="P13" s="680">
        <v>903.4</v>
      </c>
      <c r="Q13" s="680">
        <v>362.3</v>
      </c>
      <c r="R13" s="680">
        <v>1353</v>
      </c>
      <c r="S13" s="680">
        <v>583</v>
      </c>
      <c r="T13" s="680">
        <v>1806.6</v>
      </c>
      <c r="U13" s="680">
        <v>659.3</v>
      </c>
      <c r="V13" s="680">
        <v>495.7</v>
      </c>
      <c r="W13" s="680">
        <v>0</v>
      </c>
      <c r="X13" s="680">
        <v>0</v>
      </c>
      <c r="Y13" s="680">
        <v>45131.7</v>
      </c>
      <c r="Z13" s="680">
        <v>26424.9</v>
      </c>
      <c r="AA13" s="680">
        <v>0</v>
      </c>
      <c r="AB13" s="680">
        <v>3123</v>
      </c>
    </row>
    <row r="14" spans="2:31" ht="120" x14ac:dyDescent="0.25">
      <c r="B14" s="679" t="s">
        <v>40</v>
      </c>
      <c r="C14" s="680">
        <v>23942.2</v>
      </c>
      <c r="D14" s="680">
        <v>569.9</v>
      </c>
      <c r="E14" s="680">
        <v>47.2</v>
      </c>
      <c r="F14" s="680">
        <v>7939.4</v>
      </c>
      <c r="G14" s="680">
        <v>854.8</v>
      </c>
      <c r="H14" s="680">
        <v>8280.7999999999993</v>
      </c>
      <c r="I14" s="680">
        <v>740.4</v>
      </c>
      <c r="J14" s="680">
        <v>692.6</v>
      </c>
      <c r="K14" s="680">
        <v>221.8</v>
      </c>
      <c r="L14" s="680">
        <v>560.4</v>
      </c>
      <c r="M14" s="680">
        <v>405.9</v>
      </c>
      <c r="N14" s="680">
        <v>34.6</v>
      </c>
      <c r="O14" s="680">
        <v>253</v>
      </c>
      <c r="P14" s="680">
        <v>1140.2</v>
      </c>
      <c r="Q14" s="680">
        <v>330.2</v>
      </c>
      <c r="R14" s="680">
        <v>249.5</v>
      </c>
      <c r="S14" s="680">
        <v>89.9</v>
      </c>
      <c r="T14" s="680">
        <v>754.7</v>
      </c>
      <c r="U14" s="680">
        <v>605.1</v>
      </c>
      <c r="V14" s="680">
        <v>171.8</v>
      </c>
      <c r="W14" s="680">
        <v>0</v>
      </c>
      <c r="X14" s="680">
        <v>0</v>
      </c>
      <c r="Y14" s="680">
        <v>23942.2</v>
      </c>
      <c r="Z14" s="680">
        <v>12136.2</v>
      </c>
      <c r="AA14" s="680">
        <v>37</v>
      </c>
      <c r="AB14" s="680">
        <v>2270</v>
      </c>
    </row>
    <row r="15" spans="2:31" ht="60" x14ac:dyDescent="0.25">
      <c r="B15" s="679" t="s">
        <v>41</v>
      </c>
      <c r="C15" s="680">
        <v>48036.800000000003</v>
      </c>
      <c r="D15" s="680">
        <v>661.3</v>
      </c>
      <c r="E15" s="680">
        <v>68</v>
      </c>
      <c r="F15" s="680">
        <v>1887.4</v>
      </c>
      <c r="G15" s="680">
        <v>570.5</v>
      </c>
      <c r="H15" s="680">
        <v>1217.9000000000001</v>
      </c>
      <c r="I15" s="680">
        <v>30150.400000000001</v>
      </c>
      <c r="J15" s="680">
        <v>880.2</v>
      </c>
      <c r="K15" s="680">
        <v>549.4</v>
      </c>
      <c r="L15" s="680">
        <v>1112.4000000000001</v>
      </c>
      <c r="M15" s="680">
        <v>341.9</v>
      </c>
      <c r="N15" s="680">
        <v>383.5</v>
      </c>
      <c r="O15" s="680">
        <v>5656.5</v>
      </c>
      <c r="P15" s="680">
        <v>407.5</v>
      </c>
      <c r="Q15" s="680">
        <v>322.2</v>
      </c>
      <c r="R15" s="680">
        <v>1367.4</v>
      </c>
      <c r="S15" s="680">
        <v>578.70000000000005</v>
      </c>
      <c r="T15" s="680">
        <v>1157.4000000000001</v>
      </c>
      <c r="U15" s="680">
        <v>308.89999999999998</v>
      </c>
      <c r="V15" s="680">
        <v>415.3</v>
      </c>
      <c r="W15" s="680">
        <v>0</v>
      </c>
      <c r="X15" s="680">
        <v>0</v>
      </c>
      <c r="Y15" s="680">
        <v>48036.800000000003</v>
      </c>
      <c r="Z15" s="680">
        <v>9656.7000000000007</v>
      </c>
      <c r="AA15" s="680">
        <v>108949.1</v>
      </c>
      <c r="AB15" s="680">
        <v>1000</v>
      </c>
      <c r="AC15" s="646">
        <f>(Y15-I15)/($Y15-$I15+$Z15+$AA15)</f>
        <v>0.13104338562936196</v>
      </c>
      <c r="AD15" s="646">
        <f>(Z15)/($Y15-$I15+$Z15+$AA15)</f>
        <v>7.0749097750640699E-2</v>
      </c>
      <c r="AE15" s="646">
        <f>(AA15)/($Y15-$I15+$Z15+$AA15)</f>
        <v>0.79820751661999734</v>
      </c>
    </row>
    <row r="16" spans="2:31" ht="165" x14ac:dyDescent="0.25">
      <c r="B16" s="679" t="s">
        <v>42</v>
      </c>
      <c r="C16" s="680">
        <v>14318.1</v>
      </c>
      <c r="D16" s="680">
        <v>450.7</v>
      </c>
      <c r="E16" s="680">
        <v>23.6</v>
      </c>
      <c r="F16" s="680">
        <v>2762.5</v>
      </c>
      <c r="G16" s="680">
        <v>688.4</v>
      </c>
      <c r="H16" s="680">
        <v>226.9</v>
      </c>
      <c r="I16" s="680">
        <v>28.6</v>
      </c>
      <c r="J16" s="680">
        <v>7232.4</v>
      </c>
      <c r="K16" s="680">
        <v>1594</v>
      </c>
      <c r="L16" s="680">
        <v>37.9</v>
      </c>
      <c r="M16" s="680">
        <v>217.9</v>
      </c>
      <c r="N16" s="680">
        <v>316.5</v>
      </c>
      <c r="O16" s="680">
        <v>26.3</v>
      </c>
      <c r="P16" s="680">
        <v>36.299999999999997</v>
      </c>
      <c r="Q16" s="680">
        <v>370.8</v>
      </c>
      <c r="R16" s="680">
        <v>209.5</v>
      </c>
      <c r="S16" s="680">
        <v>6.1</v>
      </c>
      <c r="T16" s="680">
        <v>46.6</v>
      </c>
      <c r="U16" s="680">
        <v>31.6</v>
      </c>
      <c r="V16" s="680">
        <v>11.5</v>
      </c>
      <c r="W16" s="680">
        <v>0</v>
      </c>
      <c r="X16" s="680">
        <v>0</v>
      </c>
      <c r="Y16" s="680">
        <v>14318.1</v>
      </c>
      <c r="Z16" s="680">
        <v>16960.7</v>
      </c>
      <c r="AA16" s="680">
        <v>0</v>
      </c>
      <c r="AB16" s="680">
        <v>2428</v>
      </c>
    </row>
    <row r="17" spans="2:29" ht="60" x14ac:dyDescent="0.25">
      <c r="B17" s="679" t="s">
        <v>43</v>
      </c>
      <c r="C17" s="680">
        <v>87057.1</v>
      </c>
      <c r="D17" s="680">
        <v>271.5</v>
      </c>
      <c r="E17" s="680">
        <v>410.1</v>
      </c>
      <c r="F17" s="680">
        <v>14571.4</v>
      </c>
      <c r="G17" s="680">
        <v>944.6</v>
      </c>
      <c r="H17" s="680">
        <v>791.8</v>
      </c>
      <c r="I17" s="680">
        <v>853.1</v>
      </c>
      <c r="J17" s="680">
        <v>17876.5</v>
      </c>
      <c r="K17" s="680">
        <v>41140.400000000001</v>
      </c>
      <c r="L17" s="680">
        <v>573.5</v>
      </c>
      <c r="M17" s="680">
        <v>1668.4</v>
      </c>
      <c r="N17" s="680">
        <v>589.9</v>
      </c>
      <c r="O17" s="680">
        <v>247.8</v>
      </c>
      <c r="P17" s="680">
        <v>1031.5999999999999</v>
      </c>
      <c r="Q17" s="680">
        <v>1620.7</v>
      </c>
      <c r="R17" s="680">
        <v>3231</v>
      </c>
      <c r="S17" s="680">
        <v>194.9</v>
      </c>
      <c r="T17" s="680">
        <v>400.7</v>
      </c>
      <c r="U17" s="680">
        <v>237.3</v>
      </c>
      <c r="V17" s="680">
        <v>401.9</v>
      </c>
      <c r="W17" s="680">
        <v>0</v>
      </c>
      <c r="X17" s="680">
        <v>0</v>
      </c>
      <c r="Y17" s="680">
        <v>87057.1</v>
      </c>
      <c r="Z17" s="680">
        <v>21705.4</v>
      </c>
      <c r="AA17" s="680">
        <v>0</v>
      </c>
      <c r="AB17" s="682">
        <v>16540.203000000001</v>
      </c>
    </row>
    <row r="18" spans="2:29" ht="60" x14ac:dyDescent="0.25">
      <c r="B18" s="679" t="s">
        <v>44</v>
      </c>
      <c r="C18" s="680">
        <v>13294.9</v>
      </c>
      <c r="D18" s="680">
        <v>8.9</v>
      </c>
      <c r="E18" s="680">
        <v>45.2</v>
      </c>
      <c r="F18" s="680">
        <v>1775.9</v>
      </c>
      <c r="G18" s="680">
        <v>34.200000000000003</v>
      </c>
      <c r="H18" s="680">
        <v>90.6</v>
      </c>
      <c r="I18" s="680">
        <v>181</v>
      </c>
      <c r="J18" s="680">
        <v>1734.8</v>
      </c>
      <c r="K18" s="680">
        <v>822.9</v>
      </c>
      <c r="L18" s="680">
        <v>355.9</v>
      </c>
      <c r="M18" s="680">
        <v>1817.5</v>
      </c>
      <c r="N18" s="680">
        <v>625</v>
      </c>
      <c r="O18" s="680">
        <v>33.5</v>
      </c>
      <c r="P18" s="680">
        <v>1028.2</v>
      </c>
      <c r="Q18" s="680">
        <v>2155.8000000000002</v>
      </c>
      <c r="R18" s="680">
        <v>481.9</v>
      </c>
      <c r="S18" s="680">
        <v>254.1</v>
      </c>
      <c r="T18" s="680">
        <v>738.4</v>
      </c>
      <c r="U18" s="680">
        <v>165.2</v>
      </c>
      <c r="V18" s="680">
        <v>945.9</v>
      </c>
      <c r="W18" s="680">
        <v>0</v>
      </c>
      <c r="X18" s="680">
        <v>0</v>
      </c>
      <c r="Y18" s="680">
        <v>13294.9</v>
      </c>
      <c r="Z18" s="680">
        <v>83762.899999999994</v>
      </c>
      <c r="AA18" s="680">
        <v>0</v>
      </c>
      <c r="AB18" s="680">
        <v>3321</v>
      </c>
    </row>
    <row r="19" spans="2:29" ht="75" x14ac:dyDescent="0.25">
      <c r="B19" s="679" t="s">
        <v>45</v>
      </c>
      <c r="C19" s="680">
        <v>50808.5</v>
      </c>
      <c r="D19" s="680">
        <v>43.9</v>
      </c>
      <c r="E19" s="680">
        <v>75.099999999999994</v>
      </c>
      <c r="F19" s="680">
        <v>3435.2</v>
      </c>
      <c r="G19" s="680">
        <v>600.4</v>
      </c>
      <c r="H19" s="680">
        <v>492.7</v>
      </c>
      <c r="I19" s="680">
        <v>909.6</v>
      </c>
      <c r="J19" s="680">
        <v>5743.5</v>
      </c>
      <c r="K19" s="680">
        <v>1323.8</v>
      </c>
      <c r="L19" s="680">
        <v>1070.8</v>
      </c>
      <c r="M19" s="680">
        <v>19044.2</v>
      </c>
      <c r="N19" s="680">
        <v>2943</v>
      </c>
      <c r="O19" s="680">
        <v>624.20000000000005</v>
      </c>
      <c r="P19" s="680">
        <v>3463.5</v>
      </c>
      <c r="Q19" s="680">
        <v>1590.4</v>
      </c>
      <c r="R19" s="680">
        <v>2722.4</v>
      </c>
      <c r="S19" s="680">
        <v>2034.5</v>
      </c>
      <c r="T19" s="680">
        <v>2738.8</v>
      </c>
      <c r="U19" s="680">
        <v>622.20000000000005</v>
      </c>
      <c r="V19" s="680">
        <v>1330.3</v>
      </c>
      <c r="W19" s="680">
        <v>0</v>
      </c>
      <c r="X19" s="680">
        <v>0</v>
      </c>
      <c r="Y19" s="680">
        <v>50808.5</v>
      </c>
      <c r="Z19" s="680">
        <v>24965.3</v>
      </c>
      <c r="AA19" s="680">
        <v>26595.9</v>
      </c>
      <c r="AB19" s="680">
        <v>20645</v>
      </c>
    </row>
    <row r="20" spans="2:29" ht="60" x14ac:dyDescent="0.25">
      <c r="B20" s="679" t="s">
        <v>46</v>
      </c>
      <c r="C20" s="680">
        <v>49941.1</v>
      </c>
      <c r="D20" s="680">
        <v>1580.3</v>
      </c>
      <c r="E20" s="680">
        <v>66.599999999999994</v>
      </c>
      <c r="F20" s="680">
        <v>4631.8999999999996</v>
      </c>
      <c r="G20" s="680">
        <v>950.6</v>
      </c>
      <c r="H20" s="680">
        <v>328.9</v>
      </c>
      <c r="I20" s="680">
        <v>1609.8</v>
      </c>
      <c r="J20" s="680">
        <v>4986.2</v>
      </c>
      <c r="K20" s="680">
        <v>1642.5</v>
      </c>
      <c r="L20" s="680">
        <v>1022.5</v>
      </c>
      <c r="M20" s="680">
        <v>918.6</v>
      </c>
      <c r="N20" s="680">
        <v>18595.8</v>
      </c>
      <c r="O20" s="680">
        <v>6974.5</v>
      </c>
      <c r="P20" s="680">
        <v>1942.3</v>
      </c>
      <c r="Q20" s="680">
        <v>1244.7</v>
      </c>
      <c r="R20" s="680">
        <v>1281.3</v>
      </c>
      <c r="S20" s="680">
        <v>286.8</v>
      </c>
      <c r="T20" s="680">
        <v>693</v>
      </c>
      <c r="U20" s="680">
        <v>602.9</v>
      </c>
      <c r="V20" s="680">
        <v>581.9</v>
      </c>
      <c r="W20" s="680">
        <v>0</v>
      </c>
      <c r="X20" s="680">
        <v>0</v>
      </c>
      <c r="Y20" s="680">
        <v>49941.1</v>
      </c>
      <c r="Z20" s="680">
        <v>34855.300000000003</v>
      </c>
      <c r="AA20" s="680">
        <v>0</v>
      </c>
      <c r="AB20" s="682">
        <v>3181.797</v>
      </c>
    </row>
    <row r="21" spans="2:29" ht="45" x14ac:dyDescent="0.25">
      <c r="B21" s="679" t="s">
        <v>47</v>
      </c>
      <c r="C21" s="680">
        <v>44243.5</v>
      </c>
      <c r="D21" s="680">
        <v>7</v>
      </c>
      <c r="E21" s="680">
        <v>46.4</v>
      </c>
      <c r="F21" s="680">
        <v>4303.7</v>
      </c>
      <c r="G21" s="680">
        <v>498.9</v>
      </c>
      <c r="H21" s="680">
        <v>477</v>
      </c>
      <c r="I21" s="680">
        <v>983.5</v>
      </c>
      <c r="J21" s="680">
        <v>14053.6</v>
      </c>
      <c r="K21" s="680">
        <v>2633.9</v>
      </c>
      <c r="L21" s="680">
        <v>4968.3999999999996</v>
      </c>
      <c r="M21" s="680">
        <v>1875.2</v>
      </c>
      <c r="N21" s="680">
        <v>2208.9</v>
      </c>
      <c r="O21" s="680">
        <v>1293.8</v>
      </c>
      <c r="P21" s="680">
        <v>2748.7</v>
      </c>
      <c r="Q21" s="680">
        <v>1273.3</v>
      </c>
      <c r="R21" s="680">
        <v>1825.7</v>
      </c>
      <c r="S21" s="680">
        <v>600.79999999999995</v>
      </c>
      <c r="T21" s="680">
        <v>1840.2</v>
      </c>
      <c r="U21" s="680">
        <v>1614</v>
      </c>
      <c r="V21" s="680">
        <v>990.5</v>
      </c>
      <c r="W21" s="680">
        <v>0</v>
      </c>
      <c r="X21" s="680">
        <v>0</v>
      </c>
      <c r="Y21" s="680">
        <v>44243.5</v>
      </c>
      <c r="Z21" s="680">
        <v>124092.2</v>
      </c>
      <c r="AA21" s="680">
        <v>5109.5</v>
      </c>
      <c r="AB21" s="680">
        <v>747</v>
      </c>
    </row>
    <row r="22" spans="2:29" ht="90" x14ac:dyDescent="0.25">
      <c r="B22" s="679" t="s">
        <v>48</v>
      </c>
      <c r="C22" s="680">
        <v>101579.8</v>
      </c>
      <c r="D22" s="680">
        <v>725.1</v>
      </c>
      <c r="E22" s="680">
        <v>281.8</v>
      </c>
      <c r="F22" s="680">
        <v>12725.8</v>
      </c>
      <c r="G22" s="680">
        <v>2030.2</v>
      </c>
      <c r="H22" s="680">
        <v>1283.5999999999999</v>
      </c>
      <c r="I22" s="680">
        <v>8317.7999999999993</v>
      </c>
      <c r="J22" s="680">
        <v>11583.7</v>
      </c>
      <c r="K22" s="680">
        <v>3762.8</v>
      </c>
      <c r="L22" s="680">
        <v>2735.5</v>
      </c>
      <c r="M22" s="680">
        <v>9475.2999999999993</v>
      </c>
      <c r="N22" s="680">
        <v>4609</v>
      </c>
      <c r="O22" s="680">
        <v>4140.7</v>
      </c>
      <c r="P22" s="680">
        <v>22699.599999999999</v>
      </c>
      <c r="Q22" s="680">
        <v>4224</v>
      </c>
      <c r="R22" s="680">
        <v>2569.6999999999998</v>
      </c>
      <c r="S22" s="680">
        <v>1419.4</v>
      </c>
      <c r="T22" s="680">
        <v>3021.8</v>
      </c>
      <c r="U22" s="680">
        <v>3880.7</v>
      </c>
      <c r="V22" s="680">
        <v>2093.3000000000002</v>
      </c>
      <c r="W22" s="680">
        <v>0</v>
      </c>
      <c r="X22" s="680">
        <v>0</v>
      </c>
      <c r="Y22" s="680">
        <v>101579.8</v>
      </c>
      <c r="Z22" s="680">
        <v>9183.1</v>
      </c>
      <c r="AA22" s="680">
        <v>33583.800000000003</v>
      </c>
      <c r="AB22" s="680">
        <v>15231</v>
      </c>
    </row>
    <row r="23" spans="2:29" ht="60" x14ac:dyDescent="0.25">
      <c r="B23" s="679" t="s">
        <v>49</v>
      </c>
      <c r="C23" s="680">
        <v>80821.399999999994</v>
      </c>
      <c r="D23" s="680">
        <v>299.8</v>
      </c>
      <c r="E23" s="680">
        <v>308.7</v>
      </c>
      <c r="F23" s="680">
        <v>14416.1</v>
      </c>
      <c r="G23" s="680">
        <v>3928.8</v>
      </c>
      <c r="H23" s="680">
        <v>1384.5</v>
      </c>
      <c r="I23" s="680">
        <v>3037.2</v>
      </c>
      <c r="J23" s="680">
        <v>14283.4</v>
      </c>
      <c r="K23" s="680">
        <v>6973.8</v>
      </c>
      <c r="L23" s="680">
        <v>2393.5</v>
      </c>
      <c r="M23" s="680">
        <v>6493.5</v>
      </c>
      <c r="N23" s="680">
        <v>3393.1</v>
      </c>
      <c r="O23" s="680">
        <v>846.1</v>
      </c>
      <c r="P23" s="680">
        <v>5949.7</v>
      </c>
      <c r="Q23" s="680">
        <v>6846.1</v>
      </c>
      <c r="R23" s="680">
        <v>3499.6</v>
      </c>
      <c r="S23" s="680">
        <v>1040.5</v>
      </c>
      <c r="T23" s="680">
        <v>3667.1</v>
      </c>
      <c r="U23" s="680">
        <v>1266.0999999999999</v>
      </c>
      <c r="V23" s="680">
        <v>793.8</v>
      </c>
      <c r="W23" s="680">
        <v>0</v>
      </c>
      <c r="X23" s="680">
        <v>0</v>
      </c>
      <c r="Y23" s="680">
        <v>80821.399999999994</v>
      </c>
      <c r="Z23" s="680">
        <v>7937.6</v>
      </c>
      <c r="AA23" s="680">
        <v>0</v>
      </c>
      <c r="AB23" s="680">
        <v>4920</v>
      </c>
    </row>
    <row r="24" spans="2:29" ht="135" x14ac:dyDescent="0.25">
      <c r="B24" s="679" t="s">
        <v>50</v>
      </c>
      <c r="C24" s="680">
        <v>2145.1999999999998</v>
      </c>
      <c r="D24" s="680">
        <v>58.8</v>
      </c>
      <c r="E24" s="680">
        <v>9.4</v>
      </c>
      <c r="F24" s="680">
        <v>0</v>
      </c>
      <c r="G24" s="680">
        <v>0</v>
      </c>
      <c r="H24" s="680">
        <v>6.3</v>
      </c>
      <c r="I24" s="680">
        <v>744.5</v>
      </c>
      <c r="J24" s="680">
        <v>0</v>
      </c>
      <c r="K24" s="680">
        <v>10.8</v>
      </c>
      <c r="L24" s="680">
        <v>0</v>
      </c>
      <c r="M24" s="680">
        <v>0.2</v>
      </c>
      <c r="N24" s="680">
        <v>0</v>
      </c>
      <c r="O24" s="680">
        <v>0</v>
      </c>
      <c r="P24" s="680">
        <v>281.89999999999998</v>
      </c>
      <c r="Q24" s="680">
        <v>0</v>
      </c>
      <c r="R24" s="680">
        <v>20.399999999999999</v>
      </c>
      <c r="S24" s="680">
        <v>837.5</v>
      </c>
      <c r="T24" s="680">
        <v>155.6</v>
      </c>
      <c r="U24" s="680">
        <v>9.9</v>
      </c>
      <c r="V24" s="680">
        <v>9.9</v>
      </c>
      <c r="W24" s="680">
        <v>0</v>
      </c>
      <c r="X24" s="680">
        <v>0</v>
      </c>
      <c r="Y24" s="680">
        <v>2145.1999999999998</v>
      </c>
      <c r="Z24" s="680">
        <v>73665.8</v>
      </c>
      <c r="AA24" s="680">
        <v>0</v>
      </c>
      <c r="AB24" s="680">
        <v>506</v>
      </c>
    </row>
    <row r="25" spans="2:29" ht="30" x14ac:dyDescent="0.25">
      <c r="B25" s="679" t="s">
        <v>51</v>
      </c>
      <c r="C25" s="680">
        <v>2808.5</v>
      </c>
      <c r="D25" s="680">
        <v>29.5</v>
      </c>
      <c r="E25" s="680">
        <v>9.4</v>
      </c>
      <c r="F25" s="680">
        <v>315.89999999999998</v>
      </c>
      <c r="G25" s="680">
        <v>17.899999999999999</v>
      </c>
      <c r="H25" s="680">
        <v>59.2</v>
      </c>
      <c r="I25" s="680">
        <v>174.7</v>
      </c>
      <c r="J25" s="680">
        <v>152.6</v>
      </c>
      <c r="K25" s="680">
        <v>48.4</v>
      </c>
      <c r="L25" s="680">
        <v>85.7</v>
      </c>
      <c r="M25" s="680">
        <v>84.9</v>
      </c>
      <c r="N25" s="680">
        <v>87</v>
      </c>
      <c r="O25" s="680">
        <v>3.8</v>
      </c>
      <c r="P25" s="680">
        <v>280.60000000000002</v>
      </c>
      <c r="Q25" s="680">
        <v>64.5</v>
      </c>
      <c r="R25" s="680">
        <v>38.6</v>
      </c>
      <c r="S25" s="680">
        <v>718.4</v>
      </c>
      <c r="T25" s="680">
        <v>239.9</v>
      </c>
      <c r="U25" s="680">
        <v>11.7</v>
      </c>
      <c r="V25" s="680">
        <v>385.8</v>
      </c>
      <c r="W25" s="680">
        <v>0</v>
      </c>
      <c r="X25" s="680">
        <v>0</v>
      </c>
      <c r="Y25" s="680">
        <v>2808.5</v>
      </c>
      <c r="Z25" s="680">
        <v>66767.3</v>
      </c>
      <c r="AA25" s="680">
        <v>0</v>
      </c>
      <c r="AB25" s="680">
        <v>396</v>
      </c>
    </row>
    <row r="26" spans="2:29" ht="60" x14ac:dyDescent="0.25">
      <c r="B26" s="679" t="s">
        <v>52</v>
      </c>
      <c r="C26" s="680">
        <v>10928.8</v>
      </c>
      <c r="D26" s="680">
        <v>33.6</v>
      </c>
      <c r="E26" s="680">
        <v>15.5</v>
      </c>
      <c r="F26" s="680">
        <v>516.20000000000005</v>
      </c>
      <c r="G26" s="680">
        <v>12.5</v>
      </c>
      <c r="H26" s="680">
        <v>100</v>
      </c>
      <c r="I26" s="680">
        <v>0</v>
      </c>
      <c r="J26" s="680">
        <v>702.5</v>
      </c>
      <c r="K26" s="680">
        <v>133.30000000000001</v>
      </c>
      <c r="L26" s="680">
        <v>26</v>
      </c>
      <c r="M26" s="680">
        <v>103.7</v>
      </c>
      <c r="N26" s="680">
        <v>91.1</v>
      </c>
      <c r="O26" s="680">
        <v>49.6</v>
      </c>
      <c r="P26" s="680">
        <v>716.5</v>
      </c>
      <c r="Q26" s="680">
        <v>277</v>
      </c>
      <c r="R26" s="680">
        <v>64</v>
      </c>
      <c r="S26" s="680">
        <v>354.6</v>
      </c>
      <c r="T26" s="680">
        <v>7505.5</v>
      </c>
      <c r="U26" s="680">
        <v>39.200000000000003</v>
      </c>
      <c r="V26" s="680">
        <v>188</v>
      </c>
      <c r="W26" s="680">
        <v>0</v>
      </c>
      <c r="X26" s="680">
        <v>0</v>
      </c>
      <c r="Y26" s="680">
        <v>10928.8</v>
      </c>
      <c r="Z26" s="680">
        <v>115239.4</v>
      </c>
      <c r="AA26" s="680">
        <v>0</v>
      </c>
      <c r="AB26" s="680">
        <v>34</v>
      </c>
    </row>
    <row r="27" spans="2:29" ht="75" x14ac:dyDescent="0.25">
      <c r="B27" s="679" t="s">
        <v>53</v>
      </c>
      <c r="C27" s="680">
        <v>7895.8</v>
      </c>
      <c r="D27" s="680">
        <v>9.9</v>
      </c>
      <c r="E27" s="680">
        <v>0</v>
      </c>
      <c r="F27" s="680">
        <v>6.8</v>
      </c>
      <c r="G27" s="680">
        <v>0</v>
      </c>
      <c r="H27" s="680">
        <v>12.3</v>
      </c>
      <c r="I27" s="680">
        <v>0</v>
      </c>
      <c r="J27" s="680">
        <v>2107.1999999999998</v>
      </c>
      <c r="K27" s="680">
        <v>0</v>
      </c>
      <c r="L27" s="680">
        <v>472</v>
      </c>
      <c r="M27" s="680">
        <v>353.4</v>
      </c>
      <c r="N27" s="680">
        <v>245.6</v>
      </c>
      <c r="O27" s="680">
        <v>0</v>
      </c>
      <c r="P27" s="680">
        <v>6.7</v>
      </c>
      <c r="Q27" s="680">
        <v>93</v>
      </c>
      <c r="R27" s="680">
        <v>110.1</v>
      </c>
      <c r="S27" s="680">
        <v>115.9</v>
      </c>
      <c r="T27" s="680">
        <v>5.7</v>
      </c>
      <c r="U27" s="680">
        <v>4215.7</v>
      </c>
      <c r="V27" s="680">
        <v>141.5</v>
      </c>
      <c r="W27" s="680">
        <v>0</v>
      </c>
      <c r="X27" s="680">
        <v>0</v>
      </c>
      <c r="Y27" s="680">
        <v>7895.8</v>
      </c>
      <c r="Z27" s="680">
        <v>30173.5</v>
      </c>
      <c r="AA27" s="680">
        <v>176.1</v>
      </c>
      <c r="AB27" s="680">
        <v>414</v>
      </c>
    </row>
    <row r="28" spans="2:29" ht="30" x14ac:dyDescent="0.25">
      <c r="B28" s="679" t="s">
        <v>54</v>
      </c>
      <c r="C28" s="680">
        <v>8831</v>
      </c>
      <c r="D28" s="680">
        <v>343.9</v>
      </c>
      <c r="E28" s="680">
        <v>7.9</v>
      </c>
      <c r="F28" s="680">
        <v>442.1</v>
      </c>
      <c r="G28" s="680">
        <v>64.2</v>
      </c>
      <c r="H28" s="680">
        <v>106.4</v>
      </c>
      <c r="I28" s="680">
        <v>30.8</v>
      </c>
      <c r="J28" s="680">
        <v>619.70000000000005</v>
      </c>
      <c r="K28" s="680">
        <v>270.10000000000002</v>
      </c>
      <c r="L28" s="680">
        <v>116.9</v>
      </c>
      <c r="M28" s="680">
        <v>672.2</v>
      </c>
      <c r="N28" s="680">
        <v>151.1</v>
      </c>
      <c r="O28" s="680">
        <v>35.6</v>
      </c>
      <c r="P28" s="680">
        <v>846.9</v>
      </c>
      <c r="Q28" s="680">
        <v>400.6</v>
      </c>
      <c r="R28" s="680">
        <v>357.4</v>
      </c>
      <c r="S28" s="680">
        <v>690.4</v>
      </c>
      <c r="T28" s="680">
        <v>1245.2</v>
      </c>
      <c r="U28" s="680">
        <v>547.5</v>
      </c>
      <c r="V28" s="680">
        <v>1882.1</v>
      </c>
      <c r="W28" s="680">
        <v>0</v>
      </c>
      <c r="X28" s="680">
        <v>0</v>
      </c>
      <c r="Y28" s="680">
        <v>8831</v>
      </c>
      <c r="Z28" s="680">
        <v>21555.599999999999</v>
      </c>
      <c r="AA28" s="680">
        <v>1667.4</v>
      </c>
      <c r="AB28" s="680">
        <v>75</v>
      </c>
    </row>
    <row r="29" spans="2:29" ht="195" x14ac:dyDescent="0.25">
      <c r="B29" s="679" t="s">
        <v>55</v>
      </c>
      <c r="C29" s="680">
        <v>0</v>
      </c>
      <c r="D29" s="680">
        <v>0</v>
      </c>
      <c r="E29" s="680">
        <v>0</v>
      </c>
      <c r="F29" s="680">
        <v>0</v>
      </c>
      <c r="G29" s="680">
        <v>0</v>
      </c>
      <c r="H29" s="680">
        <v>0</v>
      </c>
      <c r="I29" s="680">
        <v>0</v>
      </c>
      <c r="J29" s="680">
        <v>0</v>
      </c>
      <c r="K29" s="680">
        <v>0</v>
      </c>
      <c r="L29" s="680">
        <v>0</v>
      </c>
      <c r="M29" s="680">
        <v>0</v>
      </c>
      <c r="N29" s="680">
        <v>0</v>
      </c>
      <c r="O29" s="680">
        <v>0</v>
      </c>
      <c r="P29" s="680">
        <v>0</v>
      </c>
      <c r="Q29" s="680">
        <v>0</v>
      </c>
      <c r="R29" s="680">
        <v>0</v>
      </c>
      <c r="S29" s="680">
        <v>0</v>
      </c>
      <c r="T29" s="680">
        <v>0</v>
      </c>
      <c r="U29" s="680">
        <v>0</v>
      </c>
      <c r="V29" s="680">
        <v>0</v>
      </c>
      <c r="W29" s="680">
        <v>0</v>
      </c>
      <c r="X29" s="680">
        <v>0</v>
      </c>
      <c r="Y29" s="680">
        <v>0</v>
      </c>
      <c r="Z29" s="680">
        <v>9913</v>
      </c>
      <c r="AA29" s="680">
        <v>0</v>
      </c>
      <c r="AB29" s="680">
        <v>0</v>
      </c>
    </row>
    <row r="30" spans="2:29" ht="105" x14ac:dyDescent="0.25">
      <c r="B30" s="679" t="s">
        <v>56</v>
      </c>
      <c r="C30" s="680">
        <v>0</v>
      </c>
      <c r="D30" s="680">
        <v>0</v>
      </c>
      <c r="E30" s="680">
        <v>0</v>
      </c>
      <c r="F30" s="680">
        <v>0</v>
      </c>
      <c r="G30" s="680">
        <v>0</v>
      </c>
      <c r="H30" s="680">
        <v>0</v>
      </c>
      <c r="I30" s="680">
        <v>0</v>
      </c>
      <c r="J30" s="680">
        <v>0</v>
      </c>
      <c r="K30" s="680">
        <v>0</v>
      </c>
      <c r="L30" s="680">
        <v>0</v>
      </c>
      <c r="M30" s="680">
        <v>0</v>
      </c>
      <c r="N30" s="680">
        <v>0</v>
      </c>
      <c r="O30" s="680">
        <v>0</v>
      </c>
      <c r="P30" s="680">
        <v>0</v>
      </c>
      <c r="Q30" s="680">
        <v>0</v>
      </c>
      <c r="R30" s="680">
        <v>0</v>
      </c>
      <c r="S30" s="680">
        <v>0</v>
      </c>
      <c r="T30" s="680">
        <v>0</v>
      </c>
      <c r="U30" s="680">
        <v>0</v>
      </c>
      <c r="V30" s="680">
        <v>0</v>
      </c>
      <c r="W30" s="680">
        <v>0</v>
      </c>
      <c r="X30" s="680">
        <v>0</v>
      </c>
      <c r="Y30" s="680">
        <v>0</v>
      </c>
      <c r="Z30" s="680">
        <v>0</v>
      </c>
      <c r="AA30" s="680">
        <v>0</v>
      </c>
      <c r="AB30" s="680">
        <v>0</v>
      </c>
    </row>
    <row r="32" spans="2:29" x14ac:dyDescent="0.25">
      <c r="B32" s="683" t="s">
        <v>57</v>
      </c>
      <c r="AC32" s="684" t="s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10"/>
  <dimension ref="B1:AE32"/>
  <sheetViews>
    <sheetView topLeftCell="V15" workbookViewId="0">
      <selection activeCell="AB1" sqref="AB1:AB1048576"/>
    </sheetView>
  </sheetViews>
  <sheetFormatPr baseColWidth="10" defaultColWidth="10.7109375" defaultRowHeight="15" x14ac:dyDescent="0.25"/>
  <cols>
    <col min="3" max="3" width="11.5703125" style="646"/>
    <col min="25" max="25" width="11.5703125" style="646"/>
  </cols>
  <sheetData>
    <row r="1" spans="2:31" x14ac:dyDescent="0.25">
      <c r="B1" s="1" t="s">
        <v>0</v>
      </c>
    </row>
    <row r="2" spans="2:31" x14ac:dyDescent="0.25">
      <c r="B2" s="2" t="s">
        <v>1</v>
      </c>
    </row>
    <row r="3" spans="2:31" x14ac:dyDescent="0.25">
      <c r="B3" s="3" t="s">
        <v>2</v>
      </c>
    </row>
    <row r="4" spans="2:31" x14ac:dyDescent="0.25">
      <c r="B4" s="4" t="s">
        <v>3</v>
      </c>
    </row>
    <row r="6" spans="2:31" ht="75" x14ac:dyDescent="0.25">
      <c r="B6" s="5" t="s">
        <v>4</v>
      </c>
      <c r="C6" s="648" t="s">
        <v>5</v>
      </c>
      <c r="D6" s="6" t="s">
        <v>5</v>
      </c>
      <c r="E6" s="7" t="s">
        <v>5</v>
      </c>
      <c r="F6" s="8" t="s">
        <v>5</v>
      </c>
      <c r="G6" s="9" t="s">
        <v>5</v>
      </c>
      <c r="H6" s="10" t="s">
        <v>5</v>
      </c>
      <c r="I6" s="11" t="s">
        <v>5</v>
      </c>
      <c r="J6" s="12" t="s">
        <v>5</v>
      </c>
      <c r="K6" s="13" t="s">
        <v>5</v>
      </c>
      <c r="L6" s="14" t="s">
        <v>5</v>
      </c>
      <c r="M6" s="15" t="s">
        <v>5</v>
      </c>
      <c r="N6" s="16" t="s">
        <v>5</v>
      </c>
      <c r="O6" s="17" t="s">
        <v>5</v>
      </c>
      <c r="P6" s="18" t="s">
        <v>5</v>
      </c>
      <c r="Q6" s="19" t="s">
        <v>5</v>
      </c>
      <c r="R6" s="20" t="s">
        <v>5</v>
      </c>
      <c r="S6" s="21" t="s">
        <v>5</v>
      </c>
      <c r="T6" s="22" t="s">
        <v>5</v>
      </c>
      <c r="U6" s="23" t="s">
        <v>5</v>
      </c>
      <c r="V6" s="24" t="s">
        <v>5</v>
      </c>
      <c r="W6" s="25" t="s">
        <v>5</v>
      </c>
      <c r="X6" s="26" t="s">
        <v>5</v>
      </c>
      <c r="Y6" s="648" t="s">
        <v>5</v>
      </c>
      <c r="Z6" s="27" t="s">
        <v>6</v>
      </c>
      <c r="AA6" s="28" t="s">
        <v>7</v>
      </c>
      <c r="AB6" s="29" t="s">
        <v>8</v>
      </c>
      <c r="AC6" s="647" t="s">
        <v>73</v>
      </c>
      <c r="AD6" t="s">
        <v>74</v>
      </c>
      <c r="AE6" t="s">
        <v>75</v>
      </c>
    </row>
    <row r="7" spans="2:31" ht="255" x14ac:dyDescent="0.25">
      <c r="B7" s="30" t="s">
        <v>9</v>
      </c>
      <c r="C7" s="649" t="s">
        <v>10</v>
      </c>
      <c r="D7" s="31" t="s">
        <v>11</v>
      </c>
      <c r="E7" s="32" t="s">
        <v>12</v>
      </c>
      <c r="F7" s="33" t="s">
        <v>13</v>
      </c>
      <c r="G7" s="34" t="s">
        <v>14</v>
      </c>
      <c r="H7" s="35" t="s">
        <v>15</v>
      </c>
      <c r="I7" s="36" t="s">
        <v>16</v>
      </c>
      <c r="J7" s="37" t="s">
        <v>17</v>
      </c>
      <c r="K7" s="38" t="s">
        <v>18</v>
      </c>
      <c r="L7" s="39" t="s">
        <v>19</v>
      </c>
      <c r="M7" s="40" t="s">
        <v>20</v>
      </c>
      <c r="N7" s="41" t="s">
        <v>21</v>
      </c>
      <c r="O7" s="42" t="s">
        <v>22</v>
      </c>
      <c r="P7" s="43" t="s">
        <v>23</v>
      </c>
      <c r="Q7" s="44" t="s">
        <v>24</v>
      </c>
      <c r="R7" s="45" t="s">
        <v>25</v>
      </c>
      <c r="S7" s="46" t="s">
        <v>26</v>
      </c>
      <c r="T7" s="47" t="s">
        <v>27</v>
      </c>
      <c r="U7" s="48" t="s">
        <v>28</v>
      </c>
      <c r="V7" s="49" t="s">
        <v>29</v>
      </c>
      <c r="W7" s="50" t="s">
        <v>30</v>
      </c>
      <c r="X7" s="51" t="s">
        <v>31</v>
      </c>
      <c r="Y7" s="649" t="s">
        <v>10</v>
      </c>
      <c r="Z7" s="52" t="s">
        <v>32</v>
      </c>
      <c r="AA7" s="53" t="s">
        <v>32</v>
      </c>
      <c r="AB7" s="54" t="s">
        <v>32</v>
      </c>
    </row>
    <row r="8" spans="2:31" x14ac:dyDescent="0.25">
      <c r="B8" s="55" t="s">
        <v>33</v>
      </c>
      <c r="C8" s="650" t="s">
        <v>34</v>
      </c>
      <c r="D8" s="56" t="s">
        <v>34</v>
      </c>
      <c r="E8" s="57" t="s">
        <v>34</v>
      </c>
      <c r="F8" s="58" t="s">
        <v>34</v>
      </c>
      <c r="G8" s="59" t="s">
        <v>34</v>
      </c>
      <c r="H8" s="60" t="s">
        <v>34</v>
      </c>
      <c r="I8" s="61" t="s">
        <v>34</v>
      </c>
      <c r="J8" s="62" t="s">
        <v>34</v>
      </c>
      <c r="K8" s="63" t="s">
        <v>34</v>
      </c>
      <c r="L8" s="64" t="s">
        <v>34</v>
      </c>
      <c r="M8" s="65" t="s">
        <v>34</v>
      </c>
      <c r="N8" s="66" t="s">
        <v>34</v>
      </c>
      <c r="O8" s="67" t="s">
        <v>34</v>
      </c>
      <c r="P8" s="68" t="s">
        <v>34</v>
      </c>
      <c r="Q8" s="69" t="s">
        <v>34</v>
      </c>
      <c r="R8" s="70" t="s">
        <v>34</v>
      </c>
      <c r="S8" s="71" t="s">
        <v>34</v>
      </c>
      <c r="T8" s="72" t="s">
        <v>34</v>
      </c>
      <c r="U8" s="73" t="s">
        <v>34</v>
      </c>
      <c r="V8" s="74" t="s">
        <v>34</v>
      </c>
      <c r="W8" s="75" t="s">
        <v>34</v>
      </c>
      <c r="X8" s="76" t="s">
        <v>34</v>
      </c>
      <c r="Y8" s="650" t="s">
        <v>34</v>
      </c>
      <c r="Z8" s="77" t="s">
        <v>34</v>
      </c>
      <c r="AA8" s="78" t="s">
        <v>34</v>
      </c>
      <c r="AB8" s="79" t="s">
        <v>34</v>
      </c>
    </row>
    <row r="9" spans="2:31" x14ac:dyDescent="0.25">
      <c r="B9" s="80" t="s">
        <v>35</v>
      </c>
      <c r="C9" s="651">
        <v>640806.40000000002</v>
      </c>
      <c r="D9" s="81">
        <v>9261.2999999999993</v>
      </c>
      <c r="E9" s="82">
        <v>575.70000000000005</v>
      </c>
      <c r="F9" s="83">
        <v>208089</v>
      </c>
      <c r="G9" s="84">
        <v>10174.5</v>
      </c>
      <c r="H9" s="85">
        <v>9175.5</v>
      </c>
      <c r="I9" s="86">
        <v>71342.8</v>
      </c>
      <c r="J9" s="87">
        <v>66063.199999999997</v>
      </c>
      <c r="K9" s="88">
        <v>45623.4</v>
      </c>
      <c r="L9" s="89">
        <v>10632.4</v>
      </c>
      <c r="M9" s="90">
        <v>27066.9</v>
      </c>
      <c r="N9" s="91">
        <v>36019.199999999997</v>
      </c>
      <c r="O9" s="92">
        <v>15187.5</v>
      </c>
      <c r="P9" s="93">
        <v>55045.5</v>
      </c>
      <c r="Q9" s="94">
        <v>21799.8</v>
      </c>
      <c r="R9" s="95">
        <v>12233.5</v>
      </c>
      <c r="S9" s="96">
        <v>5096.3</v>
      </c>
      <c r="T9" s="97">
        <v>26902.3</v>
      </c>
      <c r="U9" s="98">
        <v>4889.3</v>
      </c>
      <c r="V9" s="99">
        <v>5628.3</v>
      </c>
      <c r="W9" s="100">
        <v>0</v>
      </c>
      <c r="X9" s="101">
        <v>0</v>
      </c>
      <c r="Y9" s="651">
        <v>640806.40000000002</v>
      </c>
      <c r="Z9" s="102">
        <v>365480.3</v>
      </c>
      <c r="AA9" s="103">
        <v>121003.2</v>
      </c>
      <c r="AB9" s="104">
        <v>447881.7</v>
      </c>
    </row>
    <row r="10" spans="2:31" ht="75" x14ac:dyDescent="0.25">
      <c r="B10" s="105" t="s">
        <v>36</v>
      </c>
      <c r="C10" s="652">
        <v>16209.7</v>
      </c>
      <c r="D10" s="106">
        <v>1675.1</v>
      </c>
      <c r="E10" s="107">
        <v>0</v>
      </c>
      <c r="F10" s="108">
        <v>13009.7</v>
      </c>
      <c r="G10" s="109">
        <v>7.3</v>
      </c>
      <c r="H10" s="110">
        <v>0</v>
      </c>
      <c r="I10" s="111">
        <v>22.3</v>
      </c>
      <c r="J10" s="112">
        <v>524.9</v>
      </c>
      <c r="K10" s="113">
        <v>1.6</v>
      </c>
      <c r="L10" s="114">
        <v>690.8</v>
      </c>
      <c r="M10" s="115">
        <v>0</v>
      </c>
      <c r="N10" s="116">
        <v>0</v>
      </c>
      <c r="O10" s="117">
        <v>15.9</v>
      </c>
      <c r="P10" s="118">
        <v>50.5</v>
      </c>
      <c r="Q10" s="119">
        <v>125</v>
      </c>
      <c r="R10" s="120">
        <v>26.3</v>
      </c>
      <c r="S10" s="121">
        <v>0</v>
      </c>
      <c r="T10" s="122">
        <v>44.4</v>
      </c>
      <c r="U10" s="123">
        <v>0.4</v>
      </c>
      <c r="V10" s="124">
        <v>15.5</v>
      </c>
      <c r="W10" s="125">
        <v>0</v>
      </c>
      <c r="X10" s="126">
        <v>0</v>
      </c>
      <c r="Y10" s="652">
        <v>16209.7</v>
      </c>
      <c r="Z10" s="127">
        <v>6197.7</v>
      </c>
      <c r="AA10" s="128">
        <v>48.4</v>
      </c>
      <c r="AB10" s="129">
        <v>5674.1</v>
      </c>
    </row>
    <row r="11" spans="2:31" ht="45" x14ac:dyDescent="0.25">
      <c r="B11" s="130" t="s">
        <v>37</v>
      </c>
      <c r="C11" s="653">
        <v>18235.2</v>
      </c>
      <c r="D11" s="131">
        <v>3.1</v>
      </c>
      <c r="E11" s="132">
        <v>70.5</v>
      </c>
      <c r="F11" s="133">
        <v>17129.5</v>
      </c>
      <c r="G11" s="134">
        <v>101.4</v>
      </c>
      <c r="H11" s="135">
        <v>18.5</v>
      </c>
      <c r="I11" s="136">
        <v>702.6</v>
      </c>
      <c r="J11" s="137">
        <v>23.2</v>
      </c>
      <c r="K11" s="138">
        <v>11.7</v>
      </c>
      <c r="L11" s="139">
        <v>0.2</v>
      </c>
      <c r="M11" s="140">
        <v>0</v>
      </c>
      <c r="N11" s="141">
        <v>0.1</v>
      </c>
      <c r="O11" s="142">
        <v>103.8</v>
      </c>
      <c r="P11" s="143">
        <v>0</v>
      </c>
      <c r="Q11" s="144">
        <v>38.5</v>
      </c>
      <c r="R11" s="145">
        <v>16.3</v>
      </c>
      <c r="S11" s="146">
        <v>0</v>
      </c>
      <c r="T11" s="147">
        <v>2.2999999999999998</v>
      </c>
      <c r="U11" s="148">
        <v>0.2</v>
      </c>
      <c r="V11" s="149">
        <v>13.3</v>
      </c>
      <c r="W11" s="150">
        <v>0</v>
      </c>
      <c r="X11" s="151">
        <v>0</v>
      </c>
      <c r="Y11" s="653">
        <v>18235.2</v>
      </c>
      <c r="Z11" s="152">
        <v>0.7</v>
      </c>
      <c r="AA11" s="153">
        <v>0</v>
      </c>
      <c r="AB11" s="154">
        <v>7713.4</v>
      </c>
    </row>
    <row r="12" spans="2:31" ht="45" x14ac:dyDescent="0.25">
      <c r="B12" s="155" t="s">
        <v>38</v>
      </c>
      <c r="C12" s="654">
        <v>205831.1</v>
      </c>
      <c r="D12" s="156">
        <v>5697.2</v>
      </c>
      <c r="E12" s="157">
        <v>100.3</v>
      </c>
      <c r="F12" s="158">
        <v>113704.6</v>
      </c>
      <c r="G12" s="159">
        <v>914.9</v>
      </c>
      <c r="H12" s="160">
        <v>618.1</v>
      </c>
      <c r="I12" s="161">
        <v>21139.5</v>
      </c>
      <c r="J12" s="162">
        <v>26865.1</v>
      </c>
      <c r="K12" s="163">
        <v>5275.6</v>
      </c>
      <c r="L12" s="164">
        <v>5256.5</v>
      </c>
      <c r="M12" s="165">
        <v>1986.2</v>
      </c>
      <c r="N12" s="166">
        <v>671.7</v>
      </c>
      <c r="O12" s="167">
        <v>2335.3000000000002</v>
      </c>
      <c r="P12" s="168">
        <v>2906.5</v>
      </c>
      <c r="Q12" s="169">
        <v>2642.7</v>
      </c>
      <c r="R12" s="170">
        <v>2669.5</v>
      </c>
      <c r="S12" s="171">
        <v>970.6</v>
      </c>
      <c r="T12" s="172">
        <v>10863.9</v>
      </c>
      <c r="U12" s="173">
        <v>402.7</v>
      </c>
      <c r="V12" s="174">
        <v>810.2</v>
      </c>
      <c r="W12" s="175">
        <v>0</v>
      </c>
      <c r="X12" s="176">
        <v>0</v>
      </c>
      <c r="Y12" s="654">
        <v>205831.1</v>
      </c>
      <c r="Z12" s="177">
        <v>92129.9</v>
      </c>
      <c r="AA12" s="178">
        <v>37331.4</v>
      </c>
      <c r="AB12" s="179">
        <v>321622.59999999998</v>
      </c>
    </row>
    <row r="13" spans="2:31" ht="90" x14ac:dyDescent="0.25">
      <c r="B13" s="180" t="s">
        <v>39</v>
      </c>
      <c r="C13" s="655">
        <v>12816.3</v>
      </c>
      <c r="D13" s="181">
        <v>408.4</v>
      </c>
      <c r="E13" s="182">
        <v>31.6</v>
      </c>
      <c r="F13" s="183">
        <v>4949.2</v>
      </c>
      <c r="G13" s="184">
        <v>3109.3</v>
      </c>
      <c r="H13" s="185">
        <v>230.2</v>
      </c>
      <c r="I13" s="186">
        <v>144.5</v>
      </c>
      <c r="J13" s="187">
        <v>624</v>
      </c>
      <c r="K13" s="188">
        <v>521.6</v>
      </c>
      <c r="L13" s="189">
        <v>220.8</v>
      </c>
      <c r="M13" s="190">
        <v>269.7</v>
      </c>
      <c r="N13" s="191">
        <v>121.9</v>
      </c>
      <c r="O13" s="192">
        <v>461.6</v>
      </c>
      <c r="P13" s="193">
        <v>470.5</v>
      </c>
      <c r="Q13" s="194">
        <v>106.1</v>
      </c>
      <c r="R13" s="195">
        <v>232.5</v>
      </c>
      <c r="S13" s="196">
        <v>175.1</v>
      </c>
      <c r="T13" s="197">
        <v>477.9</v>
      </c>
      <c r="U13" s="198">
        <v>123.6</v>
      </c>
      <c r="V13" s="199">
        <v>137.80000000000001</v>
      </c>
      <c r="W13" s="200">
        <v>0</v>
      </c>
      <c r="X13" s="201">
        <v>0</v>
      </c>
      <c r="Y13" s="655">
        <v>12816.3</v>
      </c>
      <c r="Z13" s="202">
        <v>10491.4</v>
      </c>
      <c r="AA13" s="203">
        <v>0</v>
      </c>
      <c r="AB13" s="204">
        <v>4391.1000000000004</v>
      </c>
    </row>
    <row r="14" spans="2:31" ht="135" x14ac:dyDescent="0.25">
      <c r="B14" s="205" t="s">
        <v>40</v>
      </c>
      <c r="C14" s="656">
        <v>16332.2</v>
      </c>
      <c r="D14" s="206">
        <v>15.7</v>
      </c>
      <c r="E14" s="207">
        <v>2.1</v>
      </c>
      <c r="F14" s="208">
        <v>7630.9</v>
      </c>
      <c r="G14" s="209">
        <v>41.3</v>
      </c>
      <c r="H14" s="210">
        <v>5983.3</v>
      </c>
      <c r="I14" s="211">
        <v>514.20000000000005</v>
      </c>
      <c r="J14" s="212">
        <v>356</v>
      </c>
      <c r="K14" s="213">
        <v>140.4</v>
      </c>
      <c r="L14" s="214">
        <v>89.2</v>
      </c>
      <c r="M14" s="215">
        <v>8.1</v>
      </c>
      <c r="N14" s="216">
        <v>14.5</v>
      </c>
      <c r="O14" s="217">
        <v>177.7</v>
      </c>
      <c r="P14" s="218">
        <v>159.5</v>
      </c>
      <c r="Q14" s="219">
        <v>221.6</v>
      </c>
      <c r="R14" s="220">
        <v>639.5</v>
      </c>
      <c r="S14" s="221">
        <v>29.3</v>
      </c>
      <c r="T14" s="222">
        <v>168.3</v>
      </c>
      <c r="U14" s="223">
        <v>21.4</v>
      </c>
      <c r="V14" s="224">
        <v>119.2</v>
      </c>
      <c r="W14" s="225">
        <v>0</v>
      </c>
      <c r="X14" s="226">
        <v>0</v>
      </c>
      <c r="Y14" s="656">
        <v>16332.2</v>
      </c>
      <c r="Z14" s="227">
        <v>3982</v>
      </c>
      <c r="AA14" s="228">
        <v>0</v>
      </c>
      <c r="AB14" s="229">
        <v>4334.5</v>
      </c>
    </row>
    <row r="15" spans="2:31" s="646" customFormat="1" ht="60" x14ac:dyDescent="0.25">
      <c r="B15" s="620" t="s">
        <v>41</v>
      </c>
      <c r="C15" s="621">
        <v>48608.6</v>
      </c>
      <c r="D15" s="622">
        <v>136.69999999999999</v>
      </c>
      <c r="E15" s="623">
        <v>10.4</v>
      </c>
      <c r="F15" s="624">
        <v>1781.6</v>
      </c>
      <c r="G15" s="625">
        <v>1684.1</v>
      </c>
      <c r="H15" s="626">
        <v>586</v>
      </c>
      <c r="I15" s="627">
        <v>37324.699999999997</v>
      </c>
      <c r="J15" s="628">
        <v>741.6</v>
      </c>
      <c r="K15" s="629">
        <v>960.2</v>
      </c>
      <c r="L15" s="630">
        <v>197.9</v>
      </c>
      <c r="M15" s="631">
        <v>216</v>
      </c>
      <c r="N15" s="632">
        <v>50.9</v>
      </c>
      <c r="O15" s="633">
        <v>2471.6999999999998</v>
      </c>
      <c r="P15" s="634">
        <v>560.79999999999995</v>
      </c>
      <c r="Q15" s="635">
        <v>275.39999999999998</v>
      </c>
      <c r="R15" s="636">
        <v>452.3</v>
      </c>
      <c r="S15" s="637">
        <v>303.89999999999998</v>
      </c>
      <c r="T15" s="638">
        <v>464.4</v>
      </c>
      <c r="U15" s="639">
        <v>203</v>
      </c>
      <c r="V15" s="640">
        <v>187</v>
      </c>
      <c r="W15" s="641">
        <v>0</v>
      </c>
      <c r="X15" s="642">
        <v>0</v>
      </c>
      <c r="Y15" s="621">
        <v>48608.6</v>
      </c>
      <c r="Z15" s="643">
        <v>378.8</v>
      </c>
      <c r="AA15" s="644">
        <v>46881.1</v>
      </c>
      <c r="AB15" s="645">
        <v>2692.6</v>
      </c>
      <c r="AC15" s="646">
        <f>Y15/($C15+$Z15+$AA15)</f>
        <v>0.50703411443800617</v>
      </c>
      <c r="AD15" s="646">
        <f t="shared" ref="AD15:AE15" si="0">Z15/($C15+$Z15+$AA15)</f>
        <v>3.9512457167891436E-3</v>
      </c>
      <c r="AE15" s="646">
        <f t="shared" si="0"/>
        <v>0.4890146398452046</v>
      </c>
    </row>
    <row r="16" spans="2:31" ht="180" x14ac:dyDescent="0.25">
      <c r="B16" s="230" t="s">
        <v>42</v>
      </c>
      <c r="C16" s="657">
        <v>6191.8</v>
      </c>
      <c r="D16" s="231">
        <v>56.4</v>
      </c>
      <c r="E16" s="232">
        <v>8</v>
      </c>
      <c r="F16" s="233">
        <v>798</v>
      </c>
      <c r="G16" s="234">
        <v>45.5</v>
      </c>
      <c r="H16" s="235">
        <v>65.400000000000006</v>
      </c>
      <c r="I16" s="236">
        <v>452.1</v>
      </c>
      <c r="J16" s="237">
        <v>1775.5</v>
      </c>
      <c r="K16" s="238">
        <v>573.70000000000005</v>
      </c>
      <c r="L16" s="239">
        <v>57.4</v>
      </c>
      <c r="M16" s="240">
        <v>194.1</v>
      </c>
      <c r="N16" s="241">
        <v>84.6</v>
      </c>
      <c r="O16" s="242">
        <v>51.4</v>
      </c>
      <c r="P16" s="243">
        <v>340.2</v>
      </c>
      <c r="Q16" s="244">
        <v>1218.9000000000001</v>
      </c>
      <c r="R16" s="245">
        <v>101.2</v>
      </c>
      <c r="S16" s="246">
        <v>47.7</v>
      </c>
      <c r="T16" s="247">
        <v>296.60000000000002</v>
      </c>
      <c r="U16" s="248">
        <v>4.7</v>
      </c>
      <c r="V16" s="249">
        <v>20.399999999999999</v>
      </c>
      <c r="W16" s="250">
        <v>0</v>
      </c>
      <c r="X16" s="251">
        <v>0</v>
      </c>
      <c r="Y16" s="657">
        <v>6191.8</v>
      </c>
      <c r="Z16" s="252">
        <v>3997</v>
      </c>
      <c r="AA16" s="253">
        <v>0</v>
      </c>
      <c r="AB16" s="254">
        <v>2138.6999999999998</v>
      </c>
    </row>
    <row r="17" spans="2:29" ht="75" x14ac:dyDescent="0.25">
      <c r="B17" s="255" t="s">
        <v>43</v>
      </c>
      <c r="C17" s="658">
        <v>53630.5</v>
      </c>
      <c r="D17" s="256">
        <v>167.1</v>
      </c>
      <c r="E17" s="257">
        <v>105.4</v>
      </c>
      <c r="F17" s="258">
        <v>9607.7000000000007</v>
      </c>
      <c r="G17" s="259">
        <v>1013.7</v>
      </c>
      <c r="H17" s="260">
        <v>321.7</v>
      </c>
      <c r="I17" s="261">
        <v>1211.0999999999999</v>
      </c>
      <c r="J17" s="262">
        <v>8634.7000000000007</v>
      </c>
      <c r="K17" s="263">
        <v>26236.400000000001</v>
      </c>
      <c r="L17" s="264">
        <v>150.69999999999999</v>
      </c>
      <c r="M17" s="265">
        <v>344.9</v>
      </c>
      <c r="N17" s="266">
        <v>439.1</v>
      </c>
      <c r="O17" s="267">
        <v>65.099999999999994</v>
      </c>
      <c r="P17" s="268">
        <v>1734.7</v>
      </c>
      <c r="Q17" s="269">
        <v>1195.5</v>
      </c>
      <c r="R17" s="270">
        <v>1116.3</v>
      </c>
      <c r="S17" s="271">
        <v>412.8</v>
      </c>
      <c r="T17" s="272">
        <v>500.3</v>
      </c>
      <c r="U17" s="273">
        <v>115</v>
      </c>
      <c r="V17" s="274">
        <v>258.3</v>
      </c>
      <c r="W17" s="275">
        <v>0</v>
      </c>
      <c r="X17" s="276">
        <v>0</v>
      </c>
      <c r="Y17" s="658">
        <v>53630.5</v>
      </c>
      <c r="Z17" s="277">
        <v>11076.5</v>
      </c>
      <c r="AA17" s="278">
        <v>0</v>
      </c>
      <c r="AB17" s="279">
        <v>23001.913</v>
      </c>
    </row>
    <row r="18" spans="2:29" ht="60" x14ac:dyDescent="0.25">
      <c r="B18" s="280" t="s">
        <v>44</v>
      </c>
      <c r="C18" s="659">
        <v>6539.5</v>
      </c>
      <c r="D18" s="281">
        <v>9.1</v>
      </c>
      <c r="E18" s="282">
        <v>1.1000000000000001</v>
      </c>
      <c r="F18" s="283">
        <v>412.9</v>
      </c>
      <c r="G18" s="284">
        <v>32</v>
      </c>
      <c r="H18" s="285">
        <v>6</v>
      </c>
      <c r="I18" s="286">
        <v>182.7</v>
      </c>
      <c r="J18" s="287">
        <v>557.6</v>
      </c>
      <c r="K18" s="288">
        <v>624</v>
      </c>
      <c r="L18" s="289">
        <v>135.80000000000001</v>
      </c>
      <c r="M18" s="290">
        <v>277</v>
      </c>
      <c r="N18" s="291">
        <v>738.9</v>
      </c>
      <c r="O18" s="292">
        <v>33.6</v>
      </c>
      <c r="P18" s="293">
        <v>564.9</v>
      </c>
      <c r="Q18" s="294">
        <v>694.7</v>
      </c>
      <c r="R18" s="295">
        <v>355.4</v>
      </c>
      <c r="S18" s="296">
        <v>522.79999999999995</v>
      </c>
      <c r="T18" s="297">
        <v>784.8</v>
      </c>
      <c r="U18" s="298">
        <v>191.5</v>
      </c>
      <c r="V18" s="299">
        <v>414.7</v>
      </c>
      <c r="W18" s="300">
        <v>0</v>
      </c>
      <c r="X18" s="301">
        <v>0</v>
      </c>
      <c r="Y18" s="659">
        <v>6539.5</v>
      </c>
      <c r="Z18" s="302">
        <v>13070.5</v>
      </c>
      <c r="AA18" s="303">
        <v>0</v>
      </c>
      <c r="AB18" s="304">
        <v>404.3</v>
      </c>
    </row>
    <row r="19" spans="2:29" ht="75" x14ac:dyDescent="0.25">
      <c r="B19" s="305" t="s">
        <v>45</v>
      </c>
      <c r="C19" s="660">
        <v>38924.5</v>
      </c>
      <c r="D19" s="306">
        <v>8.9</v>
      </c>
      <c r="E19" s="307">
        <v>65.3</v>
      </c>
      <c r="F19" s="308">
        <v>2438.6</v>
      </c>
      <c r="G19" s="309">
        <v>477.6</v>
      </c>
      <c r="H19" s="310">
        <v>33.6</v>
      </c>
      <c r="I19" s="311">
        <v>570.79999999999995</v>
      </c>
      <c r="J19" s="312">
        <v>3012.5</v>
      </c>
      <c r="K19" s="313">
        <v>838.4</v>
      </c>
      <c r="L19" s="314">
        <v>173.3</v>
      </c>
      <c r="M19" s="315">
        <v>15534.5</v>
      </c>
      <c r="N19" s="316">
        <v>5091.8999999999996</v>
      </c>
      <c r="O19" s="317">
        <v>174.6</v>
      </c>
      <c r="P19" s="318">
        <v>5633.7</v>
      </c>
      <c r="Q19" s="319">
        <v>1207.2</v>
      </c>
      <c r="R19" s="320">
        <v>1093.5999999999999</v>
      </c>
      <c r="S19" s="321">
        <v>419.5</v>
      </c>
      <c r="T19" s="322">
        <v>1219</v>
      </c>
      <c r="U19" s="323">
        <v>475.5</v>
      </c>
      <c r="V19" s="324">
        <v>456</v>
      </c>
      <c r="W19" s="325">
        <v>0</v>
      </c>
      <c r="X19" s="326">
        <v>0</v>
      </c>
      <c r="Y19" s="660">
        <v>38924.5</v>
      </c>
      <c r="Z19" s="327">
        <v>10404.5</v>
      </c>
      <c r="AA19" s="328">
        <v>9830.1</v>
      </c>
      <c r="AB19" s="329">
        <v>13219.9</v>
      </c>
    </row>
    <row r="20" spans="2:29" ht="60" x14ac:dyDescent="0.25">
      <c r="B20" s="330" t="s">
        <v>46</v>
      </c>
      <c r="C20" s="661">
        <v>41335.1</v>
      </c>
      <c r="D20" s="331">
        <v>220.3</v>
      </c>
      <c r="E20" s="332">
        <v>21.2</v>
      </c>
      <c r="F20" s="333">
        <v>3573</v>
      </c>
      <c r="G20" s="334">
        <v>1068.2</v>
      </c>
      <c r="H20" s="335">
        <v>255.9</v>
      </c>
      <c r="I20" s="336">
        <v>1576.1</v>
      </c>
      <c r="J20" s="337">
        <v>2122.1999999999998</v>
      </c>
      <c r="K20" s="338">
        <v>1069.9000000000001</v>
      </c>
      <c r="L20" s="339">
        <v>346.9</v>
      </c>
      <c r="M20" s="340">
        <v>663.7</v>
      </c>
      <c r="N20" s="341">
        <v>17801.2</v>
      </c>
      <c r="O20" s="342">
        <v>5526.9</v>
      </c>
      <c r="P20" s="343">
        <v>4105.2</v>
      </c>
      <c r="Q20" s="344">
        <v>783.6</v>
      </c>
      <c r="R20" s="345">
        <v>930</v>
      </c>
      <c r="S20" s="346">
        <v>101.9</v>
      </c>
      <c r="T20" s="347">
        <v>820.8</v>
      </c>
      <c r="U20" s="348">
        <v>143.80000000000001</v>
      </c>
      <c r="V20" s="349">
        <v>204.3</v>
      </c>
      <c r="W20" s="350">
        <v>0</v>
      </c>
      <c r="X20" s="351">
        <v>0</v>
      </c>
      <c r="Y20" s="661">
        <v>41335.1</v>
      </c>
      <c r="Z20" s="352">
        <v>18131.2</v>
      </c>
      <c r="AA20" s="353">
        <v>0</v>
      </c>
      <c r="AB20" s="354">
        <v>14063.087</v>
      </c>
    </row>
    <row r="21" spans="2:29" ht="45" x14ac:dyDescent="0.25">
      <c r="B21" s="355" t="s">
        <v>47</v>
      </c>
      <c r="C21" s="662">
        <v>15468.3</v>
      </c>
      <c r="D21" s="356">
        <v>21.7</v>
      </c>
      <c r="E21" s="357">
        <v>4.4000000000000004</v>
      </c>
      <c r="F21" s="358">
        <v>1210.0999999999999</v>
      </c>
      <c r="G21" s="359">
        <v>48.5</v>
      </c>
      <c r="H21" s="360">
        <v>39.799999999999997</v>
      </c>
      <c r="I21" s="361">
        <v>762.3</v>
      </c>
      <c r="J21" s="362">
        <v>2204.1999999999998</v>
      </c>
      <c r="K21" s="363">
        <v>1785.5</v>
      </c>
      <c r="L21" s="364">
        <v>954</v>
      </c>
      <c r="M21" s="365">
        <v>532.9</v>
      </c>
      <c r="N21" s="366">
        <v>1338.9</v>
      </c>
      <c r="O21" s="367">
        <v>972.8</v>
      </c>
      <c r="P21" s="368">
        <v>1856.9</v>
      </c>
      <c r="Q21" s="369">
        <v>621.9</v>
      </c>
      <c r="R21" s="370">
        <v>655.20000000000005</v>
      </c>
      <c r="S21" s="371">
        <v>273.8</v>
      </c>
      <c r="T21" s="372">
        <v>1153.7</v>
      </c>
      <c r="U21" s="373">
        <v>343.2</v>
      </c>
      <c r="V21" s="374">
        <v>688.5</v>
      </c>
      <c r="W21" s="375">
        <v>0</v>
      </c>
      <c r="X21" s="376">
        <v>0</v>
      </c>
      <c r="Y21" s="662">
        <v>15468.3</v>
      </c>
      <c r="Z21" s="377">
        <v>45557.5</v>
      </c>
      <c r="AA21" s="378">
        <v>23.6</v>
      </c>
      <c r="AB21" s="379">
        <v>552.20000000000005</v>
      </c>
    </row>
    <row r="22" spans="2:29" ht="90" x14ac:dyDescent="0.25">
      <c r="B22" s="380" t="s">
        <v>48</v>
      </c>
      <c r="C22" s="663">
        <v>103347</v>
      </c>
      <c r="D22" s="381">
        <v>548.79999999999995</v>
      </c>
      <c r="E22" s="382">
        <v>122.2</v>
      </c>
      <c r="F22" s="383">
        <v>20508.3</v>
      </c>
      <c r="G22" s="384">
        <v>1324</v>
      </c>
      <c r="H22" s="385">
        <v>685.9</v>
      </c>
      <c r="I22" s="386">
        <v>3505</v>
      </c>
      <c r="J22" s="387">
        <v>13696.7</v>
      </c>
      <c r="K22" s="388">
        <v>3670.7</v>
      </c>
      <c r="L22" s="389">
        <v>1185.0999999999999</v>
      </c>
      <c r="M22" s="390">
        <v>4539.7</v>
      </c>
      <c r="N22" s="391">
        <v>6743.2</v>
      </c>
      <c r="O22" s="392">
        <v>1609.3</v>
      </c>
      <c r="P22" s="393">
        <v>30339.200000000001</v>
      </c>
      <c r="Q22" s="394">
        <v>6340.3</v>
      </c>
      <c r="R22" s="395">
        <v>2791.8</v>
      </c>
      <c r="S22" s="396">
        <v>742.6</v>
      </c>
      <c r="T22" s="397">
        <v>2381.1999999999998</v>
      </c>
      <c r="U22" s="398">
        <v>1215</v>
      </c>
      <c r="V22" s="399">
        <v>1398</v>
      </c>
      <c r="W22" s="400">
        <v>0</v>
      </c>
      <c r="X22" s="401">
        <v>0</v>
      </c>
      <c r="Y22" s="663">
        <v>103347</v>
      </c>
      <c r="Z22" s="402">
        <v>4319.5</v>
      </c>
      <c r="AA22" s="403">
        <v>26095.8</v>
      </c>
      <c r="AB22" s="404">
        <v>40288.300000000003</v>
      </c>
    </row>
    <row r="23" spans="2:29" ht="75" x14ac:dyDescent="0.25">
      <c r="B23" s="405" t="s">
        <v>49</v>
      </c>
      <c r="C23" s="664">
        <v>42399.6</v>
      </c>
      <c r="D23" s="406">
        <v>246.7</v>
      </c>
      <c r="E23" s="407">
        <v>28</v>
      </c>
      <c r="F23" s="408">
        <v>10294.200000000001</v>
      </c>
      <c r="G23" s="409">
        <v>115.1</v>
      </c>
      <c r="H23" s="410">
        <v>278</v>
      </c>
      <c r="I23" s="411">
        <v>2882.3</v>
      </c>
      <c r="J23" s="412">
        <v>4151.8</v>
      </c>
      <c r="K23" s="413">
        <v>3491.8</v>
      </c>
      <c r="L23" s="414">
        <v>965.6</v>
      </c>
      <c r="M23" s="415">
        <v>2066.8000000000002</v>
      </c>
      <c r="N23" s="416">
        <v>1813.4</v>
      </c>
      <c r="O23" s="417">
        <v>1082.9000000000001</v>
      </c>
      <c r="P23" s="418">
        <v>5170.3</v>
      </c>
      <c r="Q23" s="419">
        <v>5902.7</v>
      </c>
      <c r="R23" s="420">
        <v>742.8</v>
      </c>
      <c r="S23" s="421">
        <v>386.5</v>
      </c>
      <c r="T23" s="422">
        <v>1957.4</v>
      </c>
      <c r="U23" s="423">
        <v>460.2</v>
      </c>
      <c r="V23" s="424">
        <v>363.1</v>
      </c>
      <c r="W23" s="425">
        <v>0</v>
      </c>
      <c r="X23" s="426">
        <v>0</v>
      </c>
      <c r="Y23" s="664">
        <v>42399.6</v>
      </c>
      <c r="Z23" s="427">
        <v>8025.7</v>
      </c>
      <c r="AA23" s="428">
        <v>586</v>
      </c>
      <c r="AB23" s="429">
        <v>6218</v>
      </c>
    </row>
    <row r="24" spans="2:29" ht="135" x14ac:dyDescent="0.25">
      <c r="B24" s="430" t="s">
        <v>50</v>
      </c>
      <c r="C24" s="665">
        <v>1761.9</v>
      </c>
      <c r="D24" s="431">
        <v>10.9</v>
      </c>
      <c r="E24" s="432">
        <v>2.8</v>
      </c>
      <c r="F24" s="433">
        <v>117.7</v>
      </c>
      <c r="G24" s="434">
        <v>100.9</v>
      </c>
      <c r="H24" s="435">
        <v>11.7</v>
      </c>
      <c r="I24" s="436">
        <v>39.200000000000003</v>
      </c>
      <c r="J24" s="437">
        <v>246.2</v>
      </c>
      <c r="K24" s="438">
        <v>131.9</v>
      </c>
      <c r="L24" s="439">
        <v>25.1</v>
      </c>
      <c r="M24" s="440">
        <v>99.2</v>
      </c>
      <c r="N24" s="441">
        <v>292.7</v>
      </c>
      <c r="O24" s="442">
        <v>6.4</v>
      </c>
      <c r="P24" s="443">
        <v>256.39999999999998</v>
      </c>
      <c r="Q24" s="444">
        <v>147.69999999999999</v>
      </c>
      <c r="R24" s="445">
        <v>5</v>
      </c>
      <c r="S24" s="446">
        <v>18</v>
      </c>
      <c r="T24" s="447">
        <v>76.599999999999994</v>
      </c>
      <c r="U24" s="448">
        <v>19.899999999999999</v>
      </c>
      <c r="V24" s="449">
        <v>153.6</v>
      </c>
      <c r="W24" s="450">
        <v>0</v>
      </c>
      <c r="X24" s="451">
        <v>0</v>
      </c>
      <c r="Y24" s="665">
        <v>1761.9</v>
      </c>
      <c r="Z24" s="452">
        <v>38158.199999999997</v>
      </c>
      <c r="AA24" s="453">
        <v>0</v>
      </c>
      <c r="AB24" s="454">
        <v>579.4</v>
      </c>
    </row>
    <row r="25" spans="2:29" ht="45" x14ac:dyDescent="0.25">
      <c r="B25" s="455" t="s">
        <v>51</v>
      </c>
      <c r="C25" s="666">
        <v>956.8</v>
      </c>
      <c r="D25" s="456">
        <v>0.4</v>
      </c>
      <c r="E25" s="457">
        <v>0.4</v>
      </c>
      <c r="F25" s="458">
        <v>60.7</v>
      </c>
      <c r="G25" s="459">
        <v>2.7</v>
      </c>
      <c r="H25" s="460">
        <v>1.4</v>
      </c>
      <c r="I25" s="461">
        <v>17</v>
      </c>
      <c r="J25" s="462">
        <v>56.7</v>
      </c>
      <c r="K25" s="463">
        <v>19.8</v>
      </c>
      <c r="L25" s="464">
        <v>2.1</v>
      </c>
      <c r="M25" s="465">
        <v>40.299999999999997</v>
      </c>
      <c r="N25" s="466">
        <v>67.2</v>
      </c>
      <c r="O25" s="467">
        <v>5</v>
      </c>
      <c r="P25" s="468">
        <v>109</v>
      </c>
      <c r="Q25" s="469">
        <v>30</v>
      </c>
      <c r="R25" s="470">
        <v>34.5</v>
      </c>
      <c r="S25" s="471">
        <v>469.2</v>
      </c>
      <c r="T25" s="472">
        <v>21.4</v>
      </c>
      <c r="U25" s="473">
        <v>7.8</v>
      </c>
      <c r="V25" s="474">
        <v>11.2</v>
      </c>
      <c r="W25" s="475">
        <v>0</v>
      </c>
      <c r="X25" s="476">
        <v>0</v>
      </c>
      <c r="Y25" s="666">
        <v>956.8</v>
      </c>
      <c r="Z25" s="477">
        <v>31147.3</v>
      </c>
      <c r="AA25" s="478">
        <v>0</v>
      </c>
      <c r="AB25" s="479">
        <v>172.2</v>
      </c>
    </row>
    <row r="26" spans="2:29" ht="75" x14ac:dyDescent="0.25">
      <c r="B26" s="480" t="s">
        <v>52</v>
      </c>
      <c r="C26" s="667">
        <v>4720.5</v>
      </c>
      <c r="D26" s="481">
        <v>0.1</v>
      </c>
      <c r="E26" s="482">
        <v>0.1</v>
      </c>
      <c r="F26" s="483">
        <v>36</v>
      </c>
      <c r="G26" s="484">
        <v>0</v>
      </c>
      <c r="H26" s="485">
        <v>1.4</v>
      </c>
      <c r="I26" s="486">
        <v>10.199999999999999</v>
      </c>
      <c r="J26" s="487">
        <v>17.5</v>
      </c>
      <c r="K26" s="488">
        <v>14.7</v>
      </c>
      <c r="L26" s="489">
        <v>5.4</v>
      </c>
      <c r="M26" s="490">
        <v>3.2</v>
      </c>
      <c r="N26" s="491">
        <v>0.5</v>
      </c>
      <c r="O26" s="492">
        <v>4.0999999999999996</v>
      </c>
      <c r="P26" s="493">
        <v>28.9</v>
      </c>
      <c r="Q26" s="494">
        <v>12.1</v>
      </c>
      <c r="R26" s="495">
        <v>59.9</v>
      </c>
      <c r="S26" s="496">
        <v>0.2</v>
      </c>
      <c r="T26" s="497">
        <v>4491.3</v>
      </c>
      <c r="U26" s="498">
        <v>28.3</v>
      </c>
      <c r="V26" s="499">
        <v>6.6</v>
      </c>
      <c r="W26" s="500">
        <v>0</v>
      </c>
      <c r="X26" s="501">
        <v>0</v>
      </c>
      <c r="Y26" s="667">
        <v>4720.5</v>
      </c>
      <c r="Z26" s="502">
        <v>55233.1</v>
      </c>
      <c r="AA26" s="503">
        <v>0</v>
      </c>
      <c r="AB26" s="504">
        <v>21.1</v>
      </c>
    </row>
    <row r="27" spans="2:29" ht="75" x14ac:dyDescent="0.25">
      <c r="B27" s="505" t="s">
        <v>53</v>
      </c>
      <c r="C27" s="668">
        <v>2997.9</v>
      </c>
      <c r="D27" s="506">
        <v>16.600000000000001</v>
      </c>
      <c r="E27" s="507">
        <v>0.7</v>
      </c>
      <c r="F27" s="508">
        <v>328.9</v>
      </c>
      <c r="G27" s="509">
        <v>17.899999999999999</v>
      </c>
      <c r="H27" s="510">
        <v>12.1</v>
      </c>
      <c r="I27" s="511">
        <v>117.1</v>
      </c>
      <c r="J27" s="512">
        <v>194.4</v>
      </c>
      <c r="K27" s="513">
        <v>118.5</v>
      </c>
      <c r="L27" s="514">
        <v>39.5</v>
      </c>
      <c r="M27" s="515">
        <v>156.6</v>
      </c>
      <c r="N27" s="516">
        <v>105.6</v>
      </c>
      <c r="O27" s="517">
        <v>21.2</v>
      </c>
      <c r="P27" s="518">
        <v>220.3</v>
      </c>
      <c r="Q27" s="519">
        <v>61.1</v>
      </c>
      <c r="R27" s="520">
        <v>272.7</v>
      </c>
      <c r="S27" s="521">
        <v>69.099999999999994</v>
      </c>
      <c r="T27" s="522">
        <v>116.6</v>
      </c>
      <c r="U27" s="523">
        <v>1095.0999999999999</v>
      </c>
      <c r="V27" s="524">
        <v>33.9</v>
      </c>
      <c r="W27" s="525">
        <v>0</v>
      </c>
      <c r="X27" s="526">
        <v>0</v>
      </c>
      <c r="Y27" s="668">
        <v>2997.9</v>
      </c>
      <c r="Z27" s="527">
        <v>6088.3</v>
      </c>
      <c r="AA27" s="528">
        <v>206.8</v>
      </c>
      <c r="AB27" s="529">
        <v>452.7</v>
      </c>
    </row>
    <row r="28" spans="2:29" ht="30" x14ac:dyDescent="0.25">
      <c r="B28" s="530" t="s">
        <v>54</v>
      </c>
      <c r="C28" s="669">
        <v>4499.8999999999996</v>
      </c>
      <c r="D28" s="531">
        <v>18.100000000000001</v>
      </c>
      <c r="E28" s="532">
        <v>1.2</v>
      </c>
      <c r="F28" s="533">
        <v>497.4</v>
      </c>
      <c r="G28" s="534">
        <v>70.099999999999994</v>
      </c>
      <c r="H28" s="535">
        <v>26.5</v>
      </c>
      <c r="I28" s="536">
        <v>169.1</v>
      </c>
      <c r="J28" s="537">
        <v>258.39999999999998</v>
      </c>
      <c r="K28" s="538">
        <v>137</v>
      </c>
      <c r="L28" s="539">
        <v>136.1</v>
      </c>
      <c r="M28" s="540">
        <v>134</v>
      </c>
      <c r="N28" s="541">
        <v>642.9</v>
      </c>
      <c r="O28" s="542">
        <v>68.2</v>
      </c>
      <c r="P28" s="543">
        <v>538</v>
      </c>
      <c r="Q28" s="544">
        <v>174.8</v>
      </c>
      <c r="R28" s="545">
        <v>38.700000000000003</v>
      </c>
      <c r="S28" s="546">
        <v>153.30000000000001</v>
      </c>
      <c r="T28" s="547">
        <v>1061.4000000000001</v>
      </c>
      <c r="U28" s="548">
        <v>38</v>
      </c>
      <c r="V28" s="549">
        <v>336.7</v>
      </c>
      <c r="W28" s="550">
        <v>0</v>
      </c>
      <c r="X28" s="551">
        <v>0</v>
      </c>
      <c r="Y28" s="669">
        <v>4499.8999999999996</v>
      </c>
      <c r="Z28" s="552">
        <v>6834.7</v>
      </c>
      <c r="AA28" s="553">
        <v>0</v>
      </c>
      <c r="AB28" s="554">
        <v>341.6</v>
      </c>
    </row>
    <row r="29" spans="2:29" ht="225" x14ac:dyDescent="0.25">
      <c r="B29" s="555" t="s">
        <v>55</v>
      </c>
      <c r="C29" s="670">
        <v>0</v>
      </c>
      <c r="D29" s="556">
        <v>0</v>
      </c>
      <c r="E29" s="557">
        <v>0</v>
      </c>
      <c r="F29" s="558">
        <v>0</v>
      </c>
      <c r="G29" s="559">
        <v>0</v>
      </c>
      <c r="H29" s="560">
        <v>0</v>
      </c>
      <c r="I29" s="561">
        <v>0</v>
      </c>
      <c r="J29" s="562">
        <v>0</v>
      </c>
      <c r="K29" s="563">
        <v>0</v>
      </c>
      <c r="L29" s="564">
        <v>0</v>
      </c>
      <c r="M29" s="565">
        <v>0</v>
      </c>
      <c r="N29" s="566">
        <v>0</v>
      </c>
      <c r="O29" s="567">
        <v>0</v>
      </c>
      <c r="P29" s="568">
        <v>0</v>
      </c>
      <c r="Q29" s="569">
        <v>0</v>
      </c>
      <c r="R29" s="570">
        <v>0</v>
      </c>
      <c r="S29" s="571">
        <v>0</v>
      </c>
      <c r="T29" s="572">
        <v>0</v>
      </c>
      <c r="U29" s="573">
        <v>0</v>
      </c>
      <c r="V29" s="574">
        <v>0</v>
      </c>
      <c r="W29" s="575">
        <v>0</v>
      </c>
      <c r="X29" s="576">
        <v>0</v>
      </c>
      <c r="Y29" s="670">
        <v>0</v>
      </c>
      <c r="Z29" s="577">
        <v>255.8</v>
      </c>
      <c r="AA29" s="578">
        <v>0</v>
      </c>
      <c r="AB29" s="579">
        <v>0</v>
      </c>
    </row>
    <row r="30" spans="2:29" ht="120" x14ac:dyDescent="0.25">
      <c r="B30" s="580" t="s">
        <v>56</v>
      </c>
      <c r="C30" s="671">
        <v>0</v>
      </c>
      <c r="D30" s="581">
        <v>0</v>
      </c>
      <c r="E30" s="582">
        <v>0</v>
      </c>
      <c r="F30" s="583">
        <v>0</v>
      </c>
      <c r="G30" s="584">
        <v>0</v>
      </c>
      <c r="H30" s="585">
        <v>0</v>
      </c>
      <c r="I30" s="586">
        <v>0</v>
      </c>
      <c r="J30" s="587">
        <v>0</v>
      </c>
      <c r="K30" s="588">
        <v>0</v>
      </c>
      <c r="L30" s="589">
        <v>0</v>
      </c>
      <c r="M30" s="590">
        <v>0</v>
      </c>
      <c r="N30" s="591">
        <v>0</v>
      </c>
      <c r="O30" s="592">
        <v>0</v>
      </c>
      <c r="P30" s="593">
        <v>0</v>
      </c>
      <c r="Q30" s="594">
        <v>0</v>
      </c>
      <c r="R30" s="595">
        <v>0</v>
      </c>
      <c r="S30" s="596">
        <v>0</v>
      </c>
      <c r="T30" s="597">
        <v>0</v>
      </c>
      <c r="U30" s="598">
        <v>0</v>
      </c>
      <c r="V30" s="599">
        <v>0</v>
      </c>
      <c r="W30" s="600">
        <v>0</v>
      </c>
      <c r="X30" s="601">
        <v>0</v>
      </c>
      <c r="Y30" s="671">
        <v>0</v>
      </c>
      <c r="Z30" s="602">
        <v>0</v>
      </c>
      <c r="AA30" s="603">
        <v>0</v>
      </c>
      <c r="AB30" s="604">
        <v>0</v>
      </c>
    </row>
    <row r="32" spans="2:29" x14ac:dyDescent="0.25">
      <c r="B32" s="605" t="s">
        <v>57</v>
      </c>
      <c r="AC32" s="606" t="s">
        <v>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16805-1DF7-42BC-89A8-8A8E3A780BF2}">
  <sheetPr codeName="Feuil22"/>
  <dimension ref="B1:AE32"/>
  <sheetViews>
    <sheetView topLeftCell="E15" workbookViewId="0">
      <selection activeCell="AC15" sqref="AC15:AE15"/>
    </sheetView>
  </sheetViews>
  <sheetFormatPr baseColWidth="10" defaultColWidth="10.7109375" defaultRowHeight="15" x14ac:dyDescent="0.25"/>
  <cols>
    <col min="3" max="3" width="10.7109375" style="646"/>
    <col min="25" max="25" width="10.7109375" style="646"/>
  </cols>
  <sheetData>
    <row r="1" spans="2:31" x14ac:dyDescent="0.25">
      <c r="B1" s="1" t="s">
        <v>0</v>
      </c>
    </row>
    <row r="2" spans="2:31" x14ac:dyDescent="0.25">
      <c r="B2" s="2" t="s">
        <v>1</v>
      </c>
    </row>
    <row r="3" spans="2:31" x14ac:dyDescent="0.25">
      <c r="B3" s="3" t="s">
        <v>2</v>
      </c>
    </row>
    <row r="4" spans="2:31" x14ac:dyDescent="0.25">
      <c r="B4" s="4" t="s">
        <v>3</v>
      </c>
    </row>
    <row r="6" spans="2:31" ht="75" x14ac:dyDescent="0.25">
      <c r="B6" s="5" t="s">
        <v>4</v>
      </c>
      <c r="C6" s="648" t="s">
        <v>5</v>
      </c>
      <c r="D6" s="6" t="s">
        <v>5</v>
      </c>
      <c r="E6" s="7" t="s">
        <v>5</v>
      </c>
      <c r="F6" s="8" t="s">
        <v>5</v>
      </c>
      <c r="G6" s="9" t="s">
        <v>5</v>
      </c>
      <c r="H6" s="10" t="s">
        <v>5</v>
      </c>
      <c r="I6" s="11" t="s">
        <v>5</v>
      </c>
      <c r="J6" s="12" t="s">
        <v>5</v>
      </c>
      <c r="K6" s="13" t="s">
        <v>5</v>
      </c>
      <c r="L6" s="14" t="s">
        <v>5</v>
      </c>
      <c r="M6" s="15" t="s">
        <v>5</v>
      </c>
      <c r="N6" s="16" t="s">
        <v>5</v>
      </c>
      <c r="O6" s="17" t="s">
        <v>5</v>
      </c>
      <c r="P6" s="18" t="s">
        <v>5</v>
      </c>
      <c r="Q6" s="19" t="s">
        <v>5</v>
      </c>
      <c r="R6" s="20" t="s">
        <v>5</v>
      </c>
      <c r="S6" s="21" t="s">
        <v>5</v>
      </c>
      <c r="T6" s="22" t="s">
        <v>5</v>
      </c>
      <c r="U6" s="23" t="s">
        <v>5</v>
      </c>
      <c r="V6" s="24" t="s">
        <v>5</v>
      </c>
      <c r="W6" s="25" t="s">
        <v>5</v>
      </c>
      <c r="X6" s="26" t="s">
        <v>5</v>
      </c>
      <c r="Y6" s="648" t="s">
        <v>5</v>
      </c>
      <c r="Z6" s="27" t="s">
        <v>6</v>
      </c>
      <c r="AA6" s="28" t="s">
        <v>7</v>
      </c>
      <c r="AB6" s="29" t="s">
        <v>8</v>
      </c>
      <c r="AC6" s="647" t="s">
        <v>73</v>
      </c>
      <c r="AD6" t="s">
        <v>74</v>
      </c>
      <c r="AE6" t="s">
        <v>75</v>
      </c>
    </row>
    <row r="7" spans="2:31" ht="255" x14ac:dyDescent="0.25">
      <c r="B7" s="30" t="s">
        <v>9</v>
      </c>
      <c r="C7" s="649" t="s">
        <v>10</v>
      </c>
      <c r="D7" s="31" t="s">
        <v>11</v>
      </c>
      <c r="E7" s="32" t="s">
        <v>12</v>
      </c>
      <c r="F7" s="33" t="s">
        <v>13</v>
      </c>
      <c r="G7" s="34" t="s">
        <v>14</v>
      </c>
      <c r="H7" s="35" t="s">
        <v>15</v>
      </c>
      <c r="I7" s="36" t="s">
        <v>16</v>
      </c>
      <c r="J7" s="37" t="s">
        <v>17</v>
      </c>
      <c r="K7" s="38" t="s">
        <v>18</v>
      </c>
      <c r="L7" s="39" t="s">
        <v>19</v>
      </c>
      <c r="M7" s="40" t="s">
        <v>20</v>
      </c>
      <c r="N7" s="41" t="s">
        <v>21</v>
      </c>
      <c r="O7" s="42" t="s">
        <v>22</v>
      </c>
      <c r="P7" s="43" t="s">
        <v>23</v>
      </c>
      <c r="Q7" s="44" t="s">
        <v>24</v>
      </c>
      <c r="R7" s="45" t="s">
        <v>25</v>
      </c>
      <c r="S7" s="46" t="s">
        <v>26</v>
      </c>
      <c r="T7" s="47" t="s">
        <v>27</v>
      </c>
      <c r="U7" s="48" t="s">
        <v>28</v>
      </c>
      <c r="V7" s="49" t="s">
        <v>29</v>
      </c>
      <c r="W7" s="50" t="s">
        <v>30</v>
      </c>
      <c r="X7" s="51" t="s">
        <v>31</v>
      </c>
      <c r="Y7" s="649" t="s">
        <v>10</v>
      </c>
      <c r="Z7" s="52" t="s">
        <v>32</v>
      </c>
      <c r="AA7" s="53" t="s">
        <v>32</v>
      </c>
      <c r="AB7" s="54" t="s">
        <v>32</v>
      </c>
    </row>
    <row r="8" spans="2:31" x14ac:dyDescent="0.25">
      <c r="B8" s="55" t="s">
        <v>33</v>
      </c>
      <c r="C8" s="650" t="s">
        <v>34</v>
      </c>
      <c r="D8" s="56" t="s">
        <v>34</v>
      </c>
      <c r="E8" s="57" t="s">
        <v>34</v>
      </c>
      <c r="F8" s="58" t="s">
        <v>34</v>
      </c>
      <c r="G8" s="59" t="s">
        <v>34</v>
      </c>
      <c r="H8" s="60" t="s">
        <v>34</v>
      </c>
      <c r="I8" s="61" t="s">
        <v>34</v>
      </c>
      <c r="J8" s="62" t="s">
        <v>34</v>
      </c>
      <c r="K8" s="63" t="s">
        <v>34</v>
      </c>
      <c r="L8" s="64" t="s">
        <v>34</v>
      </c>
      <c r="M8" s="65" t="s">
        <v>34</v>
      </c>
      <c r="N8" s="66" t="s">
        <v>34</v>
      </c>
      <c r="O8" s="67" t="s">
        <v>34</v>
      </c>
      <c r="P8" s="68" t="s">
        <v>34</v>
      </c>
      <c r="Q8" s="69" t="s">
        <v>34</v>
      </c>
      <c r="R8" s="70" t="s">
        <v>34</v>
      </c>
      <c r="S8" s="71" t="s">
        <v>34</v>
      </c>
      <c r="T8" s="72" t="s">
        <v>34</v>
      </c>
      <c r="U8" s="73" t="s">
        <v>34</v>
      </c>
      <c r="V8" s="74" t="s">
        <v>34</v>
      </c>
      <c r="W8" s="75" t="s">
        <v>34</v>
      </c>
      <c r="X8" s="76" t="s">
        <v>34</v>
      </c>
      <c r="Y8" s="650" t="s">
        <v>34</v>
      </c>
      <c r="Z8" s="77" t="s">
        <v>34</v>
      </c>
      <c r="AA8" s="78" t="s">
        <v>34</v>
      </c>
      <c r="AB8" s="79" t="s">
        <v>34</v>
      </c>
    </row>
    <row r="9" spans="2:31" x14ac:dyDescent="0.25">
      <c r="B9" s="80" t="s">
        <v>35</v>
      </c>
      <c r="C9" s="651">
        <v>640806.40000000002</v>
      </c>
      <c r="D9" s="81">
        <v>9261.2999999999993</v>
      </c>
      <c r="E9" s="82">
        <v>575.70000000000005</v>
      </c>
      <c r="F9" s="83">
        <v>208089</v>
      </c>
      <c r="G9" s="84">
        <v>10174.5</v>
      </c>
      <c r="H9" s="85">
        <v>9175.5</v>
      </c>
      <c r="I9" s="86">
        <v>71342.8</v>
      </c>
      <c r="J9" s="87">
        <v>66063.199999999997</v>
      </c>
      <c r="K9" s="88">
        <v>45623.4</v>
      </c>
      <c r="L9" s="89">
        <v>10632.4</v>
      </c>
      <c r="M9" s="90">
        <v>27066.9</v>
      </c>
      <c r="N9" s="91">
        <v>36019.199999999997</v>
      </c>
      <c r="O9" s="92">
        <v>15187.5</v>
      </c>
      <c r="P9" s="93">
        <v>55045.5</v>
      </c>
      <c r="Q9" s="94">
        <v>21799.8</v>
      </c>
      <c r="R9" s="95">
        <v>12233.5</v>
      </c>
      <c r="S9" s="96">
        <v>5096.3</v>
      </c>
      <c r="T9" s="97">
        <v>26902.3</v>
      </c>
      <c r="U9" s="98">
        <v>4889.3</v>
      </c>
      <c r="V9" s="99">
        <v>5628.3</v>
      </c>
      <c r="W9" s="100">
        <v>0</v>
      </c>
      <c r="X9" s="101">
        <v>0</v>
      </c>
      <c r="Y9" s="651">
        <v>640806.40000000002</v>
      </c>
      <c r="Z9" s="102">
        <v>365480.3</v>
      </c>
      <c r="AA9" s="103">
        <v>121003.2</v>
      </c>
      <c r="AB9" s="104">
        <v>447881.7</v>
      </c>
    </row>
    <row r="10" spans="2:31" ht="75" x14ac:dyDescent="0.25">
      <c r="B10" s="105" t="s">
        <v>36</v>
      </c>
      <c r="C10" s="652">
        <v>16209.7</v>
      </c>
      <c r="D10" s="106">
        <v>1675.1</v>
      </c>
      <c r="E10" s="107">
        <v>0</v>
      </c>
      <c r="F10" s="108">
        <v>13009.7</v>
      </c>
      <c r="G10" s="109">
        <v>7.3</v>
      </c>
      <c r="H10" s="110">
        <v>0</v>
      </c>
      <c r="I10" s="111">
        <v>22.3</v>
      </c>
      <c r="J10" s="112">
        <v>524.9</v>
      </c>
      <c r="K10" s="113">
        <v>1.6</v>
      </c>
      <c r="L10" s="114">
        <v>690.8</v>
      </c>
      <c r="M10" s="115">
        <v>0</v>
      </c>
      <c r="N10" s="116">
        <v>0</v>
      </c>
      <c r="O10" s="117">
        <v>15.9</v>
      </c>
      <c r="P10" s="118">
        <v>50.5</v>
      </c>
      <c r="Q10" s="119">
        <v>125</v>
      </c>
      <c r="R10" s="120">
        <v>26.3</v>
      </c>
      <c r="S10" s="121">
        <v>0</v>
      </c>
      <c r="T10" s="122">
        <v>44.4</v>
      </c>
      <c r="U10" s="123">
        <v>0.4</v>
      </c>
      <c r="V10" s="124">
        <v>15.5</v>
      </c>
      <c r="W10" s="125">
        <v>0</v>
      </c>
      <c r="X10" s="126">
        <v>0</v>
      </c>
      <c r="Y10" s="652">
        <v>16209.7</v>
      </c>
      <c r="Z10" s="127">
        <v>6197.7</v>
      </c>
      <c r="AA10" s="128">
        <v>48.4</v>
      </c>
      <c r="AB10" s="129">
        <v>5674.1</v>
      </c>
    </row>
    <row r="11" spans="2:31" ht="45" x14ac:dyDescent="0.25">
      <c r="B11" s="130" t="s">
        <v>37</v>
      </c>
      <c r="C11" s="653">
        <v>18235.2</v>
      </c>
      <c r="D11" s="131">
        <v>3.1</v>
      </c>
      <c r="E11" s="132">
        <v>70.5</v>
      </c>
      <c r="F11" s="133">
        <v>17129.5</v>
      </c>
      <c r="G11" s="134">
        <v>101.4</v>
      </c>
      <c r="H11" s="135">
        <v>18.5</v>
      </c>
      <c r="I11" s="136">
        <v>702.6</v>
      </c>
      <c r="J11" s="137">
        <v>23.2</v>
      </c>
      <c r="K11" s="138">
        <v>11.7</v>
      </c>
      <c r="L11" s="139">
        <v>0.2</v>
      </c>
      <c r="M11" s="140">
        <v>0</v>
      </c>
      <c r="N11" s="141">
        <v>0.1</v>
      </c>
      <c r="O11" s="142">
        <v>103.8</v>
      </c>
      <c r="P11" s="143">
        <v>0</v>
      </c>
      <c r="Q11" s="144">
        <v>38.5</v>
      </c>
      <c r="R11" s="145">
        <v>16.3</v>
      </c>
      <c r="S11" s="146">
        <v>0</v>
      </c>
      <c r="T11" s="147">
        <v>2.2999999999999998</v>
      </c>
      <c r="U11" s="148">
        <v>0.2</v>
      </c>
      <c r="V11" s="149">
        <v>13.3</v>
      </c>
      <c r="W11" s="150">
        <v>0</v>
      </c>
      <c r="X11" s="151">
        <v>0</v>
      </c>
      <c r="Y11" s="653">
        <v>18235.2</v>
      </c>
      <c r="Z11" s="152">
        <v>0.7</v>
      </c>
      <c r="AA11" s="153">
        <v>0</v>
      </c>
      <c r="AB11" s="154">
        <v>7713.4</v>
      </c>
    </row>
    <row r="12" spans="2:31" ht="45" x14ac:dyDescent="0.25">
      <c r="B12" s="155" t="s">
        <v>38</v>
      </c>
      <c r="C12" s="654">
        <v>205831.1</v>
      </c>
      <c r="D12" s="156">
        <v>5697.2</v>
      </c>
      <c r="E12" s="157">
        <v>100.3</v>
      </c>
      <c r="F12" s="158">
        <v>113704.6</v>
      </c>
      <c r="G12" s="159">
        <v>914.9</v>
      </c>
      <c r="H12" s="160">
        <v>618.1</v>
      </c>
      <c r="I12" s="161">
        <v>21139.5</v>
      </c>
      <c r="J12" s="162">
        <v>26865.1</v>
      </c>
      <c r="K12" s="163">
        <v>5275.6</v>
      </c>
      <c r="L12" s="164">
        <v>5256.5</v>
      </c>
      <c r="M12" s="165">
        <v>1986.2</v>
      </c>
      <c r="N12" s="166">
        <v>671.7</v>
      </c>
      <c r="O12" s="167">
        <v>2335.3000000000002</v>
      </c>
      <c r="P12" s="168">
        <v>2906.5</v>
      </c>
      <c r="Q12" s="169">
        <v>2642.7</v>
      </c>
      <c r="R12" s="170">
        <v>2669.5</v>
      </c>
      <c r="S12" s="171">
        <v>970.6</v>
      </c>
      <c r="T12" s="172">
        <v>10863.9</v>
      </c>
      <c r="U12" s="173">
        <v>402.7</v>
      </c>
      <c r="V12" s="174">
        <v>810.2</v>
      </c>
      <c r="W12" s="175">
        <v>0</v>
      </c>
      <c r="X12" s="176">
        <v>0</v>
      </c>
      <c r="Y12" s="654">
        <v>205831.1</v>
      </c>
      <c r="Z12" s="177">
        <v>92129.9</v>
      </c>
      <c r="AA12" s="178">
        <v>37331.4</v>
      </c>
      <c r="AB12" s="179">
        <v>321622.59999999998</v>
      </c>
    </row>
    <row r="13" spans="2:31" ht="90" x14ac:dyDescent="0.25">
      <c r="B13" s="180" t="s">
        <v>39</v>
      </c>
      <c r="C13" s="655">
        <v>12816.3</v>
      </c>
      <c r="D13" s="181">
        <v>408.4</v>
      </c>
      <c r="E13" s="182">
        <v>31.6</v>
      </c>
      <c r="F13" s="183">
        <v>4949.2</v>
      </c>
      <c r="G13" s="184">
        <v>3109.3</v>
      </c>
      <c r="H13" s="185">
        <v>230.2</v>
      </c>
      <c r="I13" s="186">
        <v>144.5</v>
      </c>
      <c r="J13" s="187">
        <v>624</v>
      </c>
      <c r="K13" s="188">
        <v>521.6</v>
      </c>
      <c r="L13" s="189">
        <v>220.8</v>
      </c>
      <c r="M13" s="190">
        <v>269.7</v>
      </c>
      <c r="N13" s="191">
        <v>121.9</v>
      </c>
      <c r="O13" s="192">
        <v>461.6</v>
      </c>
      <c r="P13" s="193">
        <v>470.5</v>
      </c>
      <c r="Q13" s="194">
        <v>106.1</v>
      </c>
      <c r="R13" s="195">
        <v>232.5</v>
      </c>
      <c r="S13" s="196">
        <v>175.1</v>
      </c>
      <c r="T13" s="197">
        <v>477.9</v>
      </c>
      <c r="U13" s="198">
        <v>123.6</v>
      </c>
      <c r="V13" s="199">
        <v>137.80000000000001</v>
      </c>
      <c r="W13" s="200">
        <v>0</v>
      </c>
      <c r="X13" s="201">
        <v>0</v>
      </c>
      <c r="Y13" s="655">
        <v>12816.3</v>
      </c>
      <c r="Z13" s="202">
        <v>10491.4</v>
      </c>
      <c r="AA13" s="203">
        <v>0</v>
      </c>
      <c r="AB13" s="204">
        <v>4391.1000000000004</v>
      </c>
    </row>
    <row r="14" spans="2:31" ht="135" x14ac:dyDescent="0.25">
      <c r="B14" s="205" t="s">
        <v>40</v>
      </c>
      <c r="C14" s="656">
        <v>16332.2</v>
      </c>
      <c r="D14" s="206">
        <v>15.7</v>
      </c>
      <c r="E14" s="207">
        <v>2.1</v>
      </c>
      <c r="F14" s="208">
        <v>7630.9</v>
      </c>
      <c r="G14" s="209">
        <v>41.3</v>
      </c>
      <c r="H14" s="210">
        <v>5983.3</v>
      </c>
      <c r="I14" s="211">
        <v>514.20000000000005</v>
      </c>
      <c r="J14" s="212">
        <v>356</v>
      </c>
      <c r="K14" s="213">
        <v>140.4</v>
      </c>
      <c r="L14" s="214">
        <v>89.2</v>
      </c>
      <c r="M14" s="215">
        <v>8.1</v>
      </c>
      <c r="N14" s="216">
        <v>14.5</v>
      </c>
      <c r="O14" s="217">
        <v>177.7</v>
      </c>
      <c r="P14" s="218">
        <v>159.5</v>
      </c>
      <c r="Q14" s="219">
        <v>221.6</v>
      </c>
      <c r="R14" s="220">
        <v>639.5</v>
      </c>
      <c r="S14" s="221">
        <v>29.3</v>
      </c>
      <c r="T14" s="222">
        <v>168.3</v>
      </c>
      <c r="U14" s="223">
        <v>21.4</v>
      </c>
      <c r="V14" s="224">
        <v>119.2</v>
      </c>
      <c r="W14" s="225">
        <v>0</v>
      </c>
      <c r="X14" s="226">
        <v>0</v>
      </c>
      <c r="Y14" s="656">
        <v>16332.2</v>
      </c>
      <c r="Z14" s="227">
        <v>3982</v>
      </c>
      <c r="AA14" s="228">
        <v>0</v>
      </c>
      <c r="AB14" s="229">
        <v>4334.5</v>
      </c>
    </row>
    <row r="15" spans="2:31" s="646" customFormat="1" ht="60" x14ac:dyDescent="0.25">
      <c r="B15" s="620" t="s">
        <v>41</v>
      </c>
      <c r="C15" s="621">
        <v>48608.6</v>
      </c>
      <c r="D15" s="622">
        <v>136.69999999999999</v>
      </c>
      <c r="E15" s="623">
        <v>10.4</v>
      </c>
      <c r="F15" s="624">
        <v>1781.6</v>
      </c>
      <c r="G15" s="625">
        <v>1684.1</v>
      </c>
      <c r="H15" s="626">
        <v>586</v>
      </c>
      <c r="I15" s="627">
        <v>37324.699999999997</v>
      </c>
      <c r="J15" s="628">
        <v>741.6</v>
      </c>
      <c r="K15" s="629">
        <v>960.2</v>
      </c>
      <c r="L15" s="630">
        <v>197.9</v>
      </c>
      <c r="M15" s="631">
        <v>216</v>
      </c>
      <c r="N15" s="632">
        <v>50.9</v>
      </c>
      <c r="O15" s="633">
        <v>2471.6999999999998</v>
      </c>
      <c r="P15" s="634">
        <v>560.79999999999995</v>
      </c>
      <c r="Q15" s="635">
        <v>275.39999999999998</v>
      </c>
      <c r="R15" s="636">
        <v>452.3</v>
      </c>
      <c r="S15" s="637">
        <v>303.89999999999998</v>
      </c>
      <c r="T15" s="638">
        <v>464.4</v>
      </c>
      <c r="U15" s="639">
        <v>203</v>
      </c>
      <c r="V15" s="640">
        <v>187</v>
      </c>
      <c r="W15" s="641">
        <v>0</v>
      </c>
      <c r="X15" s="642">
        <v>0</v>
      </c>
      <c r="Y15" s="621">
        <v>48608.6</v>
      </c>
      <c r="Z15" s="643">
        <v>378.8</v>
      </c>
      <c r="AA15" s="644">
        <v>46881.1</v>
      </c>
      <c r="AB15" s="645">
        <v>2692.6</v>
      </c>
      <c r="AC15" s="646">
        <f>(Y15-I15)/($Y15-$I15+$Z15+$AA15)</f>
        <v>0.19274286944134136</v>
      </c>
      <c r="AD15" s="646">
        <f>(Z15)/($Y15-$I15+$Z15+$AA15)</f>
        <v>6.4703691936635471E-3</v>
      </c>
      <c r="AE15" s="646">
        <f>(AA15)/($Y15-$I15+$Z15+$AA15)</f>
        <v>0.80078676136499505</v>
      </c>
    </row>
    <row r="16" spans="2:31" ht="180" x14ac:dyDescent="0.25">
      <c r="B16" s="230" t="s">
        <v>42</v>
      </c>
      <c r="C16" s="657">
        <v>6191.8</v>
      </c>
      <c r="D16" s="231">
        <v>56.4</v>
      </c>
      <c r="E16" s="232">
        <v>8</v>
      </c>
      <c r="F16" s="233">
        <v>798</v>
      </c>
      <c r="G16" s="234">
        <v>45.5</v>
      </c>
      <c r="H16" s="235">
        <v>65.400000000000006</v>
      </c>
      <c r="I16" s="236">
        <v>452.1</v>
      </c>
      <c r="J16" s="237">
        <v>1775.5</v>
      </c>
      <c r="K16" s="238">
        <v>573.70000000000005</v>
      </c>
      <c r="L16" s="239">
        <v>57.4</v>
      </c>
      <c r="M16" s="240">
        <v>194.1</v>
      </c>
      <c r="N16" s="241">
        <v>84.6</v>
      </c>
      <c r="O16" s="242">
        <v>51.4</v>
      </c>
      <c r="P16" s="243">
        <v>340.2</v>
      </c>
      <c r="Q16" s="244">
        <v>1218.9000000000001</v>
      </c>
      <c r="R16" s="245">
        <v>101.2</v>
      </c>
      <c r="S16" s="246">
        <v>47.7</v>
      </c>
      <c r="T16" s="247">
        <v>296.60000000000002</v>
      </c>
      <c r="U16" s="248">
        <v>4.7</v>
      </c>
      <c r="V16" s="249">
        <v>20.399999999999999</v>
      </c>
      <c r="W16" s="250">
        <v>0</v>
      </c>
      <c r="X16" s="251">
        <v>0</v>
      </c>
      <c r="Y16" s="657">
        <v>6191.8</v>
      </c>
      <c r="Z16" s="252">
        <v>3997</v>
      </c>
      <c r="AA16" s="253">
        <v>0</v>
      </c>
      <c r="AB16" s="254">
        <v>2138.6999999999998</v>
      </c>
    </row>
    <row r="17" spans="2:29" ht="75" x14ac:dyDescent="0.25">
      <c r="B17" s="255" t="s">
        <v>43</v>
      </c>
      <c r="C17" s="658">
        <v>53630.5</v>
      </c>
      <c r="D17" s="256">
        <v>167.1</v>
      </c>
      <c r="E17" s="257">
        <v>105.4</v>
      </c>
      <c r="F17" s="258">
        <v>9607.7000000000007</v>
      </c>
      <c r="G17" s="259">
        <v>1013.7</v>
      </c>
      <c r="H17" s="260">
        <v>321.7</v>
      </c>
      <c r="I17" s="261">
        <v>1211.0999999999999</v>
      </c>
      <c r="J17" s="262">
        <v>8634.7000000000007</v>
      </c>
      <c r="K17" s="263">
        <v>26236.400000000001</v>
      </c>
      <c r="L17" s="264">
        <v>150.69999999999999</v>
      </c>
      <c r="M17" s="265">
        <v>344.9</v>
      </c>
      <c r="N17" s="266">
        <v>439.1</v>
      </c>
      <c r="O17" s="267">
        <v>65.099999999999994</v>
      </c>
      <c r="P17" s="268">
        <v>1734.7</v>
      </c>
      <c r="Q17" s="269">
        <v>1195.5</v>
      </c>
      <c r="R17" s="270">
        <v>1116.3</v>
      </c>
      <c r="S17" s="271">
        <v>412.8</v>
      </c>
      <c r="T17" s="272">
        <v>500.3</v>
      </c>
      <c r="U17" s="273">
        <v>115</v>
      </c>
      <c r="V17" s="274">
        <v>258.3</v>
      </c>
      <c r="W17" s="275">
        <v>0</v>
      </c>
      <c r="X17" s="276">
        <v>0</v>
      </c>
      <c r="Y17" s="658">
        <v>53630.5</v>
      </c>
      <c r="Z17" s="277">
        <v>11076.5</v>
      </c>
      <c r="AA17" s="278">
        <v>0</v>
      </c>
      <c r="AB17" s="279">
        <v>23001.913</v>
      </c>
    </row>
    <row r="18" spans="2:29" ht="60" x14ac:dyDescent="0.25">
      <c r="B18" s="280" t="s">
        <v>44</v>
      </c>
      <c r="C18" s="659">
        <v>6539.5</v>
      </c>
      <c r="D18" s="281">
        <v>9.1</v>
      </c>
      <c r="E18" s="282">
        <v>1.1000000000000001</v>
      </c>
      <c r="F18" s="283">
        <v>412.9</v>
      </c>
      <c r="G18" s="284">
        <v>32</v>
      </c>
      <c r="H18" s="285">
        <v>6</v>
      </c>
      <c r="I18" s="286">
        <v>182.7</v>
      </c>
      <c r="J18" s="287">
        <v>557.6</v>
      </c>
      <c r="K18" s="288">
        <v>624</v>
      </c>
      <c r="L18" s="289">
        <v>135.80000000000001</v>
      </c>
      <c r="M18" s="290">
        <v>277</v>
      </c>
      <c r="N18" s="291">
        <v>738.9</v>
      </c>
      <c r="O18" s="292">
        <v>33.6</v>
      </c>
      <c r="P18" s="293">
        <v>564.9</v>
      </c>
      <c r="Q18" s="294">
        <v>694.7</v>
      </c>
      <c r="R18" s="295">
        <v>355.4</v>
      </c>
      <c r="S18" s="296">
        <v>522.79999999999995</v>
      </c>
      <c r="T18" s="297">
        <v>784.8</v>
      </c>
      <c r="U18" s="298">
        <v>191.5</v>
      </c>
      <c r="V18" s="299">
        <v>414.7</v>
      </c>
      <c r="W18" s="300">
        <v>0</v>
      </c>
      <c r="X18" s="301">
        <v>0</v>
      </c>
      <c r="Y18" s="659">
        <v>6539.5</v>
      </c>
      <c r="Z18" s="302">
        <v>13070.5</v>
      </c>
      <c r="AA18" s="303">
        <v>0</v>
      </c>
      <c r="AB18" s="304">
        <v>404.3</v>
      </c>
    </row>
    <row r="19" spans="2:29" ht="75" x14ac:dyDescent="0.25">
      <c r="B19" s="305" t="s">
        <v>45</v>
      </c>
      <c r="C19" s="660">
        <v>38924.5</v>
      </c>
      <c r="D19" s="306">
        <v>8.9</v>
      </c>
      <c r="E19" s="307">
        <v>65.3</v>
      </c>
      <c r="F19" s="308">
        <v>2438.6</v>
      </c>
      <c r="G19" s="309">
        <v>477.6</v>
      </c>
      <c r="H19" s="310">
        <v>33.6</v>
      </c>
      <c r="I19" s="311">
        <v>570.79999999999995</v>
      </c>
      <c r="J19" s="312">
        <v>3012.5</v>
      </c>
      <c r="K19" s="313">
        <v>838.4</v>
      </c>
      <c r="L19" s="314">
        <v>173.3</v>
      </c>
      <c r="M19" s="315">
        <v>15534.5</v>
      </c>
      <c r="N19" s="316">
        <v>5091.8999999999996</v>
      </c>
      <c r="O19" s="317">
        <v>174.6</v>
      </c>
      <c r="P19" s="318">
        <v>5633.7</v>
      </c>
      <c r="Q19" s="319">
        <v>1207.2</v>
      </c>
      <c r="R19" s="320">
        <v>1093.5999999999999</v>
      </c>
      <c r="S19" s="321">
        <v>419.5</v>
      </c>
      <c r="T19" s="322">
        <v>1219</v>
      </c>
      <c r="U19" s="323">
        <v>475.5</v>
      </c>
      <c r="V19" s="324">
        <v>456</v>
      </c>
      <c r="W19" s="325">
        <v>0</v>
      </c>
      <c r="X19" s="326">
        <v>0</v>
      </c>
      <c r="Y19" s="660">
        <v>38924.5</v>
      </c>
      <c r="Z19" s="327">
        <v>10404.5</v>
      </c>
      <c r="AA19" s="328">
        <v>9830.1</v>
      </c>
      <c r="AB19" s="329">
        <v>13219.9</v>
      </c>
    </row>
    <row r="20" spans="2:29" ht="60" x14ac:dyDescent="0.25">
      <c r="B20" s="330" t="s">
        <v>46</v>
      </c>
      <c r="C20" s="661">
        <v>41335.1</v>
      </c>
      <c r="D20" s="331">
        <v>220.3</v>
      </c>
      <c r="E20" s="332">
        <v>21.2</v>
      </c>
      <c r="F20" s="333">
        <v>3573</v>
      </c>
      <c r="G20" s="334">
        <v>1068.2</v>
      </c>
      <c r="H20" s="335">
        <v>255.9</v>
      </c>
      <c r="I20" s="336">
        <v>1576.1</v>
      </c>
      <c r="J20" s="337">
        <v>2122.1999999999998</v>
      </c>
      <c r="K20" s="338">
        <v>1069.9000000000001</v>
      </c>
      <c r="L20" s="339">
        <v>346.9</v>
      </c>
      <c r="M20" s="340">
        <v>663.7</v>
      </c>
      <c r="N20" s="341">
        <v>17801.2</v>
      </c>
      <c r="O20" s="342">
        <v>5526.9</v>
      </c>
      <c r="P20" s="343">
        <v>4105.2</v>
      </c>
      <c r="Q20" s="344">
        <v>783.6</v>
      </c>
      <c r="R20" s="345">
        <v>930</v>
      </c>
      <c r="S20" s="346">
        <v>101.9</v>
      </c>
      <c r="T20" s="347">
        <v>820.8</v>
      </c>
      <c r="U20" s="348">
        <v>143.80000000000001</v>
      </c>
      <c r="V20" s="349">
        <v>204.3</v>
      </c>
      <c r="W20" s="350">
        <v>0</v>
      </c>
      <c r="X20" s="351">
        <v>0</v>
      </c>
      <c r="Y20" s="661">
        <v>41335.1</v>
      </c>
      <c r="Z20" s="352">
        <v>18131.2</v>
      </c>
      <c r="AA20" s="353">
        <v>0</v>
      </c>
      <c r="AB20" s="354">
        <v>14063.087</v>
      </c>
    </row>
    <row r="21" spans="2:29" ht="45" x14ac:dyDescent="0.25">
      <c r="B21" s="355" t="s">
        <v>47</v>
      </c>
      <c r="C21" s="662">
        <v>15468.3</v>
      </c>
      <c r="D21" s="356">
        <v>21.7</v>
      </c>
      <c r="E21" s="357">
        <v>4.4000000000000004</v>
      </c>
      <c r="F21" s="358">
        <v>1210.0999999999999</v>
      </c>
      <c r="G21" s="359">
        <v>48.5</v>
      </c>
      <c r="H21" s="360">
        <v>39.799999999999997</v>
      </c>
      <c r="I21" s="361">
        <v>762.3</v>
      </c>
      <c r="J21" s="362">
        <v>2204.1999999999998</v>
      </c>
      <c r="K21" s="363">
        <v>1785.5</v>
      </c>
      <c r="L21" s="364">
        <v>954</v>
      </c>
      <c r="M21" s="365">
        <v>532.9</v>
      </c>
      <c r="N21" s="366">
        <v>1338.9</v>
      </c>
      <c r="O21" s="367">
        <v>972.8</v>
      </c>
      <c r="P21" s="368">
        <v>1856.9</v>
      </c>
      <c r="Q21" s="369">
        <v>621.9</v>
      </c>
      <c r="R21" s="370">
        <v>655.20000000000005</v>
      </c>
      <c r="S21" s="371">
        <v>273.8</v>
      </c>
      <c r="T21" s="372">
        <v>1153.7</v>
      </c>
      <c r="U21" s="373">
        <v>343.2</v>
      </c>
      <c r="V21" s="374">
        <v>688.5</v>
      </c>
      <c r="W21" s="375">
        <v>0</v>
      </c>
      <c r="X21" s="376">
        <v>0</v>
      </c>
      <c r="Y21" s="662">
        <v>15468.3</v>
      </c>
      <c r="Z21" s="377">
        <v>45557.5</v>
      </c>
      <c r="AA21" s="378">
        <v>23.6</v>
      </c>
      <c r="AB21" s="379">
        <v>552.20000000000005</v>
      </c>
    </row>
    <row r="22" spans="2:29" ht="90" x14ac:dyDescent="0.25">
      <c r="B22" s="380" t="s">
        <v>48</v>
      </c>
      <c r="C22" s="663">
        <v>103347</v>
      </c>
      <c r="D22" s="381">
        <v>548.79999999999995</v>
      </c>
      <c r="E22" s="382">
        <v>122.2</v>
      </c>
      <c r="F22" s="383">
        <v>20508.3</v>
      </c>
      <c r="G22" s="384">
        <v>1324</v>
      </c>
      <c r="H22" s="385">
        <v>685.9</v>
      </c>
      <c r="I22" s="386">
        <v>3505</v>
      </c>
      <c r="J22" s="387">
        <v>13696.7</v>
      </c>
      <c r="K22" s="388">
        <v>3670.7</v>
      </c>
      <c r="L22" s="389">
        <v>1185.0999999999999</v>
      </c>
      <c r="M22" s="390">
        <v>4539.7</v>
      </c>
      <c r="N22" s="391">
        <v>6743.2</v>
      </c>
      <c r="O22" s="392">
        <v>1609.3</v>
      </c>
      <c r="P22" s="393">
        <v>30339.200000000001</v>
      </c>
      <c r="Q22" s="394">
        <v>6340.3</v>
      </c>
      <c r="R22" s="395">
        <v>2791.8</v>
      </c>
      <c r="S22" s="396">
        <v>742.6</v>
      </c>
      <c r="T22" s="397">
        <v>2381.1999999999998</v>
      </c>
      <c r="U22" s="398">
        <v>1215</v>
      </c>
      <c r="V22" s="399">
        <v>1398</v>
      </c>
      <c r="W22" s="400">
        <v>0</v>
      </c>
      <c r="X22" s="401">
        <v>0</v>
      </c>
      <c r="Y22" s="663">
        <v>103347</v>
      </c>
      <c r="Z22" s="402">
        <v>4319.5</v>
      </c>
      <c r="AA22" s="403">
        <v>26095.8</v>
      </c>
      <c r="AB22" s="404">
        <v>40288.300000000003</v>
      </c>
    </row>
    <row r="23" spans="2:29" ht="75" x14ac:dyDescent="0.25">
      <c r="B23" s="405" t="s">
        <v>49</v>
      </c>
      <c r="C23" s="664">
        <v>42399.6</v>
      </c>
      <c r="D23" s="406">
        <v>246.7</v>
      </c>
      <c r="E23" s="407">
        <v>28</v>
      </c>
      <c r="F23" s="408">
        <v>10294.200000000001</v>
      </c>
      <c r="G23" s="409">
        <v>115.1</v>
      </c>
      <c r="H23" s="410">
        <v>278</v>
      </c>
      <c r="I23" s="411">
        <v>2882.3</v>
      </c>
      <c r="J23" s="412">
        <v>4151.8</v>
      </c>
      <c r="K23" s="413">
        <v>3491.8</v>
      </c>
      <c r="L23" s="414">
        <v>965.6</v>
      </c>
      <c r="M23" s="415">
        <v>2066.8000000000002</v>
      </c>
      <c r="N23" s="416">
        <v>1813.4</v>
      </c>
      <c r="O23" s="417">
        <v>1082.9000000000001</v>
      </c>
      <c r="P23" s="418">
        <v>5170.3</v>
      </c>
      <c r="Q23" s="419">
        <v>5902.7</v>
      </c>
      <c r="R23" s="420">
        <v>742.8</v>
      </c>
      <c r="S23" s="421">
        <v>386.5</v>
      </c>
      <c r="T23" s="422">
        <v>1957.4</v>
      </c>
      <c r="U23" s="423">
        <v>460.2</v>
      </c>
      <c r="V23" s="424">
        <v>363.1</v>
      </c>
      <c r="W23" s="425">
        <v>0</v>
      </c>
      <c r="X23" s="426">
        <v>0</v>
      </c>
      <c r="Y23" s="664">
        <v>42399.6</v>
      </c>
      <c r="Z23" s="427">
        <v>8025.7</v>
      </c>
      <c r="AA23" s="428">
        <v>586</v>
      </c>
      <c r="AB23" s="429">
        <v>6218</v>
      </c>
    </row>
    <row r="24" spans="2:29" ht="135" x14ac:dyDescent="0.25">
      <c r="B24" s="430" t="s">
        <v>50</v>
      </c>
      <c r="C24" s="665">
        <v>1761.9</v>
      </c>
      <c r="D24" s="431">
        <v>10.9</v>
      </c>
      <c r="E24" s="432">
        <v>2.8</v>
      </c>
      <c r="F24" s="433">
        <v>117.7</v>
      </c>
      <c r="G24" s="434">
        <v>100.9</v>
      </c>
      <c r="H24" s="435">
        <v>11.7</v>
      </c>
      <c r="I24" s="436">
        <v>39.200000000000003</v>
      </c>
      <c r="J24" s="437">
        <v>246.2</v>
      </c>
      <c r="K24" s="438">
        <v>131.9</v>
      </c>
      <c r="L24" s="439">
        <v>25.1</v>
      </c>
      <c r="M24" s="440">
        <v>99.2</v>
      </c>
      <c r="N24" s="441">
        <v>292.7</v>
      </c>
      <c r="O24" s="442">
        <v>6.4</v>
      </c>
      <c r="P24" s="443">
        <v>256.39999999999998</v>
      </c>
      <c r="Q24" s="444">
        <v>147.69999999999999</v>
      </c>
      <c r="R24" s="445">
        <v>5</v>
      </c>
      <c r="S24" s="446">
        <v>18</v>
      </c>
      <c r="T24" s="447">
        <v>76.599999999999994</v>
      </c>
      <c r="U24" s="448">
        <v>19.899999999999999</v>
      </c>
      <c r="V24" s="449">
        <v>153.6</v>
      </c>
      <c r="W24" s="450">
        <v>0</v>
      </c>
      <c r="X24" s="451">
        <v>0</v>
      </c>
      <c r="Y24" s="665">
        <v>1761.9</v>
      </c>
      <c r="Z24" s="452">
        <v>38158.199999999997</v>
      </c>
      <c r="AA24" s="453">
        <v>0</v>
      </c>
      <c r="AB24" s="454">
        <v>579.4</v>
      </c>
    </row>
    <row r="25" spans="2:29" ht="45" x14ac:dyDescent="0.25">
      <c r="B25" s="455" t="s">
        <v>51</v>
      </c>
      <c r="C25" s="666">
        <v>956.8</v>
      </c>
      <c r="D25" s="456">
        <v>0.4</v>
      </c>
      <c r="E25" s="457">
        <v>0.4</v>
      </c>
      <c r="F25" s="458">
        <v>60.7</v>
      </c>
      <c r="G25" s="459">
        <v>2.7</v>
      </c>
      <c r="H25" s="460">
        <v>1.4</v>
      </c>
      <c r="I25" s="461">
        <v>17</v>
      </c>
      <c r="J25" s="462">
        <v>56.7</v>
      </c>
      <c r="K25" s="463">
        <v>19.8</v>
      </c>
      <c r="L25" s="464">
        <v>2.1</v>
      </c>
      <c r="M25" s="465">
        <v>40.299999999999997</v>
      </c>
      <c r="N25" s="466">
        <v>67.2</v>
      </c>
      <c r="O25" s="467">
        <v>5</v>
      </c>
      <c r="P25" s="468">
        <v>109</v>
      </c>
      <c r="Q25" s="469">
        <v>30</v>
      </c>
      <c r="R25" s="470">
        <v>34.5</v>
      </c>
      <c r="S25" s="471">
        <v>469.2</v>
      </c>
      <c r="T25" s="472">
        <v>21.4</v>
      </c>
      <c r="U25" s="473">
        <v>7.8</v>
      </c>
      <c r="V25" s="474">
        <v>11.2</v>
      </c>
      <c r="W25" s="475">
        <v>0</v>
      </c>
      <c r="X25" s="476">
        <v>0</v>
      </c>
      <c r="Y25" s="666">
        <v>956.8</v>
      </c>
      <c r="Z25" s="477">
        <v>31147.3</v>
      </c>
      <c r="AA25" s="478">
        <v>0</v>
      </c>
      <c r="AB25" s="479">
        <v>172.2</v>
      </c>
    </row>
    <row r="26" spans="2:29" ht="75" x14ac:dyDescent="0.25">
      <c r="B26" s="480" t="s">
        <v>52</v>
      </c>
      <c r="C26" s="667">
        <v>4720.5</v>
      </c>
      <c r="D26" s="481">
        <v>0.1</v>
      </c>
      <c r="E26" s="482">
        <v>0.1</v>
      </c>
      <c r="F26" s="483">
        <v>36</v>
      </c>
      <c r="G26" s="484">
        <v>0</v>
      </c>
      <c r="H26" s="485">
        <v>1.4</v>
      </c>
      <c r="I26" s="486">
        <v>10.199999999999999</v>
      </c>
      <c r="J26" s="487">
        <v>17.5</v>
      </c>
      <c r="K26" s="488">
        <v>14.7</v>
      </c>
      <c r="L26" s="489">
        <v>5.4</v>
      </c>
      <c r="M26" s="490">
        <v>3.2</v>
      </c>
      <c r="N26" s="491">
        <v>0.5</v>
      </c>
      <c r="O26" s="492">
        <v>4.0999999999999996</v>
      </c>
      <c r="P26" s="493">
        <v>28.9</v>
      </c>
      <c r="Q26" s="494">
        <v>12.1</v>
      </c>
      <c r="R26" s="495">
        <v>59.9</v>
      </c>
      <c r="S26" s="496">
        <v>0.2</v>
      </c>
      <c r="T26" s="497">
        <v>4491.3</v>
      </c>
      <c r="U26" s="498">
        <v>28.3</v>
      </c>
      <c r="V26" s="499">
        <v>6.6</v>
      </c>
      <c r="W26" s="500">
        <v>0</v>
      </c>
      <c r="X26" s="501">
        <v>0</v>
      </c>
      <c r="Y26" s="667">
        <v>4720.5</v>
      </c>
      <c r="Z26" s="502">
        <v>55233.1</v>
      </c>
      <c r="AA26" s="503">
        <v>0</v>
      </c>
      <c r="AB26" s="504">
        <v>21.1</v>
      </c>
    </row>
    <row r="27" spans="2:29" ht="75" x14ac:dyDescent="0.25">
      <c r="B27" s="505" t="s">
        <v>53</v>
      </c>
      <c r="C27" s="668">
        <v>2997.9</v>
      </c>
      <c r="D27" s="506">
        <v>16.600000000000001</v>
      </c>
      <c r="E27" s="507">
        <v>0.7</v>
      </c>
      <c r="F27" s="508">
        <v>328.9</v>
      </c>
      <c r="G27" s="509">
        <v>17.899999999999999</v>
      </c>
      <c r="H27" s="510">
        <v>12.1</v>
      </c>
      <c r="I27" s="511">
        <v>117.1</v>
      </c>
      <c r="J27" s="512">
        <v>194.4</v>
      </c>
      <c r="K27" s="513">
        <v>118.5</v>
      </c>
      <c r="L27" s="514">
        <v>39.5</v>
      </c>
      <c r="M27" s="515">
        <v>156.6</v>
      </c>
      <c r="N27" s="516">
        <v>105.6</v>
      </c>
      <c r="O27" s="517">
        <v>21.2</v>
      </c>
      <c r="P27" s="518">
        <v>220.3</v>
      </c>
      <c r="Q27" s="519">
        <v>61.1</v>
      </c>
      <c r="R27" s="520">
        <v>272.7</v>
      </c>
      <c r="S27" s="521">
        <v>69.099999999999994</v>
      </c>
      <c r="T27" s="522">
        <v>116.6</v>
      </c>
      <c r="U27" s="523">
        <v>1095.0999999999999</v>
      </c>
      <c r="V27" s="524">
        <v>33.9</v>
      </c>
      <c r="W27" s="525">
        <v>0</v>
      </c>
      <c r="X27" s="526">
        <v>0</v>
      </c>
      <c r="Y27" s="668">
        <v>2997.9</v>
      </c>
      <c r="Z27" s="527">
        <v>6088.3</v>
      </c>
      <c r="AA27" s="528">
        <v>206.8</v>
      </c>
      <c r="AB27" s="529">
        <v>452.7</v>
      </c>
    </row>
    <row r="28" spans="2:29" ht="30" x14ac:dyDescent="0.25">
      <c r="B28" s="530" t="s">
        <v>54</v>
      </c>
      <c r="C28" s="669">
        <v>4499.8999999999996</v>
      </c>
      <c r="D28" s="531">
        <v>18.100000000000001</v>
      </c>
      <c r="E28" s="532">
        <v>1.2</v>
      </c>
      <c r="F28" s="533">
        <v>497.4</v>
      </c>
      <c r="G28" s="534">
        <v>70.099999999999994</v>
      </c>
      <c r="H28" s="535">
        <v>26.5</v>
      </c>
      <c r="I28" s="536">
        <v>169.1</v>
      </c>
      <c r="J28" s="537">
        <v>258.39999999999998</v>
      </c>
      <c r="K28" s="538">
        <v>137</v>
      </c>
      <c r="L28" s="539">
        <v>136.1</v>
      </c>
      <c r="M28" s="540">
        <v>134</v>
      </c>
      <c r="N28" s="541">
        <v>642.9</v>
      </c>
      <c r="O28" s="542">
        <v>68.2</v>
      </c>
      <c r="P28" s="543">
        <v>538</v>
      </c>
      <c r="Q28" s="544">
        <v>174.8</v>
      </c>
      <c r="R28" s="545">
        <v>38.700000000000003</v>
      </c>
      <c r="S28" s="546">
        <v>153.30000000000001</v>
      </c>
      <c r="T28" s="547">
        <v>1061.4000000000001</v>
      </c>
      <c r="U28" s="548">
        <v>38</v>
      </c>
      <c r="V28" s="549">
        <v>336.7</v>
      </c>
      <c r="W28" s="550">
        <v>0</v>
      </c>
      <c r="X28" s="551">
        <v>0</v>
      </c>
      <c r="Y28" s="669">
        <v>4499.8999999999996</v>
      </c>
      <c r="Z28" s="552">
        <v>6834.7</v>
      </c>
      <c r="AA28" s="553">
        <v>0</v>
      </c>
      <c r="AB28" s="554">
        <v>341.6</v>
      </c>
    </row>
    <row r="29" spans="2:29" ht="225" x14ac:dyDescent="0.25">
      <c r="B29" s="555" t="s">
        <v>55</v>
      </c>
      <c r="C29" s="670">
        <v>0</v>
      </c>
      <c r="D29" s="556">
        <v>0</v>
      </c>
      <c r="E29" s="557">
        <v>0</v>
      </c>
      <c r="F29" s="558">
        <v>0</v>
      </c>
      <c r="G29" s="559">
        <v>0</v>
      </c>
      <c r="H29" s="560">
        <v>0</v>
      </c>
      <c r="I29" s="561">
        <v>0</v>
      </c>
      <c r="J29" s="562">
        <v>0</v>
      </c>
      <c r="K29" s="563">
        <v>0</v>
      </c>
      <c r="L29" s="564">
        <v>0</v>
      </c>
      <c r="M29" s="565">
        <v>0</v>
      </c>
      <c r="N29" s="566">
        <v>0</v>
      </c>
      <c r="O29" s="567">
        <v>0</v>
      </c>
      <c r="P29" s="568">
        <v>0</v>
      </c>
      <c r="Q29" s="569">
        <v>0</v>
      </c>
      <c r="R29" s="570">
        <v>0</v>
      </c>
      <c r="S29" s="571">
        <v>0</v>
      </c>
      <c r="T29" s="572">
        <v>0</v>
      </c>
      <c r="U29" s="573">
        <v>0</v>
      </c>
      <c r="V29" s="574">
        <v>0</v>
      </c>
      <c r="W29" s="575">
        <v>0</v>
      </c>
      <c r="X29" s="576">
        <v>0</v>
      </c>
      <c r="Y29" s="670">
        <v>0</v>
      </c>
      <c r="Z29" s="577">
        <v>255.8</v>
      </c>
      <c r="AA29" s="578">
        <v>0</v>
      </c>
      <c r="AB29" s="579">
        <v>0</v>
      </c>
    </row>
    <row r="30" spans="2:29" ht="120" x14ac:dyDescent="0.25">
      <c r="B30" s="580" t="s">
        <v>56</v>
      </c>
      <c r="C30" s="671">
        <v>0</v>
      </c>
      <c r="D30" s="581">
        <v>0</v>
      </c>
      <c r="E30" s="582">
        <v>0</v>
      </c>
      <c r="F30" s="583">
        <v>0</v>
      </c>
      <c r="G30" s="584">
        <v>0</v>
      </c>
      <c r="H30" s="585">
        <v>0</v>
      </c>
      <c r="I30" s="586">
        <v>0</v>
      </c>
      <c r="J30" s="587">
        <v>0</v>
      </c>
      <c r="K30" s="588">
        <v>0</v>
      </c>
      <c r="L30" s="589">
        <v>0</v>
      </c>
      <c r="M30" s="590">
        <v>0</v>
      </c>
      <c r="N30" s="591">
        <v>0</v>
      </c>
      <c r="O30" s="592">
        <v>0</v>
      </c>
      <c r="P30" s="593">
        <v>0</v>
      </c>
      <c r="Q30" s="594">
        <v>0</v>
      </c>
      <c r="R30" s="595">
        <v>0</v>
      </c>
      <c r="S30" s="596">
        <v>0</v>
      </c>
      <c r="T30" s="597">
        <v>0</v>
      </c>
      <c r="U30" s="598">
        <v>0</v>
      </c>
      <c r="V30" s="599">
        <v>0</v>
      </c>
      <c r="W30" s="600">
        <v>0</v>
      </c>
      <c r="X30" s="601">
        <v>0</v>
      </c>
      <c r="Y30" s="671">
        <v>0</v>
      </c>
      <c r="Z30" s="602">
        <v>0</v>
      </c>
      <c r="AA30" s="603">
        <v>0</v>
      </c>
      <c r="AB30" s="604">
        <v>0</v>
      </c>
    </row>
    <row r="32" spans="2:29" x14ac:dyDescent="0.25">
      <c r="B32" s="605" t="s">
        <v>57</v>
      </c>
      <c r="AC32" s="606" t="s">
        <v>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11"/>
  <dimension ref="B1:AE32"/>
  <sheetViews>
    <sheetView topLeftCell="U13" workbookViewId="0">
      <selection activeCell="AC5" sqref="AC5:AE5"/>
    </sheetView>
  </sheetViews>
  <sheetFormatPr baseColWidth="10" defaultColWidth="11.5703125" defaultRowHeight="15" x14ac:dyDescent="0.25"/>
  <cols>
    <col min="1" max="16384" width="11.5703125" style="673"/>
  </cols>
  <sheetData>
    <row r="1" spans="2:31" x14ac:dyDescent="0.25">
      <c r="B1" s="672" t="s">
        <v>0</v>
      </c>
    </row>
    <row r="2" spans="2:31" x14ac:dyDescent="0.25">
      <c r="B2" s="674" t="s">
        <v>88</v>
      </c>
    </row>
    <row r="3" spans="2:31" x14ac:dyDescent="0.25">
      <c r="B3" s="674" t="s">
        <v>89</v>
      </c>
    </row>
    <row r="4" spans="2:31" x14ac:dyDescent="0.25">
      <c r="B4" s="674" t="s">
        <v>3</v>
      </c>
    </row>
    <row r="5" spans="2:31" x14ac:dyDescent="0.25">
      <c r="AC5" s="647" t="s">
        <v>73</v>
      </c>
      <c r="AD5" t="s">
        <v>74</v>
      </c>
      <c r="AE5" t="s">
        <v>75</v>
      </c>
    </row>
    <row r="6" spans="2:31" ht="75" x14ac:dyDescent="0.25">
      <c r="B6" s="675" t="s">
        <v>4</v>
      </c>
      <c r="C6" s="676" t="s">
        <v>5</v>
      </c>
      <c r="D6" s="676" t="s">
        <v>5</v>
      </c>
      <c r="E6" s="676" t="s">
        <v>5</v>
      </c>
      <c r="F6" s="676" t="s">
        <v>5</v>
      </c>
      <c r="G6" s="676" t="s">
        <v>5</v>
      </c>
      <c r="H6" s="676" t="s">
        <v>5</v>
      </c>
      <c r="I6" s="676" t="s">
        <v>5</v>
      </c>
      <c r="J6" s="676" t="s">
        <v>5</v>
      </c>
      <c r="K6" s="676" t="s">
        <v>5</v>
      </c>
      <c r="L6" s="676" t="s">
        <v>5</v>
      </c>
      <c r="M6" s="676" t="s">
        <v>5</v>
      </c>
      <c r="N6" s="676" t="s">
        <v>5</v>
      </c>
      <c r="O6" s="676" t="s">
        <v>5</v>
      </c>
      <c r="P6" s="676" t="s">
        <v>5</v>
      </c>
      <c r="Q6" s="676" t="s">
        <v>5</v>
      </c>
      <c r="R6" s="676" t="s">
        <v>5</v>
      </c>
      <c r="S6" s="676" t="s">
        <v>5</v>
      </c>
      <c r="T6" s="676" t="s">
        <v>5</v>
      </c>
      <c r="U6" s="676" t="s">
        <v>5</v>
      </c>
      <c r="V6" s="676" t="s">
        <v>5</v>
      </c>
      <c r="W6" s="676" t="s">
        <v>5</v>
      </c>
      <c r="X6" s="676" t="s">
        <v>5</v>
      </c>
      <c r="Y6" s="676" t="s">
        <v>5</v>
      </c>
      <c r="Z6" s="676" t="s">
        <v>6</v>
      </c>
      <c r="AA6" s="676" t="s">
        <v>7</v>
      </c>
      <c r="AB6" s="676" t="s">
        <v>8</v>
      </c>
    </row>
    <row r="7" spans="2:31" ht="195" x14ac:dyDescent="0.25">
      <c r="B7" s="675" t="s">
        <v>9</v>
      </c>
      <c r="C7" s="676" t="s">
        <v>10</v>
      </c>
      <c r="D7" s="676" t="s">
        <v>11</v>
      </c>
      <c r="E7" s="676" t="s">
        <v>12</v>
      </c>
      <c r="F7" s="676" t="s">
        <v>13</v>
      </c>
      <c r="G7" s="676" t="s">
        <v>14</v>
      </c>
      <c r="H7" s="676" t="s">
        <v>15</v>
      </c>
      <c r="I7" s="676" t="s">
        <v>16</v>
      </c>
      <c r="J7" s="676" t="s">
        <v>17</v>
      </c>
      <c r="K7" s="676" t="s">
        <v>18</v>
      </c>
      <c r="L7" s="676" t="s">
        <v>19</v>
      </c>
      <c r="M7" s="676" t="s">
        <v>20</v>
      </c>
      <c r="N7" s="676" t="s">
        <v>21</v>
      </c>
      <c r="O7" s="676" t="s">
        <v>22</v>
      </c>
      <c r="P7" s="676" t="s">
        <v>23</v>
      </c>
      <c r="Q7" s="676" t="s">
        <v>24</v>
      </c>
      <c r="R7" s="676" t="s">
        <v>25</v>
      </c>
      <c r="S7" s="676" t="s">
        <v>26</v>
      </c>
      <c r="T7" s="676" t="s">
        <v>27</v>
      </c>
      <c r="U7" s="676" t="s">
        <v>28</v>
      </c>
      <c r="V7" s="676" t="s">
        <v>29</v>
      </c>
      <c r="W7" s="676" t="s">
        <v>30</v>
      </c>
      <c r="X7" s="676" t="s">
        <v>31</v>
      </c>
      <c r="Y7" s="676" t="s">
        <v>10</v>
      </c>
      <c r="Z7" s="676" t="s">
        <v>32</v>
      </c>
      <c r="AA7" s="676" t="s">
        <v>32</v>
      </c>
      <c r="AB7" s="676" t="s">
        <v>32</v>
      </c>
    </row>
    <row r="8" spans="2:31" x14ac:dyDescent="0.25">
      <c r="B8" s="677" t="s">
        <v>33</v>
      </c>
      <c r="C8" s="678" t="s">
        <v>34</v>
      </c>
      <c r="D8" s="678" t="s">
        <v>34</v>
      </c>
      <c r="E8" s="678" t="s">
        <v>34</v>
      </c>
      <c r="F8" s="678" t="s">
        <v>34</v>
      </c>
      <c r="G8" s="678" t="s">
        <v>34</v>
      </c>
      <c r="H8" s="678" t="s">
        <v>34</v>
      </c>
      <c r="I8" s="678" t="s">
        <v>34</v>
      </c>
      <c r="J8" s="678" t="s">
        <v>34</v>
      </c>
      <c r="K8" s="678" t="s">
        <v>34</v>
      </c>
      <c r="L8" s="678" t="s">
        <v>34</v>
      </c>
      <c r="M8" s="678" t="s">
        <v>34</v>
      </c>
      <c r="N8" s="678" t="s">
        <v>34</v>
      </c>
      <c r="O8" s="678" t="s">
        <v>34</v>
      </c>
      <c r="P8" s="678" t="s">
        <v>34</v>
      </c>
      <c r="Q8" s="678" t="s">
        <v>34</v>
      </c>
      <c r="R8" s="678" t="s">
        <v>34</v>
      </c>
      <c r="S8" s="678" t="s">
        <v>34</v>
      </c>
      <c r="T8" s="678" t="s">
        <v>34</v>
      </c>
      <c r="U8" s="678" t="s">
        <v>34</v>
      </c>
      <c r="V8" s="678" t="s">
        <v>34</v>
      </c>
      <c r="W8" s="678" t="s">
        <v>34</v>
      </c>
      <c r="X8" s="678" t="s">
        <v>34</v>
      </c>
      <c r="Y8" s="678" t="s">
        <v>34</v>
      </c>
      <c r="Z8" s="678" t="s">
        <v>34</v>
      </c>
      <c r="AA8" s="678" t="s">
        <v>34</v>
      </c>
      <c r="AB8" s="678" t="s">
        <v>34</v>
      </c>
    </row>
    <row r="9" spans="2:31" x14ac:dyDescent="0.25">
      <c r="B9" s="679" t="s">
        <v>35</v>
      </c>
      <c r="C9" s="680">
        <v>810850</v>
      </c>
      <c r="D9" s="680">
        <v>19612</v>
      </c>
      <c r="E9" s="680">
        <v>3715</v>
      </c>
      <c r="F9" s="680">
        <v>230987</v>
      </c>
      <c r="G9" s="680">
        <v>8677</v>
      </c>
      <c r="H9" s="680">
        <v>7156</v>
      </c>
      <c r="I9" s="680">
        <v>83156</v>
      </c>
      <c r="J9" s="680">
        <v>78912</v>
      </c>
      <c r="K9" s="680">
        <v>48287</v>
      </c>
      <c r="L9" s="680">
        <v>12295</v>
      </c>
      <c r="M9" s="680">
        <v>51773</v>
      </c>
      <c r="N9" s="680">
        <v>39667</v>
      </c>
      <c r="O9" s="680">
        <v>44742</v>
      </c>
      <c r="P9" s="680">
        <v>65152</v>
      </c>
      <c r="Q9" s="680">
        <v>28626</v>
      </c>
      <c r="R9" s="680">
        <v>35003</v>
      </c>
      <c r="S9" s="680">
        <v>10565</v>
      </c>
      <c r="T9" s="680">
        <v>30561</v>
      </c>
      <c r="U9" s="680">
        <v>6216</v>
      </c>
      <c r="V9" s="680">
        <v>5748</v>
      </c>
      <c r="W9" s="680">
        <v>0</v>
      </c>
      <c r="X9" s="680">
        <v>0</v>
      </c>
      <c r="Y9" s="680">
        <v>810850</v>
      </c>
      <c r="Z9" s="680">
        <v>546082</v>
      </c>
      <c r="AA9" s="680">
        <v>172937</v>
      </c>
      <c r="AB9" s="680">
        <v>614952</v>
      </c>
    </row>
    <row r="10" spans="2:31" ht="75" x14ac:dyDescent="0.25">
      <c r="B10" s="679" t="s">
        <v>36</v>
      </c>
      <c r="C10" s="680">
        <v>29044</v>
      </c>
      <c r="D10" s="680">
        <v>6222</v>
      </c>
      <c r="E10" s="680">
        <v>0</v>
      </c>
      <c r="F10" s="680">
        <v>20932</v>
      </c>
      <c r="G10" s="680">
        <v>0</v>
      </c>
      <c r="H10" s="680">
        <v>0</v>
      </c>
      <c r="I10" s="680">
        <v>180</v>
      </c>
      <c r="J10" s="680">
        <v>220</v>
      </c>
      <c r="K10" s="680">
        <v>0</v>
      </c>
      <c r="L10" s="680">
        <v>468</v>
      </c>
      <c r="M10" s="680">
        <v>0</v>
      </c>
      <c r="N10" s="680">
        <v>0</v>
      </c>
      <c r="O10" s="680">
        <v>3</v>
      </c>
      <c r="P10" s="680">
        <v>1</v>
      </c>
      <c r="Q10" s="680">
        <v>351</v>
      </c>
      <c r="R10" s="680">
        <v>188</v>
      </c>
      <c r="S10" s="680">
        <v>0</v>
      </c>
      <c r="T10" s="680">
        <v>425</v>
      </c>
      <c r="U10" s="680">
        <v>14</v>
      </c>
      <c r="V10" s="680">
        <v>40</v>
      </c>
      <c r="W10" s="680">
        <v>0</v>
      </c>
      <c r="X10" s="680">
        <v>0</v>
      </c>
      <c r="Y10" s="680">
        <v>29044</v>
      </c>
      <c r="Z10" s="680">
        <v>9121</v>
      </c>
      <c r="AA10" s="680">
        <v>296</v>
      </c>
      <c r="AB10" s="680">
        <v>29046</v>
      </c>
    </row>
    <row r="11" spans="2:31" ht="45" x14ac:dyDescent="0.25">
      <c r="B11" s="679" t="s">
        <v>37</v>
      </c>
      <c r="C11" s="680">
        <v>26957</v>
      </c>
      <c r="D11" s="680">
        <v>615</v>
      </c>
      <c r="E11" s="680">
        <v>815</v>
      </c>
      <c r="F11" s="680">
        <v>19798</v>
      </c>
      <c r="G11" s="680">
        <v>1586</v>
      </c>
      <c r="H11" s="680">
        <v>41</v>
      </c>
      <c r="I11" s="680">
        <v>1483</v>
      </c>
      <c r="J11" s="680">
        <v>401</v>
      </c>
      <c r="K11" s="680">
        <v>88</v>
      </c>
      <c r="L11" s="680">
        <v>270</v>
      </c>
      <c r="M11" s="680">
        <v>28</v>
      </c>
      <c r="N11" s="680">
        <v>48</v>
      </c>
      <c r="O11" s="680">
        <v>93</v>
      </c>
      <c r="P11" s="680">
        <v>600</v>
      </c>
      <c r="Q11" s="680">
        <v>72</v>
      </c>
      <c r="R11" s="680">
        <v>245</v>
      </c>
      <c r="S11" s="680">
        <v>173</v>
      </c>
      <c r="T11" s="680">
        <v>348</v>
      </c>
      <c r="U11" s="680">
        <v>91</v>
      </c>
      <c r="V11" s="680">
        <v>162</v>
      </c>
      <c r="W11" s="680">
        <v>0</v>
      </c>
      <c r="X11" s="680">
        <v>0</v>
      </c>
      <c r="Y11" s="680">
        <v>26957</v>
      </c>
      <c r="Z11" s="680">
        <v>6404</v>
      </c>
      <c r="AA11" s="680">
        <v>101</v>
      </c>
      <c r="AB11" s="680">
        <v>11705</v>
      </c>
    </row>
    <row r="12" spans="2:31" ht="45" x14ac:dyDescent="0.25">
      <c r="B12" s="679" t="s">
        <v>38</v>
      </c>
      <c r="C12" s="680">
        <v>247714</v>
      </c>
      <c r="D12" s="680">
        <v>8116</v>
      </c>
      <c r="E12" s="680">
        <v>493</v>
      </c>
      <c r="F12" s="680">
        <v>142694</v>
      </c>
      <c r="G12" s="680">
        <v>1137</v>
      </c>
      <c r="H12" s="680">
        <v>1432</v>
      </c>
      <c r="I12" s="680">
        <v>34888</v>
      </c>
      <c r="J12" s="680">
        <v>10624</v>
      </c>
      <c r="K12" s="680">
        <v>6479</v>
      </c>
      <c r="L12" s="680">
        <v>5736</v>
      </c>
      <c r="M12" s="680">
        <v>4643</v>
      </c>
      <c r="N12" s="680">
        <v>736</v>
      </c>
      <c r="O12" s="680">
        <v>2753</v>
      </c>
      <c r="P12" s="680">
        <v>5112</v>
      </c>
      <c r="Q12" s="680">
        <v>4035</v>
      </c>
      <c r="R12" s="680">
        <v>4222</v>
      </c>
      <c r="S12" s="680">
        <v>1188</v>
      </c>
      <c r="T12" s="680">
        <v>11009</v>
      </c>
      <c r="U12" s="680">
        <v>1080</v>
      </c>
      <c r="V12" s="680">
        <v>1337</v>
      </c>
      <c r="W12" s="680">
        <v>0</v>
      </c>
      <c r="X12" s="680">
        <v>0</v>
      </c>
      <c r="Y12" s="680">
        <v>247714</v>
      </c>
      <c r="Z12" s="680">
        <v>138974</v>
      </c>
      <c r="AA12" s="680">
        <v>40734</v>
      </c>
      <c r="AB12" s="680">
        <v>423497</v>
      </c>
    </row>
    <row r="13" spans="2:31" ht="90" x14ac:dyDescent="0.25">
      <c r="B13" s="679" t="s">
        <v>39</v>
      </c>
      <c r="C13" s="680">
        <v>11133</v>
      </c>
      <c r="D13" s="680">
        <v>385</v>
      </c>
      <c r="E13" s="680">
        <v>926</v>
      </c>
      <c r="F13" s="680">
        <v>2478</v>
      </c>
      <c r="G13" s="680">
        <v>2042</v>
      </c>
      <c r="H13" s="680">
        <v>164</v>
      </c>
      <c r="I13" s="680">
        <v>132</v>
      </c>
      <c r="J13" s="680">
        <v>1591</v>
      </c>
      <c r="K13" s="680">
        <v>384</v>
      </c>
      <c r="L13" s="680">
        <v>375</v>
      </c>
      <c r="M13" s="680">
        <v>234</v>
      </c>
      <c r="N13" s="680">
        <v>155</v>
      </c>
      <c r="O13" s="680">
        <v>234</v>
      </c>
      <c r="P13" s="680">
        <v>253</v>
      </c>
      <c r="Q13" s="680">
        <v>144</v>
      </c>
      <c r="R13" s="680">
        <v>446</v>
      </c>
      <c r="S13" s="680">
        <v>225</v>
      </c>
      <c r="T13" s="680">
        <v>467</v>
      </c>
      <c r="U13" s="680">
        <v>261</v>
      </c>
      <c r="V13" s="680">
        <v>237</v>
      </c>
      <c r="W13" s="680">
        <v>0</v>
      </c>
      <c r="X13" s="680">
        <v>0</v>
      </c>
      <c r="Y13" s="680">
        <v>11133</v>
      </c>
      <c r="Z13" s="680">
        <v>4369</v>
      </c>
      <c r="AA13" s="680">
        <v>171</v>
      </c>
      <c r="AB13" s="680">
        <v>799</v>
      </c>
    </row>
    <row r="14" spans="2:31" ht="120" x14ac:dyDescent="0.25">
      <c r="B14" s="679" t="s">
        <v>40</v>
      </c>
      <c r="C14" s="680">
        <v>8838</v>
      </c>
      <c r="D14" s="680">
        <v>406</v>
      </c>
      <c r="E14" s="680">
        <v>23</v>
      </c>
      <c r="F14" s="680">
        <v>1454</v>
      </c>
      <c r="G14" s="680">
        <v>355</v>
      </c>
      <c r="H14" s="680">
        <v>3290</v>
      </c>
      <c r="I14" s="680">
        <v>76</v>
      </c>
      <c r="J14" s="680">
        <v>339</v>
      </c>
      <c r="K14" s="680">
        <v>68</v>
      </c>
      <c r="L14" s="680">
        <v>87</v>
      </c>
      <c r="M14" s="680">
        <v>62</v>
      </c>
      <c r="N14" s="680">
        <v>98</v>
      </c>
      <c r="O14" s="680">
        <v>79</v>
      </c>
      <c r="P14" s="680">
        <v>319</v>
      </c>
      <c r="Q14" s="680">
        <v>57</v>
      </c>
      <c r="R14" s="680">
        <v>1615</v>
      </c>
      <c r="S14" s="680">
        <v>75</v>
      </c>
      <c r="T14" s="680">
        <v>331</v>
      </c>
      <c r="U14" s="680">
        <v>65</v>
      </c>
      <c r="V14" s="680">
        <v>39</v>
      </c>
      <c r="W14" s="680">
        <v>0</v>
      </c>
      <c r="X14" s="680">
        <v>0</v>
      </c>
      <c r="Y14" s="680">
        <v>8838</v>
      </c>
      <c r="Z14" s="680">
        <v>5773</v>
      </c>
      <c r="AA14" s="680">
        <v>0</v>
      </c>
      <c r="AB14" s="680">
        <v>5113</v>
      </c>
    </row>
    <row r="15" spans="2:31" ht="60" x14ac:dyDescent="0.25">
      <c r="B15" s="679" t="s">
        <v>41</v>
      </c>
      <c r="C15" s="680">
        <v>61851</v>
      </c>
      <c r="D15" s="680">
        <v>398</v>
      </c>
      <c r="E15" s="680">
        <v>160</v>
      </c>
      <c r="F15" s="680">
        <v>460</v>
      </c>
      <c r="G15" s="680">
        <v>1255</v>
      </c>
      <c r="H15" s="680">
        <v>118</v>
      </c>
      <c r="I15" s="680">
        <v>34697</v>
      </c>
      <c r="J15" s="680">
        <v>511</v>
      </c>
      <c r="K15" s="680">
        <v>998</v>
      </c>
      <c r="L15" s="680">
        <v>125</v>
      </c>
      <c r="M15" s="680">
        <v>554</v>
      </c>
      <c r="N15" s="680">
        <v>94</v>
      </c>
      <c r="O15" s="680">
        <v>14272</v>
      </c>
      <c r="P15" s="680">
        <v>1595</v>
      </c>
      <c r="Q15" s="680">
        <v>152</v>
      </c>
      <c r="R15" s="680">
        <v>4333</v>
      </c>
      <c r="S15" s="680">
        <v>904</v>
      </c>
      <c r="T15" s="680">
        <v>993</v>
      </c>
      <c r="U15" s="680">
        <v>149</v>
      </c>
      <c r="V15" s="680">
        <v>83</v>
      </c>
      <c r="W15" s="680">
        <v>0</v>
      </c>
      <c r="X15" s="680">
        <v>0</v>
      </c>
      <c r="Y15" s="680">
        <v>61851</v>
      </c>
      <c r="Z15" s="680">
        <v>777</v>
      </c>
      <c r="AA15" s="680">
        <v>72249</v>
      </c>
      <c r="AB15" s="680">
        <v>2700</v>
      </c>
      <c r="AC15" s="646">
        <f>Y15/($Y15+$Z15+$AA15)</f>
        <v>0.458573366845348</v>
      </c>
      <c r="AD15" s="646">
        <f t="shared" ref="AD15:AE15" si="0">Z15/($Y15+$Z15+$AA15)</f>
        <v>5.7608042883516095E-3</v>
      </c>
      <c r="AE15" s="646">
        <f t="shared" si="0"/>
        <v>0.53566582886630043</v>
      </c>
    </row>
    <row r="16" spans="2:31" ht="165" x14ac:dyDescent="0.25">
      <c r="B16" s="679" t="s">
        <v>42</v>
      </c>
      <c r="C16" s="680">
        <v>16693</v>
      </c>
      <c r="D16" s="680">
        <v>117</v>
      </c>
      <c r="E16" s="680">
        <v>23</v>
      </c>
      <c r="F16" s="680">
        <v>3831</v>
      </c>
      <c r="G16" s="680">
        <v>93</v>
      </c>
      <c r="H16" s="680">
        <v>102</v>
      </c>
      <c r="I16" s="680">
        <v>341</v>
      </c>
      <c r="J16" s="680">
        <v>8116</v>
      </c>
      <c r="K16" s="680">
        <v>937</v>
      </c>
      <c r="L16" s="680">
        <v>34</v>
      </c>
      <c r="M16" s="680">
        <v>274</v>
      </c>
      <c r="N16" s="680">
        <v>178</v>
      </c>
      <c r="O16" s="680">
        <v>54</v>
      </c>
      <c r="P16" s="680">
        <v>538</v>
      </c>
      <c r="Q16" s="680">
        <v>1450</v>
      </c>
      <c r="R16" s="680">
        <v>189</v>
      </c>
      <c r="S16" s="680">
        <v>96</v>
      </c>
      <c r="T16" s="680">
        <v>180</v>
      </c>
      <c r="U16" s="680">
        <v>86</v>
      </c>
      <c r="V16" s="680">
        <v>54</v>
      </c>
      <c r="W16" s="680">
        <v>0</v>
      </c>
      <c r="X16" s="680">
        <v>0</v>
      </c>
      <c r="Y16" s="680">
        <v>16693</v>
      </c>
      <c r="Z16" s="680">
        <v>4959</v>
      </c>
      <c r="AA16" s="680">
        <v>0</v>
      </c>
      <c r="AB16" s="680">
        <v>3091</v>
      </c>
    </row>
    <row r="17" spans="2:29" ht="60" x14ac:dyDescent="0.25">
      <c r="B17" s="679" t="s">
        <v>43</v>
      </c>
      <c r="C17" s="680">
        <v>44424</v>
      </c>
      <c r="D17" s="680">
        <v>319</v>
      </c>
      <c r="E17" s="680">
        <v>155</v>
      </c>
      <c r="F17" s="680">
        <v>2264</v>
      </c>
      <c r="G17" s="680">
        <v>109</v>
      </c>
      <c r="H17" s="680">
        <v>517</v>
      </c>
      <c r="I17" s="680">
        <v>269</v>
      </c>
      <c r="J17" s="680">
        <v>6777</v>
      </c>
      <c r="K17" s="680">
        <v>24374</v>
      </c>
      <c r="L17" s="680">
        <v>82</v>
      </c>
      <c r="M17" s="680">
        <v>400</v>
      </c>
      <c r="N17" s="680">
        <v>282</v>
      </c>
      <c r="O17" s="680">
        <v>164</v>
      </c>
      <c r="P17" s="680">
        <v>6130</v>
      </c>
      <c r="Q17" s="680">
        <v>507</v>
      </c>
      <c r="R17" s="680">
        <v>858</v>
      </c>
      <c r="S17" s="680">
        <v>235</v>
      </c>
      <c r="T17" s="680">
        <v>771</v>
      </c>
      <c r="U17" s="680">
        <v>115</v>
      </c>
      <c r="V17" s="680">
        <v>96</v>
      </c>
      <c r="W17" s="680">
        <v>0</v>
      </c>
      <c r="X17" s="680">
        <v>0</v>
      </c>
      <c r="Y17" s="680">
        <v>44424</v>
      </c>
      <c r="Z17" s="680">
        <v>5550</v>
      </c>
      <c r="AA17" s="680">
        <v>0</v>
      </c>
      <c r="AB17" s="682">
        <v>33158.158000000003</v>
      </c>
    </row>
    <row r="18" spans="2:29" ht="60" x14ac:dyDescent="0.25">
      <c r="B18" s="679" t="s">
        <v>44</v>
      </c>
      <c r="C18" s="680">
        <v>5851</v>
      </c>
      <c r="D18" s="680">
        <v>23</v>
      </c>
      <c r="E18" s="680">
        <v>16</v>
      </c>
      <c r="F18" s="680">
        <v>527</v>
      </c>
      <c r="G18" s="680">
        <v>31</v>
      </c>
      <c r="H18" s="680">
        <v>10</v>
      </c>
      <c r="I18" s="680">
        <v>156</v>
      </c>
      <c r="J18" s="680">
        <v>903</v>
      </c>
      <c r="K18" s="680">
        <v>463</v>
      </c>
      <c r="L18" s="680">
        <v>89</v>
      </c>
      <c r="M18" s="680">
        <v>278</v>
      </c>
      <c r="N18" s="680">
        <v>378</v>
      </c>
      <c r="O18" s="680">
        <v>29</v>
      </c>
      <c r="P18" s="680">
        <v>727</v>
      </c>
      <c r="Q18" s="680">
        <v>551</v>
      </c>
      <c r="R18" s="680">
        <v>301</v>
      </c>
      <c r="S18" s="680">
        <v>108</v>
      </c>
      <c r="T18" s="680">
        <v>1103</v>
      </c>
      <c r="U18" s="680">
        <v>91</v>
      </c>
      <c r="V18" s="680">
        <v>67</v>
      </c>
      <c r="W18" s="680">
        <v>0</v>
      </c>
      <c r="X18" s="680">
        <v>0</v>
      </c>
      <c r="Y18" s="680">
        <v>5851</v>
      </c>
      <c r="Z18" s="680">
        <v>20553</v>
      </c>
      <c r="AA18" s="680">
        <v>0</v>
      </c>
      <c r="AB18" s="680">
        <v>63</v>
      </c>
    </row>
    <row r="19" spans="2:29" ht="75" x14ac:dyDescent="0.25">
      <c r="B19" s="679" t="s">
        <v>45</v>
      </c>
      <c r="C19" s="680">
        <v>46018</v>
      </c>
      <c r="D19" s="680">
        <v>194</v>
      </c>
      <c r="E19" s="680">
        <v>47</v>
      </c>
      <c r="F19" s="680">
        <v>2366</v>
      </c>
      <c r="G19" s="680">
        <v>210</v>
      </c>
      <c r="H19" s="680">
        <v>109</v>
      </c>
      <c r="I19" s="680">
        <v>992</v>
      </c>
      <c r="J19" s="680">
        <v>4451</v>
      </c>
      <c r="K19" s="680">
        <v>1007</v>
      </c>
      <c r="L19" s="680">
        <v>420</v>
      </c>
      <c r="M19" s="680">
        <v>17035</v>
      </c>
      <c r="N19" s="680">
        <v>2592</v>
      </c>
      <c r="O19" s="680">
        <v>756</v>
      </c>
      <c r="P19" s="680">
        <v>7128</v>
      </c>
      <c r="Q19" s="680">
        <v>1472</v>
      </c>
      <c r="R19" s="680">
        <v>3343</v>
      </c>
      <c r="S19" s="680">
        <v>1199</v>
      </c>
      <c r="T19" s="680">
        <v>1653</v>
      </c>
      <c r="U19" s="680">
        <v>599</v>
      </c>
      <c r="V19" s="680">
        <v>445</v>
      </c>
      <c r="W19" s="680">
        <v>0</v>
      </c>
      <c r="X19" s="680">
        <v>0</v>
      </c>
      <c r="Y19" s="680">
        <v>46018</v>
      </c>
      <c r="Z19" s="680">
        <v>12663</v>
      </c>
      <c r="AA19" s="680">
        <v>23338</v>
      </c>
      <c r="AB19" s="680">
        <v>20277</v>
      </c>
    </row>
    <row r="20" spans="2:29" ht="60" x14ac:dyDescent="0.25">
      <c r="B20" s="679" t="s">
        <v>46</v>
      </c>
      <c r="C20" s="680">
        <v>59988</v>
      </c>
      <c r="D20" s="680">
        <v>400</v>
      </c>
      <c r="E20" s="680">
        <v>195</v>
      </c>
      <c r="F20" s="680">
        <v>3408</v>
      </c>
      <c r="G20" s="680">
        <v>219</v>
      </c>
      <c r="H20" s="680">
        <v>193</v>
      </c>
      <c r="I20" s="680">
        <v>930</v>
      </c>
      <c r="J20" s="680">
        <v>2858</v>
      </c>
      <c r="K20" s="680">
        <v>1054</v>
      </c>
      <c r="L20" s="680">
        <v>267</v>
      </c>
      <c r="M20" s="680">
        <v>807</v>
      </c>
      <c r="N20" s="680">
        <v>22589</v>
      </c>
      <c r="O20" s="680">
        <v>20112</v>
      </c>
      <c r="P20" s="680">
        <v>2048</v>
      </c>
      <c r="Q20" s="680">
        <v>982</v>
      </c>
      <c r="R20" s="680">
        <v>1993</v>
      </c>
      <c r="S20" s="680">
        <v>234</v>
      </c>
      <c r="T20" s="680">
        <v>1080</v>
      </c>
      <c r="U20" s="680">
        <v>183</v>
      </c>
      <c r="V20" s="680">
        <v>436</v>
      </c>
      <c r="W20" s="680">
        <v>0</v>
      </c>
      <c r="X20" s="680">
        <v>0</v>
      </c>
      <c r="Y20" s="680">
        <v>59988</v>
      </c>
      <c r="Z20" s="680">
        <v>23094</v>
      </c>
      <c r="AA20" s="680">
        <v>983</v>
      </c>
      <c r="AB20" s="682">
        <v>6201.8419999999996</v>
      </c>
    </row>
    <row r="21" spans="2:29" ht="45" x14ac:dyDescent="0.25">
      <c r="B21" s="679" t="s">
        <v>47</v>
      </c>
      <c r="C21" s="680">
        <v>27624</v>
      </c>
      <c r="D21" s="680">
        <v>648</v>
      </c>
      <c r="E21" s="680">
        <v>66</v>
      </c>
      <c r="F21" s="680">
        <v>2473</v>
      </c>
      <c r="G21" s="680">
        <v>151</v>
      </c>
      <c r="H21" s="680">
        <v>147</v>
      </c>
      <c r="I21" s="680">
        <v>958</v>
      </c>
      <c r="J21" s="680">
        <v>7866</v>
      </c>
      <c r="K21" s="680">
        <v>1554</v>
      </c>
      <c r="L21" s="680">
        <v>1607</v>
      </c>
      <c r="M21" s="680">
        <v>1320</v>
      </c>
      <c r="N21" s="680">
        <v>1091</v>
      </c>
      <c r="O21" s="680">
        <v>2231</v>
      </c>
      <c r="P21" s="680">
        <v>2641</v>
      </c>
      <c r="Q21" s="680">
        <v>966</v>
      </c>
      <c r="R21" s="680">
        <v>613</v>
      </c>
      <c r="S21" s="680">
        <v>579</v>
      </c>
      <c r="T21" s="680">
        <v>2018</v>
      </c>
      <c r="U21" s="680">
        <v>208</v>
      </c>
      <c r="V21" s="680">
        <v>487</v>
      </c>
      <c r="W21" s="680">
        <v>0</v>
      </c>
      <c r="X21" s="680">
        <v>0</v>
      </c>
      <c r="Y21" s="680">
        <v>27624</v>
      </c>
      <c r="Z21" s="680">
        <v>75503</v>
      </c>
      <c r="AA21" s="680">
        <v>4526</v>
      </c>
      <c r="AB21" s="680">
        <v>30</v>
      </c>
    </row>
    <row r="22" spans="2:29" ht="90" x14ac:dyDescent="0.25">
      <c r="B22" s="679" t="s">
        <v>48</v>
      </c>
      <c r="C22" s="680">
        <v>109918</v>
      </c>
      <c r="D22" s="680">
        <v>895</v>
      </c>
      <c r="E22" s="680">
        <v>380</v>
      </c>
      <c r="F22" s="680">
        <v>13545</v>
      </c>
      <c r="G22" s="680">
        <v>520</v>
      </c>
      <c r="H22" s="680">
        <v>331</v>
      </c>
      <c r="I22" s="680">
        <v>4293</v>
      </c>
      <c r="J22" s="680">
        <v>19387</v>
      </c>
      <c r="K22" s="680">
        <v>4479</v>
      </c>
      <c r="L22" s="680">
        <v>1024</v>
      </c>
      <c r="M22" s="680">
        <v>9360</v>
      </c>
      <c r="N22" s="680">
        <v>7888</v>
      </c>
      <c r="O22" s="680">
        <v>1900</v>
      </c>
      <c r="P22" s="680">
        <v>26914</v>
      </c>
      <c r="Q22" s="680">
        <v>6547</v>
      </c>
      <c r="R22" s="680">
        <v>7133</v>
      </c>
      <c r="S22" s="680">
        <v>1659</v>
      </c>
      <c r="T22" s="680">
        <v>1714</v>
      </c>
      <c r="U22" s="680">
        <v>763</v>
      </c>
      <c r="V22" s="680">
        <v>1186</v>
      </c>
      <c r="W22" s="680">
        <v>0</v>
      </c>
      <c r="X22" s="680">
        <v>0</v>
      </c>
      <c r="Y22" s="680">
        <v>109918</v>
      </c>
      <c r="Z22" s="680">
        <v>4492</v>
      </c>
      <c r="AA22" s="680">
        <v>27921</v>
      </c>
      <c r="AB22" s="680">
        <v>31014</v>
      </c>
    </row>
    <row r="23" spans="2:29" ht="60" x14ac:dyDescent="0.25">
      <c r="B23" s="679" t="s">
        <v>49</v>
      </c>
      <c r="C23" s="680">
        <v>94880</v>
      </c>
      <c r="D23" s="680">
        <v>719</v>
      </c>
      <c r="E23" s="680">
        <v>372</v>
      </c>
      <c r="F23" s="680">
        <v>13539</v>
      </c>
      <c r="G23" s="680">
        <v>719</v>
      </c>
      <c r="H23" s="680">
        <v>605</v>
      </c>
      <c r="I23" s="680">
        <v>3304</v>
      </c>
      <c r="J23" s="680">
        <v>13762</v>
      </c>
      <c r="K23" s="680">
        <v>5951</v>
      </c>
      <c r="L23" s="680">
        <v>1148</v>
      </c>
      <c r="M23" s="680">
        <v>15495</v>
      </c>
      <c r="N23" s="680">
        <v>2690</v>
      </c>
      <c r="O23" s="680">
        <v>1757</v>
      </c>
      <c r="P23" s="680">
        <v>9667</v>
      </c>
      <c r="Q23" s="680">
        <v>10797</v>
      </c>
      <c r="R23" s="680">
        <v>6004</v>
      </c>
      <c r="S23" s="680">
        <v>3325</v>
      </c>
      <c r="T23" s="680">
        <v>3469</v>
      </c>
      <c r="U23" s="680">
        <v>905</v>
      </c>
      <c r="V23" s="680">
        <v>652</v>
      </c>
      <c r="W23" s="680">
        <v>0</v>
      </c>
      <c r="X23" s="680">
        <v>0</v>
      </c>
      <c r="Y23" s="680">
        <v>94880</v>
      </c>
      <c r="Z23" s="680">
        <v>9683</v>
      </c>
      <c r="AA23" s="680">
        <v>1921</v>
      </c>
      <c r="AB23" s="680">
        <v>46732</v>
      </c>
    </row>
    <row r="24" spans="2:29" ht="135" x14ac:dyDescent="0.25">
      <c r="B24" s="679" t="s">
        <v>50</v>
      </c>
      <c r="C24" s="680">
        <v>3172</v>
      </c>
      <c r="D24" s="680">
        <v>65</v>
      </c>
      <c r="E24" s="680">
        <v>9</v>
      </c>
      <c r="F24" s="680">
        <v>403</v>
      </c>
      <c r="G24" s="680">
        <v>196</v>
      </c>
      <c r="H24" s="680">
        <v>21</v>
      </c>
      <c r="I24" s="680">
        <v>146</v>
      </c>
      <c r="J24" s="680">
        <v>268</v>
      </c>
      <c r="K24" s="680">
        <v>139</v>
      </c>
      <c r="L24" s="680">
        <v>100</v>
      </c>
      <c r="M24" s="680">
        <v>228</v>
      </c>
      <c r="N24" s="680">
        <v>209</v>
      </c>
      <c r="O24" s="680">
        <v>66</v>
      </c>
      <c r="P24" s="680">
        <v>348</v>
      </c>
      <c r="Q24" s="680">
        <v>115</v>
      </c>
      <c r="R24" s="680">
        <v>429</v>
      </c>
      <c r="S24" s="680">
        <v>126</v>
      </c>
      <c r="T24" s="680">
        <v>192</v>
      </c>
      <c r="U24" s="680">
        <v>62</v>
      </c>
      <c r="V24" s="680">
        <v>50</v>
      </c>
      <c r="W24" s="680">
        <v>0</v>
      </c>
      <c r="X24" s="680">
        <v>0</v>
      </c>
      <c r="Y24" s="680">
        <v>3172</v>
      </c>
      <c r="Z24" s="680">
        <v>82071</v>
      </c>
      <c r="AA24" s="680">
        <v>697</v>
      </c>
      <c r="AB24" s="680">
        <v>702</v>
      </c>
    </row>
    <row r="25" spans="2:29" ht="30" x14ac:dyDescent="0.25">
      <c r="B25" s="679" t="s">
        <v>51</v>
      </c>
      <c r="C25" s="680">
        <v>3988</v>
      </c>
      <c r="D25" s="680">
        <v>8</v>
      </c>
      <c r="E25" s="680">
        <v>13</v>
      </c>
      <c r="F25" s="680">
        <v>211</v>
      </c>
      <c r="G25" s="680">
        <v>27</v>
      </c>
      <c r="H25" s="680">
        <v>13</v>
      </c>
      <c r="I25" s="680">
        <v>136</v>
      </c>
      <c r="J25" s="680">
        <v>217</v>
      </c>
      <c r="K25" s="680">
        <v>99</v>
      </c>
      <c r="L25" s="680">
        <v>65</v>
      </c>
      <c r="M25" s="680">
        <v>101</v>
      </c>
      <c r="N25" s="680">
        <v>378</v>
      </c>
      <c r="O25" s="680">
        <v>32</v>
      </c>
      <c r="P25" s="680">
        <v>521</v>
      </c>
      <c r="Q25" s="680">
        <v>83</v>
      </c>
      <c r="R25" s="680">
        <v>1172</v>
      </c>
      <c r="S25" s="680">
        <v>172</v>
      </c>
      <c r="T25" s="680">
        <v>618</v>
      </c>
      <c r="U25" s="680">
        <v>95</v>
      </c>
      <c r="V25" s="680">
        <v>27</v>
      </c>
      <c r="W25" s="680">
        <v>0</v>
      </c>
      <c r="X25" s="680">
        <v>0</v>
      </c>
      <c r="Y25" s="680">
        <v>3988</v>
      </c>
      <c r="Z25" s="680">
        <v>35999</v>
      </c>
      <c r="AA25" s="680">
        <v>0</v>
      </c>
      <c r="AB25" s="680">
        <v>212</v>
      </c>
    </row>
    <row r="26" spans="2:29" ht="60" x14ac:dyDescent="0.25">
      <c r="B26" s="679" t="s">
        <v>52</v>
      </c>
      <c r="C26" s="680">
        <v>5199</v>
      </c>
      <c r="D26" s="680">
        <v>7</v>
      </c>
      <c r="E26" s="680">
        <v>4</v>
      </c>
      <c r="F26" s="680">
        <v>65</v>
      </c>
      <c r="G26" s="680">
        <v>4</v>
      </c>
      <c r="H26" s="680">
        <v>3</v>
      </c>
      <c r="I26" s="680">
        <v>37</v>
      </c>
      <c r="J26" s="680">
        <v>134</v>
      </c>
      <c r="K26" s="680">
        <v>29</v>
      </c>
      <c r="L26" s="680">
        <v>16</v>
      </c>
      <c r="M26" s="680">
        <v>37</v>
      </c>
      <c r="N26" s="680">
        <v>32</v>
      </c>
      <c r="O26" s="680">
        <v>8</v>
      </c>
      <c r="P26" s="680">
        <v>56</v>
      </c>
      <c r="Q26" s="680">
        <v>42</v>
      </c>
      <c r="R26" s="680">
        <v>1404</v>
      </c>
      <c r="S26" s="680">
        <v>55</v>
      </c>
      <c r="T26" s="680">
        <v>3232</v>
      </c>
      <c r="U26" s="680">
        <v>11</v>
      </c>
      <c r="V26" s="680">
        <v>23</v>
      </c>
      <c r="W26" s="680">
        <v>0</v>
      </c>
      <c r="X26" s="680">
        <v>0</v>
      </c>
      <c r="Y26" s="680">
        <v>5199</v>
      </c>
      <c r="Z26" s="680">
        <v>87882</v>
      </c>
      <c r="AA26" s="680">
        <v>0</v>
      </c>
      <c r="AB26" s="680">
        <v>0</v>
      </c>
    </row>
    <row r="27" spans="2:29" ht="75" x14ac:dyDescent="0.25">
      <c r="B27" s="679" t="s">
        <v>53</v>
      </c>
      <c r="C27" s="680">
        <v>3168</v>
      </c>
      <c r="D27" s="680">
        <v>5</v>
      </c>
      <c r="E27" s="680">
        <v>8</v>
      </c>
      <c r="F27" s="680">
        <v>155</v>
      </c>
      <c r="G27" s="680">
        <v>11</v>
      </c>
      <c r="H27" s="680">
        <v>5</v>
      </c>
      <c r="I27" s="680">
        <v>32</v>
      </c>
      <c r="J27" s="680">
        <v>133</v>
      </c>
      <c r="K27" s="680">
        <v>49</v>
      </c>
      <c r="L27" s="680">
        <v>139</v>
      </c>
      <c r="M27" s="680">
        <v>432</v>
      </c>
      <c r="N27" s="680">
        <v>49</v>
      </c>
      <c r="O27" s="680">
        <v>9</v>
      </c>
      <c r="P27" s="680">
        <v>189</v>
      </c>
      <c r="Q27" s="680">
        <v>141</v>
      </c>
      <c r="R27" s="680">
        <v>283</v>
      </c>
      <c r="S27" s="680">
        <v>138</v>
      </c>
      <c r="T27" s="680">
        <v>30</v>
      </c>
      <c r="U27" s="680">
        <v>1302</v>
      </c>
      <c r="V27" s="680">
        <v>58</v>
      </c>
      <c r="W27" s="680">
        <v>0</v>
      </c>
      <c r="X27" s="680">
        <v>0</v>
      </c>
      <c r="Y27" s="680">
        <v>3168</v>
      </c>
      <c r="Z27" s="680">
        <v>7552</v>
      </c>
      <c r="AA27" s="680">
        <v>0</v>
      </c>
      <c r="AB27" s="680">
        <v>507</v>
      </c>
    </row>
    <row r="28" spans="2:29" ht="30" x14ac:dyDescent="0.25">
      <c r="B28" s="679" t="s">
        <v>54</v>
      </c>
      <c r="C28" s="680">
        <v>4390</v>
      </c>
      <c r="D28" s="680">
        <v>70</v>
      </c>
      <c r="E28" s="680">
        <v>10</v>
      </c>
      <c r="F28" s="680">
        <v>384</v>
      </c>
      <c r="G28" s="680">
        <v>12</v>
      </c>
      <c r="H28" s="680">
        <v>55</v>
      </c>
      <c r="I28" s="680">
        <v>106</v>
      </c>
      <c r="J28" s="680">
        <v>354</v>
      </c>
      <c r="K28" s="680">
        <v>135</v>
      </c>
      <c r="L28" s="680">
        <v>243</v>
      </c>
      <c r="M28" s="680">
        <v>485</v>
      </c>
      <c r="N28" s="680">
        <v>180</v>
      </c>
      <c r="O28" s="680">
        <v>190</v>
      </c>
      <c r="P28" s="680">
        <v>365</v>
      </c>
      <c r="Q28" s="680">
        <v>162</v>
      </c>
      <c r="R28" s="680">
        <v>232</v>
      </c>
      <c r="S28" s="680">
        <v>74</v>
      </c>
      <c r="T28" s="680">
        <v>928</v>
      </c>
      <c r="U28" s="680">
        <v>136</v>
      </c>
      <c r="V28" s="680">
        <v>269</v>
      </c>
      <c r="W28" s="680">
        <v>0</v>
      </c>
      <c r="X28" s="680">
        <v>0</v>
      </c>
      <c r="Y28" s="680">
        <v>4390</v>
      </c>
      <c r="Z28" s="680">
        <v>9753</v>
      </c>
      <c r="AA28" s="680">
        <v>0</v>
      </c>
      <c r="AB28" s="680">
        <v>104</v>
      </c>
    </row>
    <row r="29" spans="2:29" ht="195" x14ac:dyDescent="0.25">
      <c r="B29" s="679" t="s">
        <v>55</v>
      </c>
      <c r="C29" s="680">
        <v>0</v>
      </c>
      <c r="D29" s="680">
        <v>0</v>
      </c>
      <c r="E29" s="680">
        <v>0</v>
      </c>
      <c r="F29" s="680">
        <v>0</v>
      </c>
      <c r="G29" s="680">
        <v>0</v>
      </c>
      <c r="H29" s="680">
        <v>0</v>
      </c>
      <c r="I29" s="680">
        <v>0</v>
      </c>
      <c r="J29" s="680">
        <v>0</v>
      </c>
      <c r="K29" s="680">
        <v>0</v>
      </c>
      <c r="L29" s="680">
        <v>0</v>
      </c>
      <c r="M29" s="680">
        <v>0</v>
      </c>
      <c r="N29" s="680">
        <v>0</v>
      </c>
      <c r="O29" s="680">
        <v>0</v>
      </c>
      <c r="P29" s="680">
        <v>0</v>
      </c>
      <c r="Q29" s="680">
        <v>0</v>
      </c>
      <c r="R29" s="680">
        <v>0</v>
      </c>
      <c r="S29" s="680">
        <v>0</v>
      </c>
      <c r="T29" s="680">
        <v>0</v>
      </c>
      <c r="U29" s="680">
        <v>0</v>
      </c>
      <c r="V29" s="680">
        <v>0</v>
      </c>
      <c r="W29" s="680">
        <v>0</v>
      </c>
      <c r="X29" s="680">
        <v>0</v>
      </c>
      <c r="Y29" s="680">
        <v>0</v>
      </c>
      <c r="Z29" s="680">
        <v>910</v>
      </c>
      <c r="AA29" s="680">
        <v>0</v>
      </c>
      <c r="AB29" s="680">
        <v>0</v>
      </c>
    </row>
    <row r="30" spans="2:29" ht="105" x14ac:dyDescent="0.25">
      <c r="B30" s="679" t="s">
        <v>56</v>
      </c>
      <c r="C30" s="680">
        <v>0</v>
      </c>
      <c r="D30" s="680">
        <v>0</v>
      </c>
      <c r="E30" s="680">
        <v>0</v>
      </c>
      <c r="F30" s="680">
        <v>0</v>
      </c>
      <c r="G30" s="680">
        <v>0</v>
      </c>
      <c r="H30" s="680">
        <v>0</v>
      </c>
      <c r="I30" s="680">
        <v>0</v>
      </c>
      <c r="J30" s="680">
        <v>0</v>
      </c>
      <c r="K30" s="680">
        <v>0</v>
      </c>
      <c r="L30" s="680">
        <v>0</v>
      </c>
      <c r="M30" s="680">
        <v>0</v>
      </c>
      <c r="N30" s="680">
        <v>0</v>
      </c>
      <c r="O30" s="680">
        <v>0</v>
      </c>
      <c r="P30" s="680">
        <v>0</v>
      </c>
      <c r="Q30" s="680">
        <v>0</v>
      </c>
      <c r="R30" s="680">
        <v>0</v>
      </c>
      <c r="S30" s="680">
        <v>0</v>
      </c>
      <c r="T30" s="680">
        <v>0</v>
      </c>
      <c r="U30" s="680">
        <v>0</v>
      </c>
      <c r="V30" s="680">
        <v>0</v>
      </c>
      <c r="W30" s="680">
        <v>0</v>
      </c>
      <c r="X30" s="680">
        <v>0</v>
      </c>
      <c r="Y30" s="680">
        <v>0</v>
      </c>
      <c r="Z30" s="680">
        <v>0</v>
      </c>
      <c r="AA30" s="680">
        <v>0</v>
      </c>
      <c r="AB30" s="680">
        <v>0</v>
      </c>
    </row>
    <row r="32" spans="2:29" x14ac:dyDescent="0.25">
      <c r="B32" s="683" t="s">
        <v>57</v>
      </c>
      <c r="AC32" s="684" t="s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E99BF-E36E-4C9F-B98A-5285CB1AB36C}">
  <sheetPr codeName="Feuil23"/>
  <dimension ref="B1:AE32"/>
  <sheetViews>
    <sheetView topLeftCell="G13" workbookViewId="0">
      <selection activeCell="AC15" sqref="AC15:AE15"/>
    </sheetView>
  </sheetViews>
  <sheetFormatPr baseColWidth="10" defaultColWidth="11.5703125" defaultRowHeight="15" x14ac:dyDescent="0.25"/>
  <cols>
    <col min="1" max="16384" width="11.5703125" style="673"/>
  </cols>
  <sheetData>
    <row r="1" spans="2:31" x14ac:dyDescent="0.25">
      <c r="B1" s="672" t="s">
        <v>0</v>
      </c>
    </row>
    <row r="2" spans="2:31" x14ac:dyDescent="0.25">
      <c r="B2" s="674" t="s">
        <v>88</v>
      </c>
    </row>
    <row r="3" spans="2:31" x14ac:dyDescent="0.25">
      <c r="B3" s="674" t="s">
        <v>89</v>
      </c>
    </row>
    <row r="4" spans="2:31" x14ac:dyDescent="0.25">
      <c r="B4" s="674" t="s">
        <v>3</v>
      </c>
    </row>
    <row r="5" spans="2:31" x14ac:dyDescent="0.25">
      <c r="AC5" s="647" t="s">
        <v>73</v>
      </c>
      <c r="AD5" t="s">
        <v>74</v>
      </c>
      <c r="AE5" t="s">
        <v>75</v>
      </c>
    </row>
    <row r="6" spans="2:31" ht="75" x14ac:dyDescent="0.25">
      <c r="B6" s="675" t="s">
        <v>4</v>
      </c>
      <c r="C6" s="676" t="s">
        <v>5</v>
      </c>
      <c r="D6" s="676" t="s">
        <v>5</v>
      </c>
      <c r="E6" s="676" t="s">
        <v>5</v>
      </c>
      <c r="F6" s="676" t="s">
        <v>5</v>
      </c>
      <c r="G6" s="676" t="s">
        <v>5</v>
      </c>
      <c r="H6" s="676" t="s">
        <v>5</v>
      </c>
      <c r="I6" s="676" t="s">
        <v>5</v>
      </c>
      <c r="J6" s="676" t="s">
        <v>5</v>
      </c>
      <c r="K6" s="676" t="s">
        <v>5</v>
      </c>
      <c r="L6" s="676" t="s">
        <v>5</v>
      </c>
      <c r="M6" s="676" t="s">
        <v>5</v>
      </c>
      <c r="N6" s="676" t="s">
        <v>5</v>
      </c>
      <c r="O6" s="676" t="s">
        <v>5</v>
      </c>
      <c r="P6" s="676" t="s">
        <v>5</v>
      </c>
      <c r="Q6" s="676" t="s">
        <v>5</v>
      </c>
      <c r="R6" s="676" t="s">
        <v>5</v>
      </c>
      <c r="S6" s="676" t="s">
        <v>5</v>
      </c>
      <c r="T6" s="676" t="s">
        <v>5</v>
      </c>
      <c r="U6" s="676" t="s">
        <v>5</v>
      </c>
      <c r="V6" s="676" t="s">
        <v>5</v>
      </c>
      <c r="W6" s="676" t="s">
        <v>5</v>
      </c>
      <c r="X6" s="676" t="s">
        <v>5</v>
      </c>
      <c r="Y6" s="676" t="s">
        <v>5</v>
      </c>
      <c r="Z6" s="676" t="s">
        <v>6</v>
      </c>
      <c r="AA6" s="676" t="s">
        <v>7</v>
      </c>
      <c r="AB6" s="676" t="s">
        <v>8</v>
      </c>
    </row>
    <row r="7" spans="2:31" ht="195" x14ac:dyDescent="0.25">
      <c r="B7" s="675" t="s">
        <v>9</v>
      </c>
      <c r="C7" s="676" t="s">
        <v>10</v>
      </c>
      <c r="D7" s="676" t="s">
        <v>11</v>
      </c>
      <c r="E7" s="676" t="s">
        <v>12</v>
      </c>
      <c r="F7" s="676" t="s">
        <v>13</v>
      </c>
      <c r="G7" s="676" t="s">
        <v>14</v>
      </c>
      <c r="H7" s="676" t="s">
        <v>15</v>
      </c>
      <c r="I7" s="676" t="s">
        <v>16</v>
      </c>
      <c r="J7" s="676" t="s">
        <v>17</v>
      </c>
      <c r="K7" s="676" t="s">
        <v>18</v>
      </c>
      <c r="L7" s="676" t="s">
        <v>19</v>
      </c>
      <c r="M7" s="676" t="s">
        <v>20</v>
      </c>
      <c r="N7" s="676" t="s">
        <v>21</v>
      </c>
      <c r="O7" s="676" t="s">
        <v>22</v>
      </c>
      <c r="P7" s="676" t="s">
        <v>23</v>
      </c>
      <c r="Q7" s="676" t="s">
        <v>24</v>
      </c>
      <c r="R7" s="676" t="s">
        <v>25</v>
      </c>
      <c r="S7" s="676" t="s">
        <v>26</v>
      </c>
      <c r="T7" s="676" t="s">
        <v>27</v>
      </c>
      <c r="U7" s="676" t="s">
        <v>28</v>
      </c>
      <c r="V7" s="676" t="s">
        <v>29</v>
      </c>
      <c r="W7" s="676" t="s">
        <v>30</v>
      </c>
      <c r="X7" s="676" t="s">
        <v>31</v>
      </c>
      <c r="Y7" s="676" t="s">
        <v>10</v>
      </c>
      <c r="Z7" s="676" t="s">
        <v>32</v>
      </c>
      <c r="AA7" s="676" t="s">
        <v>32</v>
      </c>
      <c r="AB7" s="676" t="s">
        <v>32</v>
      </c>
    </row>
    <row r="8" spans="2:31" x14ac:dyDescent="0.25">
      <c r="B8" s="677" t="s">
        <v>33</v>
      </c>
      <c r="C8" s="678" t="s">
        <v>34</v>
      </c>
      <c r="D8" s="678" t="s">
        <v>34</v>
      </c>
      <c r="E8" s="678" t="s">
        <v>34</v>
      </c>
      <c r="F8" s="678" t="s">
        <v>34</v>
      </c>
      <c r="G8" s="678" t="s">
        <v>34</v>
      </c>
      <c r="H8" s="678" t="s">
        <v>34</v>
      </c>
      <c r="I8" s="678" t="s">
        <v>34</v>
      </c>
      <c r="J8" s="678" t="s">
        <v>34</v>
      </c>
      <c r="K8" s="678" t="s">
        <v>34</v>
      </c>
      <c r="L8" s="678" t="s">
        <v>34</v>
      </c>
      <c r="M8" s="678" t="s">
        <v>34</v>
      </c>
      <c r="N8" s="678" t="s">
        <v>34</v>
      </c>
      <c r="O8" s="678" t="s">
        <v>34</v>
      </c>
      <c r="P8" s="678" t="s">
        <v>34</v>
      </c>
      <c r="Q8" s="678" t="s">
        <v>34</v>
      </c>
      <c r="R8" s="678" t="s">
        <v>34</v>
      </c>
      <c r="S8" s="678" t="s">
        <v>34</v>
      </c>
      <c r="T8" s="678" t="s">
        <v>34</v>
      </c>
      <c r="U8" s="678" t="s">
        <v>34</v>
      </c>
      <c r="V8" s="678" t="s">
        <v>34</v>
      </c>
      <c r="W8" s="678" t="s">
        <v>34</v>
      </c>
      <c r="X8" s="678" t="s">
        <v>34</v>
      </c>
      <c r="Y8" s="678" t="s">
        <v>34</v>
      </c>
      <c r="Z8" s="678" t="s">
        <v>34</v>
      </c>
      <c r="AA8" s="678" t="s">
        <v>34</v>
      </c>
      <c r="AB8" s="678" t="s">
        <v>34</v>
      </c>
    </row>
    <row r="9" spans="2:31" x14ac:dyDescent="0.25">
      <c r="B9" s="679" t="s">
        <v>35</v>
      </c>
      <c r="C9" s="680">
        <v>810850</v>
      </c>
      <c r="D9" s="680">
        <v>19612</v>
      </c>
      <c r="E9" s="680">
        <v>3715</v>
      </c>
      <c r="F9" s="680">
        <v>230987</v>
      </c>
      <c r="G9" s="680">
        <v>8677</v>
      </c>
      <c r="H9" s="680">
        <v>7156</v>
      </c>
      <c r="I9" s="680">
        <v>83156</v>
      </c>
      <c r="J9" s="680">
        <v>78912</v>
      </c>
      <c r="K9" s="680">
        <v>48287</v>
      </c>
      <c r="L9" s="680">
        <v>12295</v>
      </c>
      <c r="M9" s="680">
        <v>51773</v>
      </c>
      <c r="N9" s="680">
        <v>39667</v>
      </c>
      <c r="O9" s="680">
        <v>44742</v>
      </c>
      <c r="P9" s="680">
        <v>65152</v>
      </c>
      <c r="Q9" s="680">
        <v>28626</v>
      </c>
      <c r="R9" s="680">
        <v>35003</v>
      </c>
      <c r="S9" s="680">
        <v>10565</v>
      </c>
      <c r="T9" s="680">
        <v>30561</v>
      </c>
      <c r="U9" s="680">
        <v>6216</v>
      </c>
      <c r="V9" s="680">
        <v>5748</v>
      </c>
      <c r="W9" s="680">
        <v>0</v>
      </c>
      <c r="X9" s="680">
        <v>0</v>
      </c>
      <c r="Y9" s="680">
        <v>810850</v>
      </c>
      <c r="Z9" s="680">
        <v>546082</v>
      </c>
      <c r="AA9" s="680">
        <v>172937</v>
      </c>
      <c r="AB9" s="680">
        <v>614952</v>
      </c>
    </row>
    <row r="10" spans="2:31" ht="75" x14ac:dyDescent="0.25">
      <c r="B10" s="679" t="s">
        <v>36</v>
      </c>
      <c r="C10" s="680">
        <v>29044</v>
      </c>
      <c r="D10" s="680">
        <v>6222</v>
      </c>
      <c r="E10" s="680">
        <v>0</v>
      </c>
      <c r="F10" s="680">
        <v>20932</v>
      </c>
      <c r="G10" s="680">
        <v>0</v>
      </c>
      <c r="H10" s="680">
        <v>0</v>
      </c>
      <c r="I10" s="680">
        <v>180</v>
      </c>
      <c r="J10" s="680">
        <v>220</v>
      </c>
      <c r="K10" s="680">
        <v>0</v>
      </c>
      <c r="L10" s="680">
        <v>468</v>
      </c>
      <c r="M10" s="680">
        <v>0</v>
      </c>
      <c r="N10" s="680">
        <v>0</v>
      </c>
      <c r="O10" s="680">
        <v>3</v>
      </c>
      <c r="P10" s="680">
        <v>1</v>
      </c>
      <c r="Q10" s="680">
        <v>351</v>
      </c>
      <c r="R10" s="680">
        <v>188</v>
      </c>
      <c r="S10" s="680">
        <v>0</v>
      </c>
      <c r="T10" s="680">
        <v>425</v>
      </c>
      <c r="U10" s="680">
        <v>14</v>
      </c>
      <c r="V10" s="680">
        <v>40</v>
      </c>
      <c r="W10" s="680">
        <v>0</v>
      </c>
      <c r="X10" s="680">
        <v>0</v>
      </c>
      <c r="Y10" s="680">
        <v>29044</v>
      </c>
      <c r="Z10" s="680">
        <v>9121</v>
      </c>
      <c r="AA10" s="680">
        <v>296</v>
      </c>
      <c r="AB10" s="680">
        <v>29046</v>
      </c>
    </row>
    <row r="11" spans="2:31" ht="45" x14ac:dyDescent="0.25">
      <c r="B11" s="679" t="s">
        <v>37</v>
      </c>
      <c r="C11" s="680">
        <v>26957</v>
      </c>
      <c r="D11" s="680">
        <v>615</v>
      </c>
      <c r="E11" s="680">
        <v>815</v>
      </c>
      <c r="F11" s="680">
        <v>19798</v>
      </c>
      <c r="G11" s="680">
        <v>1586</v>
      </c>
      <c r="H11" s="680">
        <v>41</v>
      </c>
      <c r="I11" s="680">
        <v>1483</v>
      </c>
      <c r="J11" s="680">
        <v>401</v>
      </c>
      <c r="K11" s="680">
        <v>88</v>
      </c>
      <c r="L11" s="680">
        <v>270</v>
      </c>
      <c r="M11" s="680">
        <v>28</v>
      </c>
      <c r="N11" s="680">
        <v>48</v>
      </c>
      <c r="O11" s="680">
        <v>93</v>
      </c>
      <c r="P11" s="680">
        <v>600</v>
      </c>
      <c r="Q11" s="680">
        <v>72</v>
      </c>
      <c r="R11" s="680">
        <v>245</v>
      </c>
      <c r="S11" s="680">
        <v>173</v>
      </c>
      <c r="T11" s="680">
        <v>348</v>
      </c>
      <c r="U11" s="680">
        <v>91</v>
      </c>
      <c r="V11" s="680">
        <v>162</v>
      </c>
      <c r="W11" s="680">
        <v>0</v>
      </c>
      <c r="X11" s="680">
        <v>0</v>
      </c>
      <c r="Y11" s="680">
        <v>26957</v>
      </c>
      <c r="Z11" s="680">
        <v>6404</v>
      </c>
      <c r="AA11" s="680">
        <v>101</v>
      </c>
      <c r="AB11" s="680">
        <v>11705</v>
      </c>
    </row>
    <row r="12" spans="2:31" ht="45" x14ac:dyDescent="0.25">
      <c r="B12" s="679" t="s">
        <v>38</v>
      </c>
      <c r="C12" s="680">
        <v>247714</v>
      </c>
      <c r="D12" s="680">
        <v>8116</v>
      </c>
      <c r="E12" s="680">
        <v>493</v>
      </c>
      <c r="F12" s="680">
        <v>142694</v>
      </c>
      <c r="G12" s="680">
        <v>1137</v>
      </c>
      <c r="H12" s="680">
        <v>1432</v>
      </c>
      <c r="I12" s="680">
        <v>34888</v>
      </c>
      <c r="J12" s="680">
        <v>10624</v>
      </c>
      <c r="K12" s="680">
        <v>6479</v>
      </c>
      <c r="L12" s="680">
        <v>5736</v>
      </c>
      <c r="M12" s="680">
        <v>4643</v>
      </c>
      <c r="N12" s="680">
        <v>736</v>
      </c>
      <c r="O12" s="680">
        <v>2753</v>
      </c>
      <c r="P12" s="680">
        <v>5112</v>
      </c>
      <c r="Q12" s="680">
        <v>4035</v>
      </c>
      <c r="R12" s="680">
        <v>4222</v>
      </c>
      <c r="S12" s="680">
        <v>1188</v>
      </c>
      <c r="T12" s="680">
        <v>11009</v>
      </c>
      <c r="U12" s="680">
        <v>1080</v>
      </c>
      <c r="V12" s="680">
        <v>1337</v>
      </c>
      <c r="W12" s="680">
        <v>0</v>
      </c>
      <c r="X12" s="680">
        <v>0</v>
      </c>
      <c r="Y12" s="680">
        <v>247714</v>
      </c>
      <c r="Z12" s="680">
        <v>138974</v>
      </c>
      <c r="AA12" s="680">
        <v>40734</v>
      </c>
      <c r="AB12" s="680">
        <v>423497</v>
      </c>
    </row>
    <row r="13" spans="2:31" ht="90" x14ac:dyDescent="0.25">
      <c r="B13" s="679" t="s">
        <v>39</v>
      </c>
      <c r="C13" s="680">
        <v>11133</v>
      </c>
      <c r="D13" s="680">
        <v>385</v>
      </c>
      <c r="E13" s="680">
        <v>926</v>
      </c>
      <c r="F13" s="680">
        <v>2478</v>
      </c>
      <c r="G13" s="680">
        <v>2042</v>
      </c>
      <c r="H13" s="680">
        <v>164</v>
      </c>
      <c r="I13" s="680">
        <v>132</v>
      </c>
      <c r="J13" s="680">
        <v>1591</v>
      </c>
      <c r="K13" s="680">
        <v>384</v>
      </c>
      <c r="L13" s="680">
        <v>375</v>
      </c>
      <c r="M13" s="680">
        <v>234</v>
      </c>
      <c r="N13" s="680">
        <v>155</v>
      </c>
      <c r="O13" s="680">
        <v>234</v>
      </c>
      <c r="P13" s="680">
        <v>253</v>
      </c>
      <c r="Q13" s="680">
        <v>144</v>
      </c>
      <c r="R13" s="680">
        <v>446</v>
      </c>
      <c r="S13" s="680">
        <v>225</v>
      </c>
      <c r="T13" s="680">
        <v>467</v>
      </c>
      <c r="U13" s="680">
        <v>261</v>
      </c>
      <c r="V13" s="680">
        <v>237</v>
      </c>
      <c r="W13" s="680">
        <v>0</v>
      </c>
      <c r="X13" s="680">
        <v>0</v>
      </c>
      <c r="Y13" s="680">
        <v>11133</v>
      </c>
      <c r="Z13" s="680">
        <v>4369</v>
      </c>
      <c r="AA13" s="680">
        <v>171</v>
      </c>
      <c r="AB13" s="680">
        <v>799</v>
      </c>
    </row>
    <row r="14" spans="2:31" ht="120" x14ac:dyDescent="0.25">
      <c r="B14" s="679" t="s">
        <v>40</v>
      </c>
      <c r="C14" s="680">
        <v>8838</v>
      </c>
      <c r="D14" s="680">
        <v>406</v>
      </c>
      <c r="E14" s="680">
        <v>23</v>
      </c>
      <c r="F14" s="680">
        <v>1454</v>
      </c>
      <c r="G14" s="680">
        <v>355</v>
      </c>
      <c r="H14" s="680">
        <v>3290</v>
      </c>
      <c r="I14" s="680">
        <v>76</v>
      </c>
      <c r="J14" s="680">
        <v>339</v>
      </c>
      <c r="K14" s="680">
        <v>68</v>
      </c>
      <c r="L14" s="680">
        <v>87</v>
      </c>
      <c r="M14" s="680">
        <v>62</v>
      </c>
      <c r="N14" s="680">
        <v>98</v>
      </c>
      <c r="O14" s="680">
        <v>79</v>
      </c>
      <c r="P14" s="680">
        <v>319</v>
      </c>
      <c r="Q14" s="680">
        <v>57</v>
      </c>
      <c r="R14" s="680">
        <v>1615</v>
      </c>
      <c r="S14" s="680">
        <v>75</v>
      </c>
      <c r="T14" s="680">
        <v>331</v>
      </c>
      <c r="U14" s="680">
        <v>65</v>
      </c>
      <c r="V14" s="680">
        <v>39</v>
      </c>
      <c r="W14" s="680">
        <v>0</v>
      </c>
      <c r="X14" s="680">
        <v>0</v>
      </c>
      <c r="Y14" s="680">
        <v>8838</v>
      </c>
      <c r="Z14" s="680">
        <v>5773</v>
      </c>
      <c r="AA14" s="680">
        <v>0</v>
      </c>
      <c r="AB14" s="680">
        <v>5113</v>
      </c>
    </row>
    <row r="15" spans="2:31" ht="60" x14ac:dyDescent="0.25">
      <c r="B15" s="679" t="s">
        <v>41</v>
      </c>
      <c r="C15" s="680">
        <v>61851</v>
      </c>
      <c r="D15" s="680">
        <v>398</v>
      </c>
      <c r="E15" s="680">
        <v>160</v>
      </c>
      <c r="F15" s="680">
        <v>460</v>
      </c>
      <c r="G15" s="680">
        <v>1255</v>
      </c>
      <c r="H15" s="680">
        <v>118</v>
      </c>
      <c r="I15" s="680">
        <v>34697</v>
      </c>
      <c r="J15" s="680">
        <v>511</v>
      </c>
      <c r="K15" s="680">
        <v>998</v>
      </c>
      <c r="L15" s="680">
        <v>125</v>
      </c>
      <c r="M15" s="680">
        <v>554</v>
      </c>
      <c r="N15" s="680">
        <v>94</v>
      </c>
      <c r="O15" s="680">
        <v>14272</v>
      </c>
      <c r="P15" s="680">
        <v>1595</v>
      </c>
      <c r="Q15" s="680">
        <v>152</v>
      </c>
      <c r="R15" s="680">
        <v>4333</v>
      </c>
      <c r="S15" s="680">
        <v>904</v>
      </c>
      <c r="T15" s="680">
        <v>993</v>
      </c>
      <c r="U15" s="680">
        <v>149</v>
      </c>
      <c r="V15" s="680">
        <v>83</v>
      </c>
      <c r="W15" s="680">
        <v>0</v>
      </c>
      <c r="X15" s="680">
        <v>0</v>
      </c>
      <c r="Y15" s="680">
        <v>61851</v>
      </c>
      <c r="Z15" s="680">
        <v>777</v>
      </c>
      <c r="AA15" s="680">
        <v>72249</v>
      </c>
      <c r="AB15" s="680">
        <v>2700</v>
      </c>
      <c r="AC15" s="646">
        <f>(Y15-I15)/($Y15-$I15+$Z15+$AA15)</f>
        <v>0.27105210620882414</v>
      </c>
      <c r="AD15" s="646">
        <f>(Z15)/($Y15-$I15+$Z15+$AA15)</f>
        <v>7.7560391295667802E-3</v>
      </c>
      <c r="AE15" s="646">
        <f>(AA15)/($Y15-$I15+$Z15+$AA15)</f>
        <v>0.72119185466160907</v>
      </c>
    </row>
    <row r="16" spans="2:31" ht="165" x14ac:dyDescent="0.25">
      <c r="B16" s="679" t="s">
        <v>42</v>
      </c>
      <c r="C16" s="680">
        <v>16693</v>
      </c>
      <c r="D16" s="680">
        <v>117</v>
      </c>
      <c r="E16" s="680">
        <v>23</v>
      </c>
      <c r="F16" s="680">
        <v>3831</v>
      </c>
      <c r="G16" s="680">
        <v>93</v>
      </c>
      <c r="H16" s="680">
        <v>102</v>
      </c>
      <c r="I16" s="680">
        <v>341</v>
      </c>
      <c r="J16" s="680">
        <v>8116</v>
      </c>
      <c r="K16" s="680">
        <v>937</v>
      </c>
      <c r="L16" s="680">
        <v>34</v>
      </c>
      <c r="M16" s="680">
        <v>274</v>
      </c>
      <c r="N16" s="680">
        <v>178</v>
      </c>
      <c r="O16" s="680">
        <v>54</v>
      </c>
      <c r="P16" s="680">
        <v>538</v>
      </c>
      <c r="Q16" s="680">
        <v>1450</v>
      </c>
      <c r="R16" s="680">
        <v>189</v>
      </c>
      <c r="S16" s="680">
        <v>96</v>
      </c>
      <c r="T16" s="680">
        <v>180</v>
      </c>
      <c r="U16" s="680">
        <v>86</v>
      </c>
      <c r="V16" s="680">
        <v>54</v>
      </c>
      <c r="W16" s="680">
        <v>0</v>
      </c>
      <c r="X16" s="680">
        <v>0</v>
      </c>
      <c r="Y16" s="680">
        <v>16693</v>
      </c>
      <c r="Z16" s="680">
        <v>4959</v>
      </c>
      <c r="AA16" s="680">
        <v>0</v>
      </c>
      <c r="AB16" s="680">
        <v>3091</v>
      </c>
    </row>
    <row r="17" spans="2:29" ht="60" x14ac:dyDescent="0.25">
      <c r="B17" s="679" t="s">
        <v>43</v>
      </c>
      <c r="C17" s="680">
        <v>44424</v>
      </c>
      <c r="D17" s="680">
        <v>319</v>
      </c>
      <c r="E17" s="680">
        <v>155</v>
      </c>
      <c r="F17" s="680">
        <v>2264</v>
      </c>
      <c r="G17" s="680">
        <v>109</v>
      </c>
      <c r="H17" s="680">
        <v>517</v>
      </c>
      <c r="I17" s="680">
        <v>269</v>
      </c>
      <c r="J17" s="680">
        <v>6777</v>
      </c>
      <c r="K17" s="680">
        <v>24374</v>
      </c>
      <c r="L17" s="680">
        <v>82</v>
      </c>
      <c r="M17" s="680">
        <v>400</v>
      </c>
      <c r="N17" s="680">
        <v>282</v>
      </c>
      <c r="O17" s="680">
        <v>164</v>
      </c>
      <c r="P17" s="680">
        <v>6130</v>
      </c>
      <c r="Q17" s="680">
        <v>507</v>
      </c>
      <c r="R17" s="680">
        <v>858</v>
      </c>
      <c r="S17" s="680">
        <v>235</v>
      </c>
      <c r="T17" s="680">
        <v>771</v>
      </c>
      <c r="U17" s="680">
        <v>115</v>
      </c>
      <c r="V17" s="680">
        <v>96</v>
      </c>
      <c r="W17" s="680">
        <v>0</v>
      </c>
      <c r="X17" s="680">
        <v>0</v>
      </c>
      <c r="Y17" s="680">
        <v>44424</v>
      </c>
      <c r="Z17" s="680">
        <v>5550</v>
      </c>
      <c r="AA17" s="680">
        <v>0</v>
      </c>
      <c r="AB17" s="682">
        <v>33158.158000000003</v>
      </c>
    </row>
    <row r="18" spans="2:29" ht="60" x14ac:dyDescent="0.25">
      <c r="B18" s="679" t="s">
        <v>44</v>
      </c>
      <c r="C18" s="680">
        <v>5851</v>
      </c>
      <c r="D18" s="680">
        <v>23</v>
      </c>
      <c r="E18" s="680">
        <v>16</v>
      </c>
      <c r="F18" s="680">
        <v>527</v>
      </c>
      <c r="G18" s="680">
        <v>31</v>
      </c>
      <c r="H18" s="680">
        <v>10</v>
      </c>
      <c r="I18" s="680">
        <v>156</v>
      </c>
      <c r="J18" s="680">
        <v>903</v>
      </c>
      <c r="K18" s="680">
        <v>463</v>
      </c>
      <c r="L18" s="680">
        <v>89</v>
      </c>
      <c r="M18" s="680">
        <v>278</v>
      </c>
      <c r="N18" s="680">
        <v>378</v>
      </c>
      <c r="O18" s="680">
        <v>29</v>
      </c>
      <c r="P18" s="680">
        <v>727</v>
      </c>
      <c r="Q18" s="680">
        <v>551</v>
      </c>
      <c r="R18" s="680">
        <v>301</v>
      </c>
      <c r="S18" s="680">
        <v>108</v>
      </c>
      <c r="T18" s="680">
        <v>1103</v>
      </c>
      <c r="U18" s="680">
        <v>91</v>
      </c>
      <c r="V18" s="680">
        <v>67</v>
      </c>
      <c r="W18" s="680">
        <v>0</v>
      </c>
      <c r="X18" s="680">
        <v>0</v>
      </c>
      <c r="Y18" s="680">
        <v>5851</v>
      </c>
      <c r="Z18" s="680">
        <v>20553</v>
      </c>
      <c r="AA18" s="680">
        <v>0</v>
      </c>
      <c r="AB18" s="680">
        <v>63</v>
      </c>
    </row>
    <row r="19" spans="2:29" ht="75" x14ac:dyDescent="0.25">
      <c r="B19" s="679" t="s">
        <v>45</v>
      </c>
      <c r="C19" s="680">
        <v>46018</v>
      </c>
      <c r="D19" s="680">
        <v>194</v>
      </c>
      <c r="E19" s="680">
        <v>47</v>
      </c>
      <c r="F19" s="680">
        <v>2366</v>
      </c>
      <c r="G19" s="680">
        <v>210</v>
      </c>
      <c r="H19" s="680">
        <v>109</v>
      </c>
      <c r="I19" s="680">
        <v>992</v>
      </c>
      <c r="J19" s="680">
        <v>4451</v>
      </c>
      <c r="K19" s="680">
        <v>1007</v>
      </c>
      <c r="L19" s="680">
        <v>420</v>
      </c>
      <c r="M19" s="680">
        <v>17035</v>
      </c>
      <c r="N19" s="680">
        <v>2592</v>
      </c>
      <c r="O19" s="680">
        <v>756</v>
      </c>
      <c r="P19" s="680">
        <v>7128</v>
      </c>
      <c r="Q19" s="680">
        <v>1472</v>
      </c>
      <c r="R19" s="680">
        <v>3343</v>
      </c>
      <c r="S19" s="680">
        <v>1199</v>
      </c>
      <c r="T19" s="680">
        <v>1653</v>
      </c>
      <c r="U19" s="680">
        <v>599</v>
      </c>
      <c r="V19" s="680">
        <v>445</v>
      </c>
      <c r="W19" s="680">
        <v>0</v>
      </c>
      <c r="X19" s="680">
        <v>0</v>
      </c>
      <c r="Y19" s="680">
        <v>46018</v>
      </c>
      <c r="Z19" s="680">
        <v>12663</v>
      </c>
      <c r="AA19" s="680">
        <v>23338</v>
      </c>
      <c r="AB19" s="680">
        <v>20277</v>
      </c>
    </row>
    <row r="20" spans="2:29" ht="60" x14ac:dyDescent="0.25">
      <c r="B20" s="679" t="s">
        <v>46</v>
      </c>
      <c r="C20" s="680">
        <v>59988</v>
      </c>
      <c r="D20" s="680">
        <v>400</v>
      </c>
      <c r="E20" s="680">
        <v>195</v>
      </c>
      <c r="F20" s="680">
        <v>3408</v>
      </c>
      <c r="G20" s="680">
        <v>219</v>
      </c>
      <c r="H20" s="680">
        <v>193</v>
      </c>
      <c r="I20" s="680">
        <v>930</v>
      </c>
      <c r="J20" s="680">
        <v>2858</v>
      </c>
      <c r="K20" s="680">
        <v>1054</v>
      </c>
      <c r="L20" s="680">
        <v>267</v>
      </c>
      <c r="M20" s="680">
        <v>807</v>
      </c>
      <c r="N20" s="680">
        <v>22589</v>
      </c>
      <c r="O20" s="680">
        <v>20112</v>
      </c>
      <c r="P20" s="680">
        <v>2048</v>
      </c>
      <c r="Q20" s="680">
        <v>982</v>
      </c>
      <c r="R20" s="680">
        <v>1993</v>
      </c>
      <c r="S20" s="680">
        <v>234</v>
      </c>
      <c r="T20" s="680">
        <v>1080</v>
      </c>
      <c r="U20" s="680">
        <v>183</v>
      </c>
      <c r="V20" s="680">
        <v>436</v>
      </c>
      <c r="W20" s="680">
        <v>0</v>
      </c>
      <c r="X20" s="680">
        <v>0</v>
      </c>
      <c r="Y20" s="680">
        <v>59988</v>
      </c>
      <c r="Z20" s="680">
        <v>23094</v>
      </c>
      <c r="AA20" s="680">
        <v>983</v>
      </c>
      <c r="AB20" s="682">
        <v>6201.8419999999996</v>
      </c>
    </row>
    <row r="21" spans="2:29" ht="45" x14ac:dyDescent="0.25">
      <c r="B21" s="679" t="s">
        <v>47</v>
      </c>
      <c r="C21" s="680">
        <v>27624</v>
      </c>
      <c r="D21" s="680">
        <v>648</v>
      </c>
      <c r="E21" s="680">
        <v>66</v>
      </c>
      <c r="F21" s="680">
        <v>2473</v>
      </c>
      <c r="G21" s="680">
        <v>151</v>
      </c>
      <c r="H21" s="680">
        <v>147</v>
      </c>
      <c r="I21" s="680">
        <v>958</v>
      </c>
      <c r="J21" s="680">
        <v>7866</v>
      </c>
      <c r="K21" s="680">
        <v>1554</v>
      </c>
      <c r="L21" s="680">
        <v>1607</v>
      </c>
      <c r="M21" s="680">
        <v>1320</v>
      </c>
      <c r="N21" s="680">
        <v>1091</v>
      </c>
      <c r="O21" s="680">
        <v>2231</v>
      </c>
      <c r="P21" s="680">
        <v>2641</v>
      </c>
      <c r="Q21" s="680">
        <v>966</v>
      </c>
      <c r="R21" s="680">
        <v>613</v>
      </c>
      <c r="S21" s="680">
        <v>579</v>
      </c>
      <c r="T21" s="680">
        <v>2018</v>
      </c>
      <c r="U21" s="680">
        <v>208</v>
      </c>
      <c r="V21" s="680">
        <v>487</v>
      </c>
      <c r="W21" s="680">
        <v>0</v>
      </c>
      <c r="X21" s="680">
        <v>0</v>
      </c>
      <c r="Y21" s="680">
        <v>27624</v>
      </c>
      <c r="Z21" s="680">
        <v>75503</v>
      </c>
      <c r="AA21" s="680">
        <v>4526</v>
      </c>
      <c r="AB21" s="680">
        <v>30</v>
      </c>
    </row>
    <row r="22" spans="2:29" ht="90" x14ac:dyDescent="0.25">
      <c r="B22" s="679" t="s">
        <v>48</v>
      </c>
      <c r="C22" s="680">
        <v>109918</v>
      </c>
      <c r="D22" s="680">
        <v>895</v>
      </c>
      <c r="E22" s="680">
        <v>380</v>
      </c>
      <c r="F22" s="680">
        <v>13545</v>
      </c>
      <c r="G22" s="680">
        <v>520</v>
      </c>
      <c r="H22" s="680">
        <v>331</v>
      </c>
      <c r="I22" s="680">
        <v>4293</v>
      </c>
      <c r="J22" s="680">
        <v>19387</v>
      </c>
      <c r="K22" s="680">
        <v>4479</v>
      </c>
      <c r="L22" s="680">
        <v>1024</v>
      </c>
      <c r="M22" s="680">
        <v>9360</v>
      </c>
      <c r="N22" s="680">
        <v>7888</v>
      </c>
      <c r="O22" s="680">
        <v>1900</v>
      </c>
      <c r="P22" s="680">
        <v>26914</v>
      </c>
      <c r="Q22" s="680">
        <v>6547</v>
      </c>
      <c r="R22" s="680">
        <v>7133</v>
      </c>
      <c r="S22" s="680">
        <v>1659</v>
      </c>
      <c r="T22" s="680">
        <v>1714</v>
      </c>
      <c r="U22" s="680">
        <v>763</v>
      </c>
      <c r="V22" s="680">
        <v>1186</v>
      </c>
      <c r="W22" s="680">
        <v>0</v>
      </c>
      <c r="X22" s="680">
        <v>0</v>
      </c>
      <c r="Y22" s="680">
        <v>109918</v>
      </c>
      <c r="Z22" s="680">
        <v>4492</v>
      </c>
      <c r="AA22" s="680">
        <v>27921</v>
      </c>
      <c r="AB22" s="680">
        <v>31014</v>
      </c>
    </row>
    <row r="23" spans="2:29" ht="60" x14ac:dyDescent="0.25">
      <c r="B23" s="679" t="s">
        <v>49</v>
      </c>
      <c r="C23" s="680">
        <v>94880</v>
      </c>
      <c r="D23" s="680">
        <v>719</v>
      </c>
      <c r="E23" s="680">
        <v>372</v>
      </c>
      <c r="F23" s="680">
        <v>13539</v>
      </c>
      <c r="G23" s="680">
        <v>719</v>
      </c>
      <c r="H23" s="680">
        <v>605</v>
      </c>
      <c r="I23" s="680">
        <v>3304</v>
      </c>
      <c r="J23" s="680">
        <v>13762</v>
      </c>
      <c r="K23" s="680">
        <v>5951</v>
      </c>
      <c r="L23" s="680">
        <v>1148</v>
      </c>
      <c r="M23" s="680">
        <v>15495</v>
      </c>
      <c r="N23" s="680">
        <v>2690</v>
      </c>
      <c r="O23" s="680">
        <v>1757</v>
      </c>
      <c r="P23" s="680">
        <v>9667</v>
      </c>
      <c r="Q23" s="680">
        <v>10797</v>
      </c>
      <c r="R23" s="680">
        <v>6004</v>
      </c>
      <c r="S23" s="680">
        <v>3325</v>
      </c>
      <c r="T23" s="680">
        <v>3469</v>
      </c>
      <c r="U23" s="680">
        <v>905</v>
      </c>
      <c r="V23" s="680">
        <v>652</v>
      </c>
      <c r="W23" s="680">
        <v>0</v>
      </c>
      <c r="X23" s="680">
        <v>0</v>
      </c>
      <c r="Y23" s="680">
        <v>94880</v>
      </c>
      <c r="Z23" s="680">
        <v>9683</v>
      </c>
      <c r="AA23" s="680">
        <v>1921</v>
      </c>
      <c r="AB23" s="680">
        <v>46732</v>
      </c>
    </row>
    <row r="24" spans="2:29" ht="135" x14ac:dyDescent="0.25">
      <c r="B24" s="679" t="s">
        <v>50</v>
      </c>
      <c r="C24" s="680">
        <v>3172</v>
      </c>
      <c r="D24" s="680">
        <v>65</v>
      </c>
      <c r="E24" s="680">
        <v>9</v>
      </c>
      <c r="F24" s="680">
        <v>403</v>
      </c>
      <c r="G24" s="680">
        <v>196</v>
      </c>
      <c r="H24" s="680">
        <v>21</v>
      </c>
      <c r="I24" s="680">
        <v>146</v>
      </c>
      <c r="J24" s="680">
        <v>268</v>
      </c>
      <c r="K24" s="680">
        <v>139</v>
      </c>
      <c r="L24" s="680">
        <v>100</v>
      </c>
      <c r="M24" s="680">
        <v>228</v>
      </c>
      <c r="N24" s="680">
        <v>209</v>
      </c>
      <c r="O24" s="680">
        <v>66</v>
      </c>
      <c r="P24" s="680">
        <v>348</v>
      </c>
      <c r="Q24" s="680">
        <v>115</v>
      </c>
      <c r="R24" s="680">
        <v>429</v>
      </c>
      <c r="S24" s="680">
        <v>126</v>
      </c>
      <c r="T24" s="680">
        <v>192</v>
      </c>
      <c r="U24" s="680">
        <v>62</v>
      </c>
      <c r="V24" s="680">
        <v>50</v>
      </c>
      <c r="W24" s="680">
        <v>0</v>
      </c>
      <c r="X24" s="680">
        <v>0</v>
      </c>
      <c r="Y24" s="680">
        <v>3172</v>
      </c>
      <c r="Z24" s="680">
        <v>82071</v>
      </c>
      <c r="AA24" s="680">
        <v>697</v>
      </c>
      <c r="AB24" s="680">
        <v>702</v>
      </c>
    </row>
    <row r="25" spans="2:29" ht="30" x14ac:dyDescent="0.25">
      <c r="B25" s="679" t="s">
        <v>51</v>
      </c>
      <c r="C25" s="680">
        <v>3988</v>
      </c>
      <c r="D25" s="680">
        <v>8</v>
      </c>
      <c r="E25" s="680">
        <v>13</v>
      </c>
      <c r="F25" s="680">
        <v>211</v>
      </c>
      <c r="G25" s="680">
        <v>27</v>
      </c>
      <c r="H25" s="680">
        <v>13</v>
      </c>
      <c r="I25" s="680">
        <v>136</v>
      </c>
      <c r="J25" s="680">
        <v>217</v>
      </c>
      <c r="K25" s="680">
        <v>99</v>
      </c>
      <c r="L25" s="680">
        <v>65</v>
      </c>
      <c r="M25" s="680">
        <v>101</v>
      </c>
      <c r="N25" s="680">
        <v>378</v>
      </c>
      <c r="O25" s="680">
        <v>32</v>
      </c>
      <c r="P25" s="680">
        <v>521</v>
      </c>
      <c r="Q25" s="680">
        <v>83</v>
      </c>
      <c r="R25" s="680">
        <v>1172</v>
      </c>
      <c r="S25" s="680">
        <v>172</v>
      </c>
      <c r="T25" s="680">
        <v>618</v>
      </c>
      <c r="U25" s="680">
        <v>95</v>
      </c>
      <c r="V25" s="680">
        <v>27</v>
      </c>
      <c r="W25" s="680">
        <v>0</v>
      </c>
      <c r="X25" s="680">
        <v>0</v>
      </c>
      <c r="Y25" s="680">
        <v>3988</v>
      </c>
      <c r="Z25" s="680">
        <v>35999</v>
      </c>
      <c r="AA25" s="680">
        <v>0</v>
      </c>
      <c r="AB25" s="680">
        <v>212</v>
      </c>
    </row>
    <row r="26" spans="2:29" ht="60" x14ac:dyDescent="0.25">
      <c r="B26" s="679" t="s">
        <v>52</v>
      </c>
      <c r="C26" s="680">
        <v>5199</v>
      </c>
      <c r="D26" s="680">
        <v>7</v>
      </c>
      <c r="E26" s="680">
        <v>4</v>
      </c>
      <c r="F26" s="680">
        <v>65</v>
      </c>
      <c r="G26" s="680">
        <v>4</v>
      </c>
      <c r="H26" s="680">
        <v>3</v>
      </c>
      <c r="I26" s="680">
        <v>37</v>
      </c>
      <c r="J26" s="680">
        <v>134</v>
      </c>
      <c r="K26" s="680">
        <v>29</v>
      </c>
      <c r="L26" s="680">
        <v>16</v>
      </c>
      <c r="M26" s="680">
        <v>37</v>
      </c>
      <c r="N26" s="680">
        <v>32</v>
      </c>
      <c r="O26" s="680">
        <v>8</v>
      </c>
      <c r="P26" s="680">
        <v>56</v>
      </c>
      <c r="Q26" s="680">
        <v>42</v>
      </c>
      <c r="R26" s="680">
        <v>1404</v>
      </c>
      <c r="S26" s="680">
        <v>55</v>
      </c>
      <c r="T26" s="680">
        <v>3232</v>
      </c>
      <c r="U26" s="680">
        <v>11</v>
      </c>
      <c r="V26" s="680">
        <v>23</v>
      </c>
      <c r="W26" s="680">
        <v>0</v>
      </c>
      <c r="X26" s="680">
        <v>0</v>
      </c>
      <c r="Y26" s="680">
        <v>5199</v>
      </c>
      <c r="Z26" s="680">
        <v>87882</v>
      </c>
      <c r="AA26" s="680">
        <v>0</v>
      </c>
      <c r="AB26" s="680">
        <v>0</v>
      </c>
    </row>
    <row r="27" spans="2:29" ht="75" x14ac:dyDescent="0.25">
      <c r="B27" s="679" t="s">
        <v>53</v>
      </c>
      <c r="C27" s="680">
        <v>3168</v>
      </c>
      <c r="D27" s="680">
        <v>5</v>
      </c>
      <c r="E27" s="680">
        <v>8</v>
      </c>
      <c r="F27" s="680">
        <v>155</v>
      </c>
      <c r="G27" s="680">
        <v>11</v>
      </c>
      <c r="H27" s="680">
        <v>5</v>
      </c>
      <c r="I27" s="680">
        <v>32</v>
      </c>
      <c r="J27" s="680">
        <v>133</v>
      </c>
      <c r="K27" s="680">
        <v>49</v>
      </c>
      <c r="L27" s="680">
        <v>139</v>
      </c>
      <c r="M27" s="680">
        <v>432</v>
      </c>
      <c r="N27" s="680">
        <v>49</v>
      </c>
      <c r="O27" s="680">
        <v>9</v>
      </c>
      <c r="P27" s="680">
        <v>189</v>
      </c>
      <c r="Q27" s="680">
        <v>141</v>
      </c>
      <c r="R27" s="680">
        <v>283</v>
      </c>
      <c r="S27" s="680">
        <v>138</v>
      </c>
      <c r="T27" s="680">
        <v>30</v>
      </c>
      <c r="U27" s="680">
        <v>1302</v>
      </c>
      <c r="V27" s="680">
        <v>58</v>
      </c>
      <c r="W27" s="680">
        <v>0</v>
      </c>
      <c r="X27" s="680">
        <v>0</v>
      </c>
      <c r="Y27" s="680">
        <v>3168</v>
      </c>
      <c r="Z27" s="680">
        <v>7552</v>
      </c>
      <c r="AA27" s="680">
        <v>0</v>
      </c>
      <c r="AB27" s="680">
        <v>507</v>
      </c>
    </row>
    <row r="28" spans="2:29" ht="30" x14ac:dyDescent="0.25">
      <c r="B28" s="679" t="s">
        <v>54</v>
      </c>
      <c r="C28" s="680">
        <v>4390</v>
      </c>
      <c r="D28" s="680">
        <v>70</v>
      </c>
      <c r="E28" s="680">
        <v>10</v>
      </c>
      <c r="F28" s="680">
        <v>384</v>
      </c>
      <c r="G28" s="680">
        <v>12</v>
      </c>
      <c r="H28" s="680">
        <v>55</v>
      </c>
      <c r="I28" s="680">
        <v>106</v>
      </c>
      <c r="J28" s="680">
        <v>354</v>
      </c>
      <c r="K28" s="680">
        <v>135</v>
      </c>
      <c r="L28" s="680">
        <v>243</v>
      </c>
      <c r="M28" s="680">
        <v>485</v>
      </c>
      <c r="N28" s="680">
        <v>180</v>
      </c>
      <c r="O28" s="680">
        <v>190</v>
      </c>
      <c r="P28" s="680">
        <v>365</v>
      </c>
      <c r="Q28" s="680">
        <v>162</v>
      </c>
      <c r="R28" s="680">
        <v>232</v>
      </c>
      <c r="S28" s="680">
        <v>74</v>
      </c>
      <c r="T28" s="680">
        <v>928</v>
      </c>
      <c r="U28" s="680">
        <v>136</v>
      </c>
      <c r="V28" s="680">
        <v>269</v>
      </c>
      <c r="W28" s="680">
        <v>0</v>
      </c>
      <c r="X28" s="680">
        <v>0</v>
      </c>
      <c r="Y28" s="680">
        <v>4390</v>
      </c>
      <c r="Z28" s="680">
        <v>9753</v>
      </c>
      <c r="AA28" s="680">
        <v>0</v>
      </c>
      <c r="AB28" s="680">
        <v>104</v>
      </c>
    </row>
    <row r="29" spans="2:29" ht="195" x14ac:dyDescent="0.25">
      <c r="B29" s="679" t="s">
        <v>55</v>
      </c>
      <c r="C29" s="680">
        <v>0</v>
      </c>
      <c r="D29" s="680">
        <v>0</v>
      </c>
      <c r="E29" s="680">
        <v>0</v>
      </c>
      <c r="F29" s="680">
        <v>0</v>
      </c>
      <c r="G29" s="680">
        <v>0</v>
      </c>
      <c r="H29" s="680">
        <v>0</v>
      </c>
      <c r="I29" s="680">
        <v>0</v>
      </c>
      <c r="J29" s="680">
        <v>0</v>
      </c>
      <c r="K29" s="680">
        <v>0</v>
      </c>
      <c r="L29" s="680">
        <v>0</v>
      </c>
      <c r="M29" s="680">
        <v>0</v>
      </c>
      <c r="N29" s="680">
        <v>0</v>
      </c>
      <c r="O29" s="680">
        <v>0</v>
      </c>
      <c r="P29" s="680">
        <v>0</v>
      </c>
      <c r="Q29" s="680">
        <v>0</v>
      </c>
      <c r="R29" s="680">
        <v>0</v>
      </c>
      <c r="S29" s="680">
        <v>0</v>
      </c>
      <c r="T29" s="680">
        <v>0</v>
      </c>
      <c r="U29" s="680">
        <v>0</v>
      </c>
      <c r="V29" s="680">
        <v>0</v>
      </c>
      <c r="W29" s="680">
        <v>0</v>
      </c>
      <c r="X29" s="680">
        <v>0</v>
      </c>
      <c r="Y29" s="680">
        <v>0</v>
      </c>
      <c r="Z29" s="680">
        <v>910</v>
      </c>
      <c r="AA29" s="680">
        <v>0</v>
      </c>
      <c r="AB29" s="680">
        <v>0</v>
      </c>
    </row>
    <row r="30" spans="2:29" ht="105" x14ac:dyDescent="0.25">
      <c r="B30" s="679" t="s">
        <v>56</v>
      </c>
      <c r="C30" s="680">
        <v>0</v>
      </c>
      <c r="D30" s="680">
        <v>0</v>
      </c>
      <c r="E30" s="680">
        <v>0</v>
      </c>
      <c r="F30" s="680">
        <v>0</v>
      </c>
      <c r="G30" s="680">
        <v>0</v>
      </c>
      <c r="H30" s="680">
        <v>0</v>
      </c>
      <c r="I30" s="680">
        <v>0</v>
      </c>
      <c r="J30" s="680">
        <v>0</v>
      </c>
      <c r="K30" s="680">
        <v>0</v>
      </c>
      <c r="L30" s="680">
        <v>0</v>
      </c>
      <c r="M30" s="680">
        <v>0</v>
      </c>
      <c r="N30" s="680">
        <v>0</v>
      </c>
      <c r="O30" s="680">
        <v>0</v>
      </c>
      <c r="P30" s="680">
        <v>0</v>
      </c>
      <c r="Q30" s="680">
        <v>0</v>
      </c>
      <c r="R30" s="680">
        <v>0</v>
      </c>
      <c r="S30" s="680">
        <v>0</v>
      </c>
      <c r="T30" s="680">
        <v>0</v>
      </c>
      <c r="U30" s="680">
        <v>0</v>
      </c>
      <c r="V30" s="680">
        <v>0</v>
      </c>
      <c r="W30" s="680">
        <v>0</v>
      </c>
      <c r="X30" s="680">
        <v>0</v>
      </c>
      <c r="Y30" s="680">
        <v>0</v>
      </c>
      <c r="Z30" s="680">
        <v>0</v>
      </c>
      <c r="AA30" s="680">
        <v>0</v>
      </c>
      <c r="AB30" s="680">
        <v>0</v>
      </c>
    </row>
    <row r="32" spans="2:29" x14ac:dyDescent="0.25">
      <c r="B32" s="683" t="s">
        <v>57</v>
      </c>
      <c r="AC32" s="684" t="s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12"/>
  <dimension ref="B1:AE32"/>
  <sheetViews>
    <sheetView topLeftCell="U14" workbookViewId="0">
      <selection activeCell="AC5" sqref="AC5:AE5"/>
    </sheetView>
  </sheetViews>
  <sheetFormatPr baseColWidth="10" defaultColWidth="11.5703125" defaultRowHeight="15" x14ac:dyDescent="0.25"/>
  <cols>
    <col min="1" max="24" width="11.5703125" style="673"/>
    <col min="25" max="25" width="11.5703125" style="685"/>
    <col min="26" max="16384" width="11.5703125" style="673"/>
  </cols>
  <sheetData>
    <row r="1" spans="2:31" x14ac:dyDescent="0.25">
      <c r="B1" s="672" t="s">
        <v>0</v>
      </c>
    </row>
    <row r="2" spans="2:31" x14ac:dyDescent="0.25">
      <c r="B2" s="674" t="s">
        <v>87</v>
      </c>
    </row>
    <row r="3" spans="2:31" x14ac:dyDescent="0.25">
      <c r="B3" s="674" t="s">
        <v>2</v>
      </c>
    </row>
    <row r="4" spans="2:31" x14ac:dyDescent="0.25">
      <c r="B4" s="674" t="s">
        <v>3</v>
      </c>
    </row>
    <row r="5" spans="2:31" x14ac:dyDescent="0.25">
      <c r="AC5" s="647" t="s">
        <v>73</v>
      </c>
      <c r="AD5" t="s">
        <v>74</v>
      </c>
      <c r="AE5" t="s">
        <v>75</v>
      </c>
    </row>
    <row r="6" spans="2:31" ht="75" x14ac:dyDescent="0.25">
      <c r="B6" s="675" t="s">
        <v>4</v>
      </c>
      <c r="C6" s="676" t="s">
        <v>5</v>
      </c>
      <c r="D6" s="676" t="s">
        <v>5</v>
      </c>
      <c r="E6" s="676" t="s">
        <v>5</v>
      </c>
      <c r="F6" s="676" t="s">
        <v>5</v>
      </c>
      <c r="G6" s="676" t="s">
        <v>5</v>
      </c>
      <c r="H6" s="676" t="s">
        <v>5</v>
      </c>
      <c r="I6" s="676" t="s">
        <v>5</v>
      </c>
      <c r="J6" s="676" t="s">
        <v>5</v>
      </c>
      <c r="K6" s="676" t="s">
        <v>5</v>
      </c>
      <c r="L6" s="676" t="s">
        <v>5</v>
      </c>
      <c r="M6" s="676" t="s">
        <v>5</v>
      </c>
      <c r="N6" s="676" t="s">
        <v>5</v>
      </c>
      <c r="O6" s="676" t="s">
        <v>5</v>
      </c>
      <c r="P6" s="676" t="s">
        <v>5</v>
      </c>
      <c r="Q6" s="676" t="s">
        <v>5</v>
      </c>
      <c r="R6" s="676" t="s">
        <v>5</v>
      </c>
      <c r="S6" s="676" t="s">
        <v>5</v>
      </c>
      <c r="T6" s="676" t="s">
        <v>5</v>
      </c>
      <c r="U6" s="676" t="s">
        <v>5</v>
      </c>
      <c r="V6" s="676" t="s">
        <v>5</v>
      </c>
      <c r="W6" s="676" t="s">
        <v>5</v>
      </c>
      <c r="X6" s="676" t="s">
        <v>5</v>
      </c>
      <c r="Y6" s="694" t="s">
        <v>5</v>
      </c>
      <c r="Z6" s="676" t="s">
        <v>6</v>
      </c>
      <c r="AA6" s="676" t="s">
        <v>7</v>
      </c>
      <c r="AB6" s="676" t="s">
        <v>8</v>
      </c>
    </row>
    <row r="7" spans="2:31" ht="195" x14ac:dyDescent="0.25">
      <c r="B7" s="675" t="s">
        <v>9</v>
      </c>
      <c r="C7" s="676" t="s">
        <v>10</v>
      </c>
      <c r="D7" s="676" t="s">
        <v>11</v>
      </c>
      <c r="E7" s="676" t="s">
        <v>12</v>
      </c>
      <c r="F7" s="676" t="s">
        <v>13</v>
      </c>
      <c r="G7" s="676" t="s">
        <v>14</v>
      </c>
      <c r="H7" s="676" t="s">
        <v>15</v>
      </c>
      <c r="I7" s="676" t="s">
        <v>16</v>
      </c>
      <c r="J7" s="676" t="s">
        <v>17</v>
      </c>
      <c r="K7" s="676" t="s">
        <v>18</v>
      </c>
      <c r="L7" s="676" t="s">
        <v>19</v>
      </c>
      <c r="M7" s="676" t="s">
        <v>20</v>
      </c>
      <c r="N7" s="676" t="s">
        <v>21</v>
      </c>
      <c r="O7" s="676" t="s">
        <v>22</v>
      </c>
      <c r="P7" s="676" t="s">
        <v>23</v>
      </c>
      <c r="Q7" s="676" t="s">
        <v>24</v>
      </c>
      <c r="R7" s="676" t="s">
        <v>25</v>
      </c>
      <c r="S7" s="676" t="s">
        <v>26</v>
      </c>
      <c r="T7" s="676" t="s">
        <v>27</v>
      </c>
      <c r="U7" s="676" t="s">
        <v>28</v>
      </c>
      <c r="V7" s="676" t="s">
        <v>29</v>
      </c>
      <c r="W7" s="676" t="s">
        <v>30</v>
      </c>
      <c r="X7" s="676" t="s">
        <v>31</v>
      </c>
      <c r="Y7" s="694" t="s">
        <v>10</v>
      </c>
      <c r="Z7" s="676" t="s">
        <v>32</v>
      </c>
      <c r="AA7" s="676" t="s">
        <v>32</v>
      </c>
      <c r="AB7" s="676" t="s">
        <v>32</v>
      </c>
    </row>
    <row r="8" spans="2:31" x14ac:dyDescent="0.25">
      <c r="B8" s="677" t="s">
        <v>33</v>
      </c>
      <c r="C8" s="678" t="s">
        <v>34</v>
      </c>
      <c r="D8" s="678" t="s">
        <v>34</v>
      </c>
      <c r="E8" s="678" t="s">
        <v>34</v>
      </c>
      <c r="F8" s="678" t="s">
        <v>34</v>
      </c>
      <c r="G8" s="678" t="s">
        <v>34</v>
      </c>
      <c r="H8" s="678" t="s">
        <v>34</v>
      </c>
      <c r="I8" s="678" t="s">
        <v>34</v>
      </c>
      <c r="J8" s="678" t="s">
        <v>34</v>
      </c>
      <c r="K8" s="678" t="s">
        <v>34</v>
      </c>
      <c r="L8" s="678" t="s">
        <v>34</v>
      </c>
      <c r="M8" s="678" t="s">
        <v>34</v>
      </c>
      <c r="N8" s="678" t="s">
        <v>34</v>
      </c>
      <c r="O8" s="678" t="s">
        <v>34</v>
      </c>
      <c r="P8" s="678" t="s">
        <v>34</v>
      </c>
      <c r="Q8" s="678" t="s">
        <v>34</v>
      </c>
      <c r="R8" s="678" t="s">
        <v>34</v>
      </c>
      <c r="S8" s="678" t="s">
        <v>34</v>
      </c>
      <c r="T8" s="678" t="s">
        <v>34</v>
      </c>
      <c r="U8" s="678" t="s">
        <v>34</v>
      </c>
      <c r="V8" s="678" t="s">
        <v>34</v>
      </c>
      <c r="W8" s="678" t="s">
        <v>34</v>
      </c>
      <c r="X8" s="678" t="s">
        <v>34</v>
      </c>
      <c r="Y8" s="695" t="s">
        <v>34</v>
      </c>
      <c r="Z8" s="678" t="s">
        <v>34</v>
      </c>
      <c r="AA8" s="678" t="s">
        <v>34</v>
      </c>
      <c r="AB8" s="678" t="s">
        <v>34</v>
      </c>
    </row>
    <row r="9" spans="2:31" x14ac:dyDescent="0.25">
      <c r="B9" s="679" t="s">
        <v>35</v>
      </c>
      <c r="C9" s="680">
        <v>413381.23200000002</v>
      </c>
      <c r="D9" s="680">
        <v>6389.14</v>
      </c>
      <c r="E9" s="680">
        <v>1029.1389999999999</v>
      </c>
      <c r="F9" s="680">
        <v>150166.15100000001</v>
      </c>
      <c r="G9" s="680">
        <v>28691.134999999998</v>
      </c>
      <c r="H9" s="680">
        <v>5686.3980000000001</v>
      </c>
      <c r="I9" s="680">
        <v>41317.277000000002</v>
      </c>
      <c r="J9" s="680">
        <v>34531.851000000002</v>
      </c>
      <c r="K9" s="680">
        <v>18203.323</v>
      </c>
      <c r="L9" s="680">
        <v>8947.4480000000003</v>
      </c>
      <c r="M9" s="680">
        <v>16027.089</v>
      </c>
      <c r="N9" s="680">
        <v>14075.039000000001</v>
      </c>
      <c r="O9" s="680">
        <v>21009.977999999999</v>
      </c>
      <c r="P9" s="680">
        <v>20780.101999999999</v>
      </c>
      <c r="Q9" s="680">
        <v>7989.2129999999997</v>
      </c>
      <c r="R9" s="680">
        <v>12322.091</v>
      </c>
      <c r="S9" s="680">
        <v>4430.799</v>
      </c>
      <c r="T9" s="680">
        <v>15247.763999999999</v>
      </c>
      <c r="U9" s="680">
        <v>3161.877</v>
      </c>
      <c r="V9" s="680">
        <v>3375.4180000000001</v>
      </c>
      <c r="W9" s="680">
        <v>0</v>
      </c>
      <c r="X9" s="680">
        <v>0</v>
      </c>
      <c r="Y9" s="696">
        <v>413381.23200000002</v>
      </c>
      <c r="Z9" s="680">
        <v>292427.24400000001</v>
      </c>
      <c r="AA9" s="680">
        <v>105070.371</v>
      </c>
      <c r="AB9" s="680">
        <v>219565.59400000001</v>
      </c>
    </row>
    <row r="10" spans="2:31" ht="75" x14ac:dyDescent="0.25">
      <c r="B10" s="679" t="s">
        <v>36</v>
      </c>
      <c r="C10" s="680">
        <v>11082.184999999999</v>
      </c>
      <c r="D10" s="680">
        <v>2781.7080000000001</v>
      </c>
      <c r="E10" s="680">
        <v>0</v>
      </c>
      <c r="F10" s="680">
        <v>7692.29</v>
      </c>
      <c r="G10" s="680">
        <v>75.14</v>
      </c>
      <c r="H10" s="680">
        <v>1.5660000000000001</v>
      </c>
      <c r="I10" s="680">
        <v>14.84</v>
      </c>
      <c r="J10" s="680">
        <v>61.561</v>
      </c>
      <c r="K10" s="680">
        <v>7.34</v>
      </c>
      <c r="L10" s="680">
        <v>314.98099999999999</v>
      </c>
      <c r="M10" s="680">
        <v>0.81299999999999994</v>
      </c>
      <c r="N10" s="680">
        <v>0.21099999999999999</v>
      </c>
      <c r="O10" s="680">
        <v>0.22600000000000001</v>
      </c>
      <c r="P10" s="680">
        <v>2.5910000000000002</v>
      </c>
      <c r="Q10" s="680">
        <v>61.652000000000001</v>
      </c>
      <c r="R10" s="680">
        <v>10.839</v>
      </c>
      <c r="S10" s="680">
        <v>7.0490000000000004</v>
      </c>
      <c r="T10" s="680">
        <v>31.457999999999998</v>
      </c>
      <c r="U10" s="680">
        <v>4.3659999999999997</v>
      </c>
      <c r="V10" s="680">
        <v>13.554</v>
      </c>
      <c r="W10" s="680">
        <v>0</v>
      </c>
      <c r="X10" s="680">
        <v>0</v>
      </c>
      <c r="Y10" s="696">
        <v>11082.184999999999</v>
      </c>
      <c r="Z10" s="680">
        <v>5497.77</v>
      </c>
      <c r="AA10" s="680">
        <v>183.21100000000001</v>
      </c>
      <c r="AB10" s="680">
        <v>1395.6690000000001</v>
      </c>
    </row>
    <row r="11" spans="2:31" ht="45" x14ac:dyDescent="0.25">
      <c r="B11" s="679" t="s">
        <v>37</v>
      </c>
      <c r="C11" s="680">
        <v>11018.896000000001</v>
      </c>
      <c r="D11" s="680">
        <v>15.680999999999999</v>
      </c>
      <c r="E11" s="680">
        <v>174.09800000000001</v>
      </c>
      <c r="F11" s="680">
        <v>6693.4340000000002</v>
      </c>
      <c r="G11" s="680">
        <v>3378.8040000000001</v>
      </c>
      <c r="H11" s="680">
        <v>20.8</v>
      </c>
      <c r="I11" s="680">
        <v>418.21300000000002</v>
      </c>
      <c r="J11" s="680">
        <v>5.569</v>
      </c>
      <c r="K11" s="680">
        <v>38.843000000000004</v>
      </c>
      <c r="L11" s="680">
        <v>0.34799999999999998</v>
      </c>
      <c r="M11" s="680">
        <v>9.7000000000000003E-2</v>
      </c>
      <c r="N11" s="680">
        <v>0.04</v>
      </c>
      <c r="O11" s="680">
        <v>100.843</v>
      </c>
      <c r="P11" s="680">
        <v>30.943999999999999</v>
      </c>
      <c r="Q11" s="680">
        <v>23.587</v>
      </c>
      <c r="R11" s="680">
        <v>94.793000000000006</v>
      </c>
      <c r="S11" s="680">
        <v>2.5939999999999999</v>
      </c>
      <c r="T11" s="680">
        <v>5.19</v>
      </c>
      <c r="U11" s="680">
        <v>0.50600000000000001</v>
      </c>
      <c r="V11" s="680">
        <v>14.512</v>
      </c>
      <c r="W11" s="680">
        <v>0</v>
      </c>
      <c r="X11" s="680">
        <v>0</v>
      </c>
      <c r="Y11" s="696">
        <v>11018.896000000001</v>
      </c>
      <c r="Z11" s="680">
        <v>89.680999999999997</v>
      </c>
      <c r="AA11" s="680">
        <v>292.02</v>
      </c>
      <c r="AB11" s="680">
        <v>943.11500000000001</v>
      </c>
    </row>
    <row r="12" spans="2:31" ht="45" x14ac:dyDescent="0.25">
      <c r="B12" s="679" t="s">
        <v>38</v>
      </c>
      <c r="C12" s="680">
        <v>152174.79399999999</v>
      </c>
      <c r="D12" s="680">
        <v>2434.549</v>
      </c>
      <c r="E12" s="680">
        <v>205.87</v>
      </c>
      <c r="F12" s="680">
        <v>99257.865000000005</v>
      </c>
      <c r="G12" s="680">
        <v>927.09100000000001</v>
      </c>
      <c r="H12" s="680">
        <v>428.19799999999998</v>
      </c>
      <c r="I12" s="680">
        <v>16897.161</v>
      </c>
      <c r="J12" s="680">
        <v>5907.5990000000002</v>
      </c>
      <c r="K12" s="680">
        <v>4019.19</v>
      </c>
      <c r="L12" s="680">
        <v>3521.3870000000002</v>
      </c>
      <c r="M12" s="680">
        <v>2273.4830000000002</v>
      </c>
      <c r="N12" s="680">
        <v>349.17399999999998</v>
      </c>
      <c r="O12" s="680">
        <v>1156.96</v>
      </c>
      <c r="P12" s="680">
        <v>2300.7779999999998</v>
      </c>
      <c r="Q12" s="680">
        <v>1360.704</v>
      </c>
      <c r="R12" s="680">
        <v>2422.2620000000002</v>
      </c>
      <c r="S12" s="680">
        <v>731.03800000000001</v>
      </c>
      <c r="T12" s="680">
        <v>6911.0940000000001</v>
      </c>
      <c r="U12" s="680">
        <v>387.30599999999998</v>
      </c>
      <c r="V12" s="680">
        <v>683.08500000000004</v>
      </c>
      <c r="W12" s="680">
        <v>0</v>
      </c>
      <c r="X12" s="680">
        <v>0</v>
      </c>
      <c r="Y12" s="696">
        <v>152174.79399999999</v>
      </c>
      <c r="Z12" s="680">
        <v>84954.747000000003</v>
      </c>
      <c r="AA12" s="680">
        <v>37114.699000000001</v>
      </c>
      <c r="AB12" s="680">
        <v>166628.69899999999</v>
      </c>
    </row>
    <row r="13" spans="2:31" ht="90" x14ac:dyDescent="0.25">
      <c r="B13" s="679" t="s">
        <v>39</v>
      </c>
      <c r="C13" s="680">
        <v>30842.605</v>
      </c>
      <c r="D13" s="680">
        <v>168.899</v>
      </c>
      <c r="E13" s="680">
        <v>136.16900000000001</v>
      </c>
      <c r="F13" s="680">
        <v>3760.9679999999998</v>
      </c>
      <c r="G13" s="680">
        <v>21338.822</v>
      </c>
      <c r="H13" s="680">
        <v>187.042</v>
      </c>
      <c r="I13" s="680">
        <v>147.005</v>
      </c>
      <c r="J13" s="680">
        <v>469.66899999999998</v>
      </c>
      <c r="K13" s="680">
        <v>1012.624</v>
      </c>
      <c r="L13" s="680">
        <v>244.608</v>
      </c>
      <c r="M13" s="680">
        <v>147.82599999999999</v>
      </c>
      <c r="N13" s="680">
        <v>45.468000000000004</v>
      </c>
      <c r="O13" s="680">
        <v>539.10599999999999</v>
      </c>
      <c r="P13" s="680">
        <v>329.64499999999998</v>
      </c>
      <c r="Q13" s="680">
        <v>86.870999999999995</v>
      </c>
      <c r="R13" s="680">
        <v>473.58699999999999</v>
      </c>
      <c r="S13" s="680">
        <v>579.27</v>
      </c>
      <c r="T13" s="680">
        <v>889.53300000000002</v>
      </c>
      <c r="U13" s="680">
        <v>141.70599999999999</v>
      </c>
      <c r="V13" s="680">
        <v>143.78700000000001</v>
      </c>
      <c r="W13" s="680">
        <v>0</v>
      </c>
      <c r="X13" s="680">
        <v>0</v>
      </c>
      <c r="Y13" s="696">
        <v>30842.605</v>
      </c>
      <c r="Z13" s="680">
        <v>6799.6689999999999</v>
      </c>
      <c r="AA13" s="680">
        <v>0</v>
      </c>
      <c r="AB13" s="680">
        <v>2074.252</v>
      </c>
    </row>
    <row r="14" spans="2:31" ht="120" x14ac:dyDescent="0.25">
      <c r="B14" s="679" t="s">
        <v>40</v>
      </c>
      <c r="C14" s="680">
        <v>11050.450999999999</v>
      </c>
      <c r="D14" s="680">
        <v>15.051</v>
      </c>
      <c r="E14" s="680">
        <v>3.2589999999999999</v>
      </c>
      <c r="F14" s="680">
        <v>2757.721</v>
      </c>
      <c r="G14" s="680">
        <v>428.50200000000001</v>
      </c>
      <c r="H14" s="680">
        <v>3442.1909999999998</v>
      </c>
      <c r="I14" s="680">
        <v>72.947999999999993</v>
      </c>
      <c r="J14" s="680">
        <v>196.84800000000001</v>
      </c>
      <c r="K14" s="680">
        <v>89.698999999999998</v>
      </c>
      <c r="L14" s="680">
        <v>88.715000000000003</v>
      </c>
      <c r="M14" s="680">
        <v>23.68</v>
      </c>
      <c r="N14" s="680">
        <v>146.905</v>
      </c>
      <c r="O14" s="680">
        <v>3281.6930000000002</v>
      </c>
      <c r="P14" s="680">
        <v>79.289000000000001</v>
      </c>
      <c r="Q14" s="680">
        <v>55.396999999999998</v>
      </c>
      <c r="R14" s="680">
        <v>123.36799999999999</v>
      </c>
      <c r="S14" s="680">
        <v>39.991</v>
      </c>
      <c r="T14" s="680">
        <v>150.62100000000001</v>
      </c>
      <c r="U14" s="680">
        <v>28.436</v>
      </c>
      <c r="V14" s="680">
        <v>26.137</v>
      </c>
      <c r="W14" s="680">
        <v>0</v>
      </c>
      <c r="X14" s="680">
        <v>0</v>
      </c>
      <c r="Y14" s="696">
        <v>11050.450999999999</v>
      </c>
      <c r="Z14" s="680">
        <v>0</v>
      </c>
      <c r="AA14" s="680">
        <v>0</v>
      </c>
      <c r="AB14" s="680">
        <v>1782.67</v>
      </c>
    </row>
    <row r="15" spans="2:31" ht="60" x14ac:dyDescent="0.25">
      <c r="B15" s="679" t="s">
        <v>41</v>
      </c>
      <c r="C15" s="680">
        <v>30625.43</v>
      </c>
      <c r="D15" s="680">
        <v>152.392</v>
      </c>
      <c r="E15" s="680">
        <v>43.776000000000003</v>
      </c>
      <c r="F15" s="680">
        <v>2984.0320000000002</v>
      </c>
      <c r="G15" s="680">
        <v>290.35899999999998</v>
      </c>
      <c r="H15" s="680">
        <v>414.38400000000001</v>
      </c>
      <c r="I15" s="680">
        <v>14742.651</v>
      </c>
      <c r="J15" s="680">
        <v>1177.633</v>
      </c>
      <c r="K15" s="680">
        <v>1237.366</v>
      </c>
      <c r="L15" s="680">
        <v>716.66200000000003</v>
      </c>
      <c r="M15" s="680">
        <v>288.53699999999998</v>
      </c>
      <c r="N15" s="680">
        <v>245.82900000000001</v>
      </c>
      <c r="O15" s="680">
        <v>5519.223</v>
      </c>
      <c r="P15" s="680">
        <v>338.17599999999999</v>
      </c>
      <c r="Q15" s="680">
        <v>123.84099999999999</v>
      </c>
      <c r="R15" s="680">
        <v>629.29200000000003</v>
      </c>
      <c r="S15" s="680">
        <v>550.15599999999995</v>
      </c>
      <c r="T15" s="680">
        <v>771.02700000000004</v>
      </c>
      <c r="U15" s="680">
        <v>235.441</v>
      </c>
      <c r="V15" s="680">
        <v>164.65299999999999</v>
      </c>
      <c r="W15" s="680">
        <v>0</v>
      </c>
      <c r="X15" s="680">
        <v>0</v>
      </c>
      <c r="Y15" s="696">
        <v>30625.43</v>
      </c>
      <c r="Z15" s="680">
        <v>1040.566</v>
      </c>
      <c r="AA15" s="680">
        <v>37487.099000000002</v>
      </c>
      <c r="AB15" s="680">
        <v>899.93499999999995</v>
      </c>
      <c r="AC15" s="646">
        <f>Y15/($Y15+$Z15+$AA15)</f>
        <v>0.44286419863058912</v>
      </c>
      <c r="AD15" s="646">
        <f t="shared" ref="AD15:AE15" si="0">Z15/($Y15+$Z15+$AA15)</f>
        <v>1.5047280241036212E-2</v>
      </c>
      <c r="AE15" s="646">
        <f t="shared" si="0"/>
        <v>0.54208852112837469</v>
      </c>
    </row>
    <row r="16" spans="2:31" ht="165" x14ac:dyDescent="0.25">
      <c r="B16" s="679" t="s">
        <v>42</v>
      </c>
      <c r="C16" s="680">
        <v>6434.2060000000001</v>
      </c>
      <c r="D16" s="680">
        <v>55.728000000000002</v>
      </c>
      <c r="E16" s="680">
        <v>20.863</v>
      </c>
      <c r="F16" s="680">
        <v>2103.5520000000001</v>
      </c>
      <c r="G16" s="680">
        <v>54.761000000000003</v>
      </c>
      <c r="H16" s="680">
        <v>128.69</v>
      </c>
      <c r="I16" s="680">
        <v>265.322</v>
      </c>
      <c r="J16" s="680">
        <v>1939.624</v>
      </c>
      <c r="K16" s="680">
        <v>740.61199999999997</v>
      </c>
      <c r="L16" s="680">
        <v>53.892000000000003</v>
      </c>
      <c r="M16" s="680">
        <v>79.658000000000001</v>
      </c>
      <c r="N16" s="680">
        <v>37.198</v>
      </c>
      <c r="O16" s="680">
        <v>21.687999999999999</v>
      </c>
      <c r="P16" s="680">
        <v>224.11600000000001</v>
      </c>
      <c r="Q16" s="680">
        <v>200.90299999999999</v>
      </c>
      <c r="R16" s="680">
        <v>121.872</v>
      </c>
      <c r="S16" s="680">
        <v>33.601999999999997</v>
      </c>
      <c r="T16" s="680">
        <v>133.63499999999999</v>
      </c>
      <c r="U16" s="680">
        <v>146.56700000000001</v>
      </c>
      <c r="V16" s="680">
        <v>71.923000000000002</v>
      </c>
      <c r="W16" s="680">
        <v>0</v>
      </c>
      <c r="X16" s="680">
        <v>0</v>
      </c>
      <c r="Y16" s="696">
        <v>6434.2060000000001</v>
      </c>
      <c r="Z16" s="680">
        <v>4827.68</v>
      </c>
      <c r="AA16" s="680">
        <v>97.444999999999993</v>
      </c>
      <c r="AB16" s="680">
        <v>1486.1</v>
      </c>
    </row>
    <row r="17" spans="2:29" ht="60" x14ac:dyDescent="0.25">
      <c r="B17" s="679" t="s">
        <v>43</v>
      </c>
      <c r="C17" s="680">
        <v>20165.63</v>
      </c>
      <c r="D17" s="680">
        <v>15.313000000000001</v>
      </c>
      <c r="E17" s="680">
        <v>127.901</v>
      </c>
      <c r="F17" s="680">
        <v>5483.6229999999996</v>
      </c>
      <c r="G17" s="680">
        <v>424.59</v>
      </c>
      <c r="H17" s="680">
        <v>228.81399999999999</v>
      </c>
      <c r="I17" s="680">
        <v>356.9</v>
      </c>
      <c r="J17" s="680">
        <v>5923.9380000000001</v>
      </c>
      <c r="K17" s="680">
        <v>5864.1319999999996</v>
      </c>
      <c r="L17" s="680">
        <v>94.4</v>
      </c>
      <c r="M17" s="680">
        <v>236.47499999999999</v>
      </c>
      <c r="N17" s="680">
        <v>242.066</v>
      </c>
      <c r="O17" s="680">
        <v>51.645000000000003</v>
      </c>
      <c r="P17" s="680">
        <v>285.084</v>
      </c>
      <c r="Q17" s="680">
        <v>229.74299999999999</v>
      </c>
      <c r="R17" s="680">
        <v>215.98699999999999</v>
      </c>
      <c r="S17" s="680">
        <v>94.414000000000001</v>
      </c>
      <c r="T17" s="680">
        <v>115.495</v>
      </c>
      <c r="U17" s="680">
        <v>42.189</v>
      </c>
      <c r="V17" s="680">
        <v>132.92099999999999</v>
      </c>
      <c r="W17" s="680">
        <v>0</v>
      </c>
      <c r="X17" s="680">
        <v>0</v>
      </c>
      <c r="Y17" s="696">
        <v>20165.63</v>
      </c>
      <c r="Z17" s="680">
        <v>9913.6080000000002</v>
      </c>
      <c r="AA17" s="680">
        <v>0</v>
      </c>
      <c r="AB17" s="682">
        <v>13927.1</v>
      </c>
    </row>
    <row r="18" spans="2:29" ht="60" x14ac:dyDescent="0.25">
      <c r="B18" s="679" t="s">
        <v>44</v>
      </c>
      <c r="C18" s="680">
        <v>1679.5039999999999</v>
      </c>
      <c r="D18" s="680">
        <v>2.1019999999999999</v>
      </c>
      <c r="E18" s="680">
        <v>2.278</v>
      </c>
      <c r="F18" s="680">
        <v>272.81700000000001</v>
      </c>
      <c r="G18" s="680">
        <v>24.834</v>
      </c>
      <c r="H18" s="680">
        <v>9.9550000000000001</v>
      </c>
      <c r="I18" s="680">
        <v>79.62</v>
      </c>
      <c r="J18" s="680">
        <v>193.57599999999999</v>
      </c>
      <c r="K18" s="680">
        <v>95.311000000000007</v>
      </c>
      <c r="L18" s="680">
        <v>234.517</v>
      </c>
      <c r="M18" s="680">
        <v>19.678000000000001</v>
      </c>
      <c r="N18" s="680">
        <v>94.093999999999994</v>
      </c>
      <c r="O18" s="680">
        <v>10.430999999999999</v>
      </c>
      <c r="P18" s="680">
        <v>80.003</v>
      </c>
      <c r="Q18" s="680">
        <v>399.75099999999998</v>
      </c>
      <c r="R18" s="680">
        <v>36.058999999999997</v>
      </c>
      <c r="S18" s="680">
        <v>25.052</v>
      </c>
      <c r="T18" s="680">
        <v>43.591000000000001</v>
      </c>
      <c r="U18" s="680">
        <v>7.9960000000000004</v>
      </c>
      <c r="V18" s="680">
        <v>47.838999999999999</v>
      </c>
      <c r="W18" s="680">
        <v>0</v>
      </c>
      <c r="X18" s="680">
        <v>0</v>
      </c>
      <c r="Y18" s="696">
        <v>1679.5039999999999</v>
      </c>
      <c r="Z18" s="680">
        <v>16862.757000000001</v>
      </c>
      <c r="AA18" s="680">
        <v>0</v>
      </c>
      <c r="AB18" s="680">
        <v>1310.3150000000001</v>
      </c>
    </row>
    <row r="19" spans="2:29" ht="75" x14ac:dyDescent="0.25">
      <c r="B19" s="679" t="s">
        <v>45</v>
      </c>
      <c r="C19" s="680">
        <v>22099.974999999999</v>
      </c>
      <c r="D19" s="680">
        <v>26.100999999999999</v>
      </c>
      <c r="E19" s="680">
        <v>24.006</v>
      </c>
      <c r="F19" s="680">
        <v>2286.41</v>
      </c>
      <c r="G19" s="680">
        <v>255.95500000000001</v>
      </c>
      <c r="H19" s="680">
        <v>65.587999999999994</v>
      </c>
      <c r="I19" s="680">
        <v>239.66200000000001</v>
      </c>
      <c r="J19" s="680">
        <v>2500.0039999999999</v>
      </c>
      <c r="K19" s="680">
        <v>389.91800000000001</v>
      </c>
      <c r="L19" s="680">
        <v>233.435</v>
      </c>
      <c r="M19" s="680">
        <v>9180.125</v>
      </c>
      <c r="N19" s="680">
        <v>1526.049</v>
      </c>
      <c r="O19" s="680">
        <v>193.66</v>
      </c>
      <c r="P19" s="680">
        <v>3040.643</v>
      </c>
      <c r="Q19" s="680">
        <v>396.50799999999998</v>
      </c>
      <c r="R19" s="680">
        <v>527.03399999999999</v>
      </c>
      <c r="S19" s="680">
        <v>279.80200000000002</v>
      </c>
      <c r="T19" s="680">
        <v>443.69600000000003</v>
      </c>
      <c r="U19" s="680">
        <v>288.80599999999998</v>
      </c>
      <c r="V19" s="680">
        <v>202.57300000000001</v>
      </c>
      <c r="W19" s="680">
        <v>0</v>
      </c>
      <c r="X19" s="680">
        <v>0</v>
      </c>
      <c r="Y19" s="696">
        <v>22099.974999999999</v>
      </c>
      <c r="Z19" s="680">
        <v>7636.0020000000004</v>
      </c>
      <c r="AA19" s="680">
        <v>11064.861999999999</v>
      </c>
      <c r="AB19" s="680">
        <v>9344.1959999999999</v>
      </c>
    </row>
    <row r="20" spans="2:29" ht="60" x14ac:dyDescent="0.25">
      <c r="B20" s="679" t="s">
        <v>46</v>
      </c>
      <c r="C20" s="680">
        <v>20911.028999999999</v>
      </c>
      <c r="D20" s="680">
        <v>244.25800000000001</v>
      </c>
      <c r="E20" s="680">
        <v>35.957999999999998</v>
      </c>
      <c r="F20" s="680">
        <v>2056.3249999999998</v>
      </c>
      <c r="G20" s="680">
        <v>308.64299999999997</v>
      </c>
      <c r="H20" s="680">
        <v>105.66800000000001</v>
      </c>
      <c r="I20" s="680">
        <v>656.53700000000003</v>
      </c>
      <c r="J20" s="680">
        <v>2344.087</v>
      </c>
      <c r="K20" s="680">
        <v>577.95799999999997</v>
      </c>
      <c r="L20" s="680">
        <v>596.56600000000003</v>
      </c>
      <c r="M20" s="680">
        <v>350.20499999999998</v>
      </c>
      <c r="N20" s="680">
        <v>6602.2619999999997</v>
      </c>
      <c r="O20" s="680">
        <v>3120.7159999999999</v>
      </c>
      <c r="P20" s="680">
        <v>1715.2719999999999</v>
      </c>
      <c r="Q20" s="680">
        <v>388.649</v>
      </c>
      <c r="R20" s="680">
        <v>820.58500000000004</v>
      </c>
      <c r="S20" s="680">
        <v>216.22499999999999</v>
      </c>
      <c r="T20" s="680">
        <v>397.43599999999998</v>
      </c>
      <c r="U20" s="680">
        <v>149.535</v>
      </c>
      <c r="V20" s="680">
        <v>224.14400000000001</v>
      </c>
      <c r="W20" s="680">
        <v>0</v>
      </c>
      <c r="X20" s="680">
        <v>0</v>
      </c>
      <c r="Y20" s="696">
        <v>20911.028999999999</v>
      </c>
      <c r="Z20" s="680">
        <v>8027.2560000000003</v>
      </c>
      <c r="AA20" s="680">
        <v>0</v>
      </c>
      <c r="AB20" s="682">
        <v>3687.85</v>
      </c>
    </row>
    <row r="21" spans="2:29" ht="45" x14ac:dyDescent="0.25">
      <c r="B21" s="679" t="s">
        <v>47</v>
      </c>
      <c r="C21" s="680">
        <v>21667.503000000001</v>
      </c>
      <c r="D21" s="680">
        <v>46.777000000000001</v>
      </c>
      <c r="E21" s="680">
        <v>40.728999999999999</v>
      </c>
      <c r="F21" s="680">
        <v>2128.3470000000002</v>
      </c>
      <c r="G21" s="680">
        <v>111.477</v>
      </c>
      <c r="H21" s="680">
        <v>85.457999999999998</v>
      </c>
      <c r="I21" s="680">
        <v>723.28099999999995</v>
      </c>
      <c r="J21" s="680">
        <v>4242.1899999999996</v>
      </c>
      <c r="K21" s="680">
        <v>849.09400000000005</v>
      </c>
      <c r="L21" s="680">
        <v>1577.7819999999999</v>
      </c>
      <c r="M21" s="680">
        <v>760.84</v>
      </c>
      <c r="N21" s="680">
        <v>586.024</v>
      </c>
      <c r="O21" s="680">
        <v>4307.924</v>
      </c>
      <c r="P21" s="680">
        <v>1170.9010000000001</v>
      </c>
      <c r="Q21" s="680">
        <v>387.096</v>
      </c>
      <c r="R21" s="680">
        <v>1681.8030000000001</v>
      </c>
      <c r="S21" s="680">
        <v>701.40099999999995</v>
      </c>
      <c r="T21" s="680">
        <v>1493.261</v>
      </c>
      <c r="U21" s="680">
        <v>281.52</v>
      </c>
      <c r="V21" s="680">
        <v>491.59800000000001</v>
      </c>
      <c r="W21" s="680">
        <v>0</v>
      </c>
      <c r="X21" s="680">
        <v>0</v>
      </c>
      <c r="Y21" s="696">
        <v>21667.503000000001</v>
      </c>
      <c r="Z21" s="680">
        <v>37450.232000000004</v>
      </c>
      <c r="AA21" s="680">
        <v>2659.8119999999999</v>
      </c>
      <c r="AB21" s="680">
        <v>188.76400000000001</v>
      </c>
    </row>
    <row r="22" spans="2:29" ht="90" x14ac:dyDescent="0.25">
      <c r="B22" s="679" t="s">
        <v>48</v>
      </c>
      <c r="C22" s="680">
        <v>39473.544999999998</v>
      </c>
      <c r="D22" s="680">
        <v>226.10499999999999</v>
      </c>
      <c r="E22" s="680">
        <v>130.13</v>
      </c>
      <c r="F22" s="680">
        <v>7890.683</v>
      </c>
      <c r="G22" s="680">
        <v>551.85900000000004</v>
      </c>
      <c r="H22" s="680">
        <v>298.42399999999998</v>
      </c>
      <c r="I22" s="680">
        <v>3599.3980000000001</v>
      </c>
      <c r="J22" s="680">
        <v>6271.0410000000002</v>
      </c>
      <c r="K22" s="680">
        <v>1047.0709999999999</v>
      </c>
      <c r="L22" s="680">
        <v>680.21900000000005</v>
      </c>
      <c r="M22" s="680">
        <v>1383.597</v>
      </c>
      <c r="N22" s="680">
        <v>3094.5410000000002</v>
      </c>
      <c r="O22" s="680">
        <v>483.613</v>
      </c>
      <c r="P22" s="680">
        <v>9464</v>
      </c>
      <c r="Q22" s="680">
        <v>992.245</v>
      </c>
      <c r="R22" s="680">
        <v>933.57600000000002</v>
      </c>
      <c r="S22" s="680">
        <v>345.05</v>
      </c>
      <c r="T22" s="680">
        <v>1011.56</v>
      </c>
      <c r="U22" s="680">
        <v>494.41300000000001</v>
      </c>
      <c r="V22" s="680">
        <v>576.02</v>
      </c>
      <c r="W22" s="680">
        <v>0</v>
      </c>
      <c r="X22" s="680">
        <v>0</v>
      </c>
      <c r="Y22" s="696">
        <v>39473.544999999998</v>
      </c>
      <c r="Z22" s="680">
        <v>1803.2829999999999</v>
      </c>
      <c r="AA22" s="680">
        <v>15753.579</v>
      </c>
      <c r="AB22" s="680">
        <v>12486.338</v>
      </c>
    </row>
    <row r="23" spans="2:29" ht="60" x14ac:dyDescent="0.25">
      <c r="B23" s="679" t="s">
        <v>49</v>
      </c>
      <c r="C23" s="680">
        <v>25454.438999999998</v>
      </c>
      <c r="D23" s="680">
        <v>180.91800000000001</v>
      </c>
      <c r="E23" s="680">
        <v>75.147999999999996</v>
      </c>
      <c r="F23" s="680">
        <v>4338.8149999999996</v>
      </c>
      <c r="G23" s="680">
        <v>471.702</v>
      </c>
      <c r="H23" s="680">
        <v>238.75899999999999</v>
      </c>
      <c r="I23" s="680">
        <v>2986.4670000000001</v>
      </c>
      <c r="J23" s="680">
        <v>2618.2860000000001</v>
      </c>
      <c r="K23" s="680">
        <v>2113.0720000000001</v>
      </c>
      <c r="L23" s="680">
        <v>397.59300000000002</v>
      </c>
      <c r="M23" s="680">
        <v>1007.7140000000001</v>
      </c>
      <c r="N23" s="680">
        <v>891.34</v>
      </c>
      <c r="O23" s="680">
        <v>2204.5230000000001</v>
      </c>
      <c r="P23" s="680">
        <v>1437.1320000000001</v>
      </c>
      <c r="Q23" s="680">
        <v>3230.107</v>
      </c>
      <c r="R23" s="680">
        <v>1215.953</v>
      </c>
      <c r="S23" s="680">
        <v>411.78300000000002</v>
      </c>
      <c r="T23" s="680">
        <v>1018.581</v>
      </c>
      <c r="U23" s="680">
        <v>295.97399999999999</v>
      </c>
      <c r="V23" s="680">
        <v>320.572</v>
      </c>
      <c r="W23" s="680">
        <v>0</v>
      </c>
      <c r="X23" s="680">
        <v>0</v>
      </c>
      <c r="Y23" s="696">
        <v>25454.438999999998</v>
      </c>
      <c r="Z23" s="680">
        <v>5091.3010000000004</v>
      </c>
      <c r="AA23" s="680">
        <v>261.80799999999999</v>
      </c>
      <c r="AB23" s="680">
        <v>2416.5250000000001</v>
      </c>
    </row>
    <row r="24" spans="2:29" ht="135" x14ac:dyDescent="0.25">
      <c r="B24" s="679" t="s">
        <v>50</v>
      </c>
      <c r="C24" s="680">
        <v>1266.6130000000001</v>
      </c>
      <c r="D24" s="680">
        <v>6.4489999999999998</v>
      </c>
      <c r="E24" s="680">
        <v>0.45200000000000001</v>
      </c>
      <c r="F24" s="680">
        <v>43.893000000000001</v>
      </c>
      <c r="G24" s="680">
        <v>4.0739999999999998</v>
      </c>
      <c r="H24" s="680">
        <v>4.8659999999999997</v>
      </c>
      <c r="I24" s="680">
        <v>17.478000000000002</v>
      </c>
      <c r="J24" s="680">
        <v>29.834</v>
      </c>
      <c r="K24" s="680">
        <v>12.247</v>
      </c>
      <c r="L24" s="680">
        <v>5.7549999999999999</v>
      </c>
      <c r="M24" s="680">
        <v>14.879</v>
      </c>
      <c r="N24" s="680">
        <v>63.042000000000002</v>
      </c>
      <c r="O24" s="680">
        <v>4.3369999999999997</v>
      </c>
      <c r="P24" s="680">
        <v>59.987000000000002</v>
      </c>
      <c r="Q24" s="680">
        <v>8.6660000000000004</v>
      </c>
      <c r="R24" s="680">
        <v>946.35900000000004</v>
      </c>
      <c r="S24" s="680">
        <v>8.6709999999999994</v>
      </c>
      <c r="T24" s="680">
        <v>14.765000000000001</v>
      </c>
      <c r="U24" s="680">
        <v>7.016</v>
      </c>
      <c r="V24" s="680">
        <v>13.843</v>
      </c>
      <c r="W24" s="680">
        <v>0</v>
      </c>
      <c r="X24" s="680">
        <v>0</v>
      </c>
      <c r="Y24" s="696">
        <v>1266.6130000000001</v>
      </c>
      <c r="Z24" s="680">
        <v>27868.751</v>
      </c>
      <c r="AA24" s="680">
        <v>0</v>
      </c>
      <c r="AB24" s="680">
        <v>253.35900000000001</v>
      </c>
    </row>
    <row r="25" spans="2:29" ht="30" x14ac:dyDescent="0.25">
      <c r="B25" s="679" t="s">
        <v>51</v>
      </c>
      <c r="C25" s="680">
        <v>1244.942</v>
      </c>
      <c r="D25" s="680">
        <v>3.4580000000000002</v>
      </c>
      <c r="E25" s="680">
        <v>5.2430000000000003</v>
      </c>
      <c r="F25" s="680">
        <v>165.125</v>
      </c>
      <c r="G25" s="680">
        <v>37.737000000000002</v>
      </c>
      <c r="H25" s="680">
        <v>14.798999999999999</v>
      </c>
      <c r="I25" s="680">
        <v>56.405000000000001</v>
      </c>
      <c r="J25" s="680">
        <v>110.532</v>
      </c>
      <c r="K25" s="680">
        <v>70.171000000000006</v>
      </c>
      <c r="L25" s="680">
        <v>5.5549999999999997</v>
      </c>
      <c r="M25" s="680">
        <v>26.574999999999999</v>
      </c>
      <c r="N25" s="680">
        <v>97.417000000000002</v>
      </c>
      <c r="O25" s="680">
        <v>3.778</v>
      </c>
      <c r="P25" s="680">
        <v>106.23099999999999</v>
      </c>
      <c r="Q25" s="680">
        <v>17.925999999999998</v>
      </c>
      <c r="R25" s="680">
        <v>44.686</v>
      </c>
      <c r="S25" s="680">
        <v>364.66500000000002</v>
      </c>
      <c r="T25" s="680">
        <v>91.388999999999996</v>
      </c>
      <c r="U25" s="680">
        <v>13.239000000000001</v>
      </c>
      <c r="V25" s="680">
        <v>10.010999999999999</v>
      </c>
      <c r="W25" s="680">
        <v>0</v>
      </c>
      <c r="X25" s="680">
        <v>0</v>
      </c>
      <c r="Y25" s="696">
        <v>1244.942</v>
      </c>
      <c r="Z25" s="680">
        <v>19948.698</v>
      </c>
      <c r="AA25" s="680">
        <v>0</v>
      </c>
      <c r="AB25" s="680">
        <v>55.57</v>
      </c>
    </row>
    <row r="26" spans="2:29" ht="60" x14ac:dyDescent="0.25">
      <c r="B26" s="679" t="s">
        <v>52</v>
      </c>
      <c r="C26" s="680">
        <v>3690.3209999999999</v>
      </c>
      <c r="D26" s="680">
        <v>2.3E-2</v>
      </c>
      <c r="E26" s="680">
        <v>1.0580000000000001</v>
      </c>
      <c r="F26" s="680">
        <v>36.212000000000003</v>
      </c>
      <c r="G26" s="680">
        <v>0.70399999999999996</v>
      </c>
      <c r="H26" s="680">
        <v>1.9350000000000001</v>
      </c>
      <c r="I26" s="680">
        <v>0.97499999999999998</v>
      </c>
      <c r="J26" s="680">
        <v>41.323</v>
      </c>
      <c r="K26" s="680">
        <v>16.445</v>
      </c>
      <c r="L26" s="680">
        <v>5.1070000000000002</v>
      </c>
      <c r="M26" s="680">
        <v>2.9750000000000001</v>
      </c>
      <c r="N26" s="680">
        <v>4.0659999999999998</v>
      </c>
      <c r="O26" s="680">
        <v>0</v>
      </c>
      <c r="P26" s="680">
        <v>33.593000000000004</v>
      </c>
      <c r="Q26" s="680">
        <v>2.238</v>
      </c>
      <c r="R26" s="680">
        <v>1975.787</v>
      </c>
      <c r="S26" s="680">
        <v>11.113</v>
      </c>
      <c r="T26" s="680">
        <v>1554.4960000000001</v>
      </c>
      <c r="U26" s="680">
        <v>0.17</v>
      </c>
      <c r="V26" s="680">
        <v>2.101</v>
      </c>
      <c r="W26" s="680">
        <v>0</v>
      </c>
      <c r="X26" s="680">
        <v>0</v>
      </c>
      <c r="Y26" s="696">
        <v>3690.3209999999999</v>
      </c>
      <c r="Z26" s="680">
        <v>41492.985999999997</v>
      </c>
      <c r="AA26" s="680">
        <v>0</v>
      </c>
      <c r="AB26" s="680">
        <v>283.702</v>
      </c>
    </row>
    <row r="27" spans="2:29" ht="75" x14ac:dyDescent="0.25">
      <c r="B27" s="679" t="s">
        <v>53</v>
      </c>
      <c r="C27" s="680">
        <v>993.54700000000003</v>
      </c>
      <c r="D27" s="680">
        <v>9.6000000000000002E-2</v>
      </c>
      <c r="E27" s="680">
        <v>0.16700000000000001</v>
      </c>
      <c r="F27" s="680">
        <v>69.111000000000004</v>
      </c>
      <c r="G27" s="680">
        <v>1.2390000000000001</v>
      </c>
      <c r="H27" s="680">
        <v>0.41499999999999998</v>
      </c>
      <c r="I27" s="680">
        <v>1.653</v>
      </c>
      <c r="J27" s="680">
        <v>28.414000000000001</v>
      </c>
      <c r="K27" s="680">
        <v>3.0139999999999998</v>
      </c>
      <c r="L27" s="680">
        <v>52.226999999999997</v>
      </c>
      <c r="M27" s="680">
        <v>157.96700000000001</v>
      </c>
      <c r="N27" s="680">
        <v>6.6829999999999998</v>
      </c>
      <c r="O27" s="680">
        <v>0.81499999999999995</v>
      </c>
      <c r="P27" s="680">
        <v>11.037000000000001</v>
      </c>
      <c r="Q27" s="680">
        <v>4.7130000000000001</v>
      </c>
      <c r="R27" s="680">
        <v>9.2739999999999991</v>
      </c>
      <c r="S27" s="680">
        <v>13.692</v>
      </c>
      <c r="T27" s="680">
        <v>3.4969999999999999</v>
      </c>
      <c r="U27" s="680">
        <v>628.226</v>
      </c>
      <c r="V27" s="680">
        <v>1.3069999999999999</v>
      </c>
      <c r="W27" s="680">
        <v>0</v>
      </c>
      <c r="X27" s="680">
        <v>0</v>
      </c>
      <c r="Y27" s="696">
        <v>993.54700000000003</v>
      </c>
      <c r="Z27" s="680">
        <v>5256.625</v>
      </c>
      <c r="AA27" s="680">
        <v>155.83600000000001</v>
      </c>
      <c r="AB27" s="680">
        <v>383.92</v>
      </c>
    </row>
    <row r="28" spans="2:29" ht="30" x14ac:dyDescent="0.25">
      <c r="B28" s="679" t="s">
        <v>54</v>
      </c>
      <c r="C28" s="680">
        <v>1505.617</v>
      </c>
      <c r="D28" s="680">
        <v>13.532</v>
      </c>
      <c r="E28" s="680">
        <v>2.0339999999999998</v>
      </c>
      <c r="F28" s="680">
        <v>144.928</v>
      </c>
      <c r="G28" s="680">
        <v>4.8419999999999996</v>
      </c>
      <c r="H28" s="680">
        <v>8.8460000000000001</v>
      </c>
      <c r="I28" s="680">
        <v>40.761000000000003</v>
      </c>
      <c r="J28" s="680">
        <v>470.12299999999999</v>
      </c>
      <c r="K28" s="680">
        <v>19.216000000000001</v>
      </c>
      <c r="L28" s="680">
        <v>123.699</v>
      </c>
      <c r="M28" s="680">
        <v>71.965000000000003</v>
      </c>
      <c r="N28" s="680">
        <v>42.63</v>
      </c>
      <c r="O28" s="680">
        <v>8.7970000000000006</v>
      </c>
      <c r="P28" s="680">
        <v>70.680000000000007</v>
      </c>
      <c r="Q28" s="680">
        <v>18.616</v>
      </c>
      <c r="R28" s="680">
        <v>38.975000000000001</v>
      </c>
      <c r="S28" s="680">
        <v>15.231</v>
      </c>
      <c r="T28" s="680">
        <v>167.43899999999999</v>
      </c>
      <c r="U28" s="680">
        <v>8.4649999999999999</v>
      </c>
      <c r="V28" s="680">
        <v>234.83799999999999</v>
      </c>
      <c r="W28" s="680">
        <v>0</v>
      </c>
      <c r="X28" s="680">
        <v>0</v>
      </c>
      <c r="Y28" s="696">
        <v>1505.617</v>
      </c>
      <c r="Z28" s="680">
        <v>7733.6009999999997</v>
      </c>
      <c r="AA28" s="680">
        <v>0</v>
      </c>
      <c r="AB28" s="680">
        <v>17.515000000000001</v>
      </c>
    </row>
    <row r="29" spans="2:29" ht="195" x14ac:dyDescent="0.25">
      <c r="B29" s="679" t="s">
        <v>55</v>
      </c>
      <c r="C29" s="680">
        <v>0</v>
      </c>
      <c r="D29" s="680">
        <v>0</v>
      </c>
      <c r="E29" s="680">
        <v>0</v>
      </c>
      <c r="F29" s="680">
        <v>0</v>
      </c>
      <c r="G29" s="680">
        <v>0</v>
      </c>
      <c r="H29" s="680">
        <v>0</v>
      </c>
      <c r="I29" s="680">
        <v>0</v>
      </c>
      <c r="J29" s="680">
        <v>0</v>
      </c>
      <c r="K29" s="680">
        <v>0</v>
      </c>
      <c r="L29" s="680">
        <v>0</v>
      </c>
      <c r="M29" s="680">
        <v>0</v>
      </c>
      <c r="N29" s="680">
        <v>0</v>
      </c>
      <c r="O29" s="680">
        <v>0</v>
      </c>
      <c r="P29" s="680">
        <v>0</v>
      </c>
      <c r="Q29" s="680">
        <v>0</v>
      </c>
      <c r="R29" s="680">
        <v>0</v>
      </c>
      <c r="S29" s="680">
        <v>0</v>
      </c>
      <c r="T29" s="680">
        <v>0</v>
      </c>
      <c r="U29" s="680">
        <v>0</v>
      </c>
      <c r="V29" s="680">
        <v>0</v>
      </c>
      <c r="W29" s="680">
        <v>0</v>
      </c>
      <c r="X29" s="680">
        <v>0</v>
      </c>
      <c r="Y29" s="696">
        <v>0</v>
      </c>
      <c r="Z29" s="680">
        <v>132.03100000000001</v>
      </c>
      <c r="AA29" s="680">
        <v>0</v>
      </c>
      <c r="AB29" s="680">
        <v>0</v>
      </c>
    </row>
    <row r="30" spans="2:29" ht="105" x14ac:dyDescent="0.25">
      <c r="B30" s="679" t="s">
        <v>56</v>
      </c>
      <c r="C30" s="680">
        <v>0</v>
      </c>
      <c r="D30" s="680">
        <v>0</v>
      </c>
      <c r="E30" s="680">
        <v>0</v>
      </c>
      <c r="F30" s="680">
        <v>0</v>
      </c>
      <c r="G30" s="680">
        <v>0</v>
      </c>
      <c r="H30" s="680">
        <v>0</v>
      </c>
      <c r="I30" s="680">
        <v>0</v>
      </c>
      <c r="J30" s="680">
        <v>0</v>
      </c>
      <c r="K30" s="680">
        <v>0</v>
      </c>
      <c r="L30" s="680">
        <v>0</v>
      </c>
      <c r="M30" s="680">
        <v>0</v>
      </c>
      <c r="N30" s="680">
        <v>0</v>
      </c>
      <c r="O30" s="680">
        <v>0</v>
      </c>
      <c r="P30" s="680">
        <v>0</v>
      </c>
      <c r="Q30" s="680">
        <v>0</v>
      </c>
      <c r="R30" s="680">
        <v>0</v>
      </c>
      <c r="S30" s="680">
        <v>0</v>
      </c>
      <c r="T30" s="680">
        <v>0</v>
      </c>
      <c r="U30" s="680">
        <v>0</v>
      </c>
      <c r="V30" s="680">
        <v>0</v>
      </c>
      <c r="W30" s="680">
        <v>0</v>
      </c>
      <c r="X30" s="680">
        <v>0</v>
      </c>
      <c r="Y30" s="696">
        <v>0</v>
      </c>
      <c r="Z30" s="680">
        <v>0</v>
      </c>
      <c r="AA30" s="680">
        <v>0</v>
      </c>
      <c r="AB30" s="680">
        <v>0</v>
      </c>
    </row>
    <row r="32" spans="2:29" x14ac:dyDescent="0.25">
      <c r="B32" s="683" t="s">
        <v>57</v>
      </c>
      <c r="AC32" s="684" t="s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29453-BC8D-45E9-A681-212DEF7811A9}">
  <sheetPr codeName="Feuil24"/>
  <dimension ref="B1:AE32"/>
  <sheetViews>
    <sheetView topLeftCell="H14" workbookViewId="0">
      <selection activeCell="AC15" sqref="AC15:AE15"/>
    </sheetView>
  </sheetViews>
  <sheetFormatPr baseColWidth="10" defaultColWidth="11.5703125" defaultRowHeight="15" x14ac:dyDescent="0.25"/>
  <cols>
    <col min="1" max="24" width="11.5703125" style="673"/>
    <col min="25" max="25" width="11.5703125" style="685"/>
    <col min="26" max="16384" width="11.5703125" style="673"/>
  </cols>
  <sheetData>
    <row r="1" spans="2:31" x14ac:dyDescent="0.25">
      <c r="B1" s="672" t="s">
        <v>0</v>
      </c>
    </row>
    <row r="2" spans="2:31" x14ac:dyDescent="0.25">
      <c r="B2" s="674" t="s">
        <v>87</v>
      </c>
    </row>
    <row r="3" spans="2:31" x14ac:dyDescent="0.25">
      <c r="B3" s="674" t="s">
        <v>2</v>
      </c>
    </row>
    <row r="4" spans="2:31" x14ac:dyDescent="0.25">
      <c r="B4" s="674" t="s">
        <v>3</v>
      </c>
    </row>
    <row r="5" spans="2:31" x14ac:dyDescent="0.25">
      <c r="AC5" s="647" t="s">
        <v>73</v>
      </c>
      <c r="AD5" t="s">
        <v>74</v>
      </c>
      <c r="AE5" t="s">
        <v>75</v>
      </c>
    </row>
    <row r="6" spans="2:31" ht="75" x14ac:dyDescent="0.25">
      <c r="B6" s="675" t="s">
        <v>4</v>
      </c>
      <c r="C6" s="676" t="s">
        <v>5</v>
      </c>
      <c r="D6" s="676" t="s">
        <v>5</v>
      </c>
      <c r="E6" s="676" t="s">
        <v>5</v>
      </c>
      <c r="F6" s="676" t="s">
        <v>5</v>
      </c>
      <c r="G6" s="676" t="s">
        <v>5</v>
      </c>
      <c r="H6" s="676" t="s">
        <v>5</v>
      </c>
      <c r="I6" s="676" t="s">
        <v>5</v>
      </c>
      <c r="J6" s="676" t="s">
        <v>5</v>
      </c>
      <c r="K6" s="676" t="s">
        <v>5</v>
      </c>
      <c r="L6" s="676" t="s">
        <v>5</v>
      </c>
      <c r="M6" s="676" t="s">
        <v>5</v>
      </c>
      <c r="N6" s="676" t="s">
        <v>5</v>
      </c>
      <c r="O6" s="676" t="s">
        <v>5</v>
      </c>
      <c r="P6" s="676" t="s">
        <v>5</v>
      </c>
      <c r="Q6" s="676" t="s">
        <v>5</v>
      </c>
      <c r="R6" s="676" t="s">
        <v>5</v>
      </c>
      <c r="S6" s="676" t="s">
        <v>5</v>
      </c>
      <c r="T6" s="676" t="s">
        <v>5</v>
      </c>
      <c r="U6" s="676" t="s">
        <v>5</v>
      </c>
      <c r="V6" s="676" t="s">
        <v>5</v>
      </c>
      <c r="W6" s="676" t="s">
        <v>5</v>
      </c>
      <c r="X6" s="676" t="s">
        <v>5</v>
      </c>
      <c r="Y6" s="694" t="s">
        <v>5</v>
      </c>
      <c r="Z6" s="676" t="s">
        <v>6</v>
      </c>
      <c r="AA6" s="676" t="s">
        <v>7</v>
      </c>
      <c r="AB6" s="676" t="s">
        <v>8</v>
      </c>
    </row>
    <row r="7" spans="2:31" ht="195" x14ac:dyDescent="0.25">
      <c r="B7" s="675" t="s">
        <v>9</v>
      </c>
      <c r="C7" s="676" t="s">
        <v>10</v>
      </c>
      <c r="D7" s="676" t="s">
        <v>11</v>
      </c>
      <c r="E7" s="676" t="s">
        <v>12</v>
      </c>
      <c r="F7" s="676" t="s">
        <v>13</v>
      </c>
      <c r="G7" s="676" t="s">
        <v>14</v>
      </c>
      <c r="H7" s="676" t="s">
        <v>15</v>
      </c>
      <c r="I7" s="676" t="s">
        <v>16</v>
      </c>
      <c r="J7" s="676" t="s">
        <v>17</v>
      </c>
      <c r="K7" s="676" t="s">
        <v>18</v>
      </c>
      <c r="L7" s="676" t="s">
        <v>19</v>
      </c>
      <c r="M7" s="676" t="s">
        <v>20</v>
      </c>
      <c r="N7" s="676" t="s">
        <v>21</v>
      </c>
      <c r="O7" s="676" t="s">
        <v>22</v>
      </c>
      <c r="P7" s="676" t="s">
        <v>23</v>
      </c>
      <c r="Q7" s="676" t="s">
        <v>24</v>
      </c>
      <c r="R7" s="676" t="s">
        <v>25</v>
      </c>
      <c r="S7" s="676" t="s">
        <v>26</v>
      </c>
      <c r="T7" s="676" t="s">
        <v>27</v>
      </c>
      <c r="U7" s="676" t="s">
        <v>28</v>
      </c>
      <c r="V7" s="676" t="s">
        <v>29</v>
      </c>
      <c r="W7" s="676" t="s">
        <v>30</v>
      </c>
      <c r="X7" s="676" t="s">
        <v>31</v>
      </c>
      <c r="Y7" s="694" t="s">
        <v>10</v>
      </c>
      <c r="Z7" s="676" t="s">
        <v>32</v>
      </c>
      <c r="AA7" s="676" t="s">
        <v>32</v>
      </c>
      <c r="AB7" s="676" t="s">
        <v>32</v>
      </c>
    </row>
    <row r="8" spans="2:31" x14ac:dyDescent="0.25">
      <c r="B8" s="677" t="s">
        <v>33</v>
      </c>
      <c r="C8" s="678" t="s">
        <v>34</v>
      </c>
      <c r="D8" s="678" t="s">
        <v>34</v>
      </c>
      <c r="E8" s="678" t="s">
        <v>34</v>
      </c>
      <c r="F8" s="678" t="s">
        <v>34</v>
      </c>
      <c r="G8" s="678" t="s">
        <v>34</v>
      </c>
      <c r="H8" s="678" t="s">
        <v>34</v>
      </c>
      <c r="I8" s="678" t="s">
        <v>34</v>
      </c>
      <c r="J8" s="678" t="s">
        <v>34</v>
      </c>
      <c r="K8" s="678" t="s">
        <v>34</v>
      </c>
      <c r="L8" s="678" t="s">
        <v>34</v>
      </c>
      <c r="M8" s="678" t="s">
        <v>34</v>
      </c>
      <c r="N8" s="678" t="s">
        <v>34</v>
      </c>
      <c r="O8" s="678" t="s">
        <v>34</v>
      </c>
      <c r="P8" s="678" t="s">
        <v>34</v>
      </c>
      <c r="Q8" s="678" t="s">
        <v>34</v>
      </c>
      <c r="R8" s="678" t="s">
        <v>34</v>
      </c>
      <c r="S8" s="678" t="s">
        <v>34</v>
      </c>
      <c r="T8" s="678" t="s">
        <v>34</v>
      </c>
      <c r="U8" s="678" t="s">
        <v>34</v>
      </c>
      <c r="V8" s="678" t="s">
        <v>34</v>
      </c>
      <c r="W8" s="678" t="s">
        <v>34</v>
      </c>
      <c r="X8" s="678" t="s">
        <v>34</v>
      </c>
      <c r="Y8" s="695" t="s">
        <v>34</v>
      </c>
      <c r="Z8" s="678" t="s">
        <v>34</v>
      </c>
      <c r="AA8" s="678" t="s">
        <v>34</v>
      </c>
      <c r="AB8" s="678" t="s">
        <v>34</v>
      </c>
    </row>
    <row r="9" spans="2:31" x14ac:dyDescent="0.25">
      <c r="B9" s="679" t="s">
        <v>35</v>
      </c>
      <c r="C9" s="680">
        <v>413381.23200000002</v>
      </c>
      <c r="D9" s="680">
        <v>6389.14</v>
      </c>
      <c r="E9" s="680">
        <v>1029.1389999999999</v>
      </c>
      <c r="F9" s="680">
        <v>150166.15100000001</v>
      </c>
      <c r="G9" s="680">
        <v>28691.134999999998</v>
      </c>
      <c r="H9" s="680">
        <v>5686.3980000000001</v>
      </c>
      <c r="I9" s="680">
        <v>41317.277000000002</v>
      </c>
      <c r="J9" s="680">
        <v>34531.851000000002</v>
      </c>
      <c r="K9" s="680">
        <v>18203.323</v>
      </c>
      <c r="L9" s="680">
        <v>8947.4480000000003</v>
      </c>
      <c r="M9" s="680">
        <v>16027.089</v>
      </c>
      <c r="N9" s="680">
        <v>14075.039000000001</v>
      </c>
      <c r="O9" s="680">
        <v>21009.977999999999</v>
      </c>
      <c r="P9" s="680">
        <v>20780.101999999999</v>
      </c>
      <c r="Q9" s="680">
        <v>7989.2129999999997</v>
      </c>
      <c r="R9" s="680">
        <v>12322.091</v>
      </c>
      <c r="S9" s="680">
        <v>4430.799</v>
      </c>
      <c r="T9" s="680">
        <v>15247.763999999999</v>
      </c>
      <c r="U9" s="680">
        <v>3161.877</v>
      </c>
      <c r="V9" s="680">
        <v>3375.4180000000001</v>
      </c>
      <c r="W9" s="680">
        <v>0</v>
      </c>
      <c r="X9" s="680">
        <v>0</v>
      </c>
      <c r="Y9" s="696">
        <v>413381.23200000002</v>
      </c>
      <c r="Z9" s="680">
        <v>292427.24400000001</v>
      </c>
      <c r="AA9" s="680">
        <v>105070.371</v>
      </c>
      <c r="AB9" s="680">
        <v>219565.59400000001</v>
      </c>
    </row>
    <row r="10" spans="2:31" ht="75" x14ac:dyDescent="0.25">
      <c r="B10" s="679" t="s">
        <v>36</v>
      </c>
      <c r="C10" s="680">
        <v>11082.184999999999</v>
      </c>
      <c r="D10" s="680">
        <v>2781.7080000000001</v>
      </c>
      <c r="E10" s="680">
        <v>0</v>
      </c>
      <c r="F10" s="680">
        <v>7692.29</v>
      </c>
      <c r="G10" s="680">
        <v>75.14</v>
      </c>
      <c r="H10" s="680">
        <v>1.5660000000000001</v>
      </c>
      <c r="I10" s="680">
        <v>14.84</v>
      </c>
      <c r="J10" s="680">
        <v>61.561</v>
      </c>
      <c r="K10" s="680">
        <v>7.34</v>
      </c>
      <c r="L10" s="680">
        <v>314.98099999999999</v>
      </c>
      <c r="M10" s="680">
        <v>0.81299999999999994</v>
      </c>
      <c r="N10" s="680">
        <v>0.21099999999999999</v>
      </c>
      <c r="O10" s="680">
        <v>0.22600000000000001</v>
      </c>
      <c r="P10" s="680">
        <v>2.5910000000000002</v>
      </c>
      <c r="Q10" s="680">
        <v>61.652000000000001</v>
      </c>
      <c r="R10" s="680">
        <v>10.839</v>
      </c>
      <c r="S10" s="680">
        <v>7.0490000000000004</v>
      </c>
      <c r="T10" s="680">
        <v>31.457999999999998</v>
      </c>
      <c r="U10" s="680">
        <v>4.3659999999999997</v>
      </c>
      <c r="V10" s="680">
        <v>13.554</v>
      </c>
      <c r="W10" s="680">
        <v>0</v>
      </c>
      <c r="X10" s="680">
        <v>0</v>
      </c>
      <c r="Y10" s="696">
        <v>11082.184999999999</v>
      </c>
      <c r="Z10" s="680">
        <v>5497.77</v>
      </c>
      <c r="AA10" s="680">
        <v>183.21100000000001</v>
      </c>
      <c r="AB10" s="680">
        <v>1395.6690000000001</v>
      </c>
    </row>
    <row r="11" spans="2:31" ht="45" x14ac:dyDescent="0.25">
      <c r="B11" s="679" t="s">
        <v>37</v>
      </c>
      <c r="C11" s="680">
        <v>11018.896000000001</v>
      </c>
      <c r="D11" s="680">
        <v>15.680999999999999</v>
      </c>
      <c r="E11" s="680">
        <v>174.09800000000001</v>
      </c>
      <c r="F11" s="680">
        <v>6693.4340000000002</v>
      </c>
      <c r="G11" s="680">
        <v>3378.8040000000001</v>
      </c>
      <c r="H11" s="680">
        <v>20.8</v>
      </c>
      <c r="I11" s="680">
        <v>418.21300000000002</v>
      </c>
      <c r="J11" s="680">
        <v>5.569</v>
      </c>
      <c r="K11" s="680">
        <v>38.843000000000004</v>
      </c>
      <c r="L11" s="680">
        <v>0.34799999999999998</v>
      </c>
      <c r="M11" s="680">
        <v>9.7000000000000003E-2</v>
      </c>
      <c r="N11" s="680">
        <v>0.04</v>
      </c>
      <c r="O11" s="680">
        <v>100.843</v>
      </c>
      <c r="P11" s="680">
        <v>30.943999999999999</v>
      </c>
      <c r="Q11" s="680">
        <v>23.587</v>
      </c>
      <c r="R11" s="680">
        <v>94.793000000000006</v>
      </c>
      <c r="S11" s="680">
        <v>2.5939999999999999</v>
      </c>
      <c r="T11" s="680">
        <v>5.19</v>
      </c>
      <c r="U11" s="680">
        <v>0.50600000000000001</v>
      </c>
      <c r="V11" s="680">
        <v>14.512</v>
      </c>
      <c r="W11" s="680">
        <v>0</v>
      </c>
      <c r="X11" s="680">
        <v>0</v>
      </c>
      <c r="Y11" s="696">
        <v>11018.896000000001</v>
      </c>
      <c r="Z11" s="680">
        <v>89.680999999999997</v>
      </c>
      <c r="AA11" s="680">
        <v>292.02</v>
      </c>
      <c r="AB11" s="680">
        <v>943.11500000000001</v>
      </c>
    </row>
    <row r="12" spans="2:31" ht="45" x14ac:dyDescent="0.25">
      <c r="B12" s="679" t="s">
        <v>38</v>
      </c>
      <c r="C12" s="680">
        <v>152174.79399999999</v>
      </c>
      <c r="D12" s="680">
        <v>2434.549</v>
      </c>
      <c r="E12" s="680">
        <v>205.87</v>
      </c>
      <c r="F12" s="680">
        <v>99257.865000000005</v>
      </c>
      <c r="G12" s="680">
        <v>927.09100000000001</v>
      </c>
      <c r="H12" s="680">
        <v>428.19799999999998</v>
      </c>
      <c r="I12" s="680">
        <v>16897.161</v>
      </c>
      <c r="J12" s="680">
        <v>5907.5990000000002</v>
      </c>
      <c r="K12" s="680">
        <v>4019.19</v>
      </c>
      <c r="L12" s="680">
        <v>3521.3870000000002</v>
      </c>
      <c r="M12" s="680">
        <v>2273.4830000000002</v>
      </c>
      <c r="N12" s="680">
        <v>349.17399999999998</v>
      </c>
      <c r="O12" s="680">
        <v>1156.96</v>
      </c>
      <c r="P12" s="680">
        <v>2300.7779999999998</v>
      </c>
      <c r="Q12" s="680">
        <v>1360.704</v>
      </c>
      <c r="R12" s="680">
        <v>2422.2620000000002</v>
      </c>
      <c r="S12" s="680">
        <v>731.03800000000001</v>
      </c>
      <c r="T12" s="680">
        <v>6911.0940000000001</v>
      </c>
      <c r="U12" s="680">
        <v>387.30599999999998</v>
      </c>
      <c r="V12" s="680">
        <v>683.08500000000004</v>
      </c>
      <c r="W12" s="680">
        <v>0</v>
      </c>
      <c r="X12" s="680">
        <v>0</v>
      </c>
      <c r="Y12" s="696">
        <v>152174.79399999999</v>
      </c>
      <c r="Z12" s="680">
        <v>84954.747000000003</v>
      </c>
      <c r="AA12" s="680">
        <v>37114.699000000001</v>
      </c>
      <c r="AB12" s="680">
        <v>166628.69899999999</v>
      </c>
    </row>
    <row r="13" spans="2:31" ht="90" x14ac:dyDescent="0.25">
      <c r="B13" s="679" t="s">
        <v>39</v>
      </c>
      <c r="C13" s="680">
        <v>30842.605</v>
      </c>
      <c r="D13" s="680">
        <v>168.899</v>
      </c>
      <c r="E13" s="680">
        <v>136.16900000000001</v>
      </c>
      <c r="F13" s="680">
        <v>3760.9679999999998</v>
      </c>
      <c r="G13" s="680">
        <v>21338.822</v>
      </c>
      <c r="H13" s="680">
        <v>187.042</v>
      </c>
      <c r="I13" s="680">
        <v>147.005</v>
      </c>
      <c r="J13" s="680">
        <v>469.66899999999998</v>
      </c>
      <c r="K13" s="680">
        <v>1012.624</v>
      </c>
      <c r="L13" s="680">
        <v>244.608</v>
      </c>
      <c r="M13" s="680">
        <v>147.82599999999999</v>
      </c>
      <c r="N13" s="680">
        <v>45.468000000000004</v>
      </c>
      <c r="O13" s="680">
        <v>539.10599999999999</v>
      </c>
      <c r="P13" s="680">
        <v>329.64499999999998</v>
      </c>
      <c r="Q13" s="680">
        <v>86.870999999999995</v>
      </c>
      <c r="R13" s="680">
        <v>473.58699999999999</v>
      </c>
      <c r="S13" s="680">
        <v>579.27</v>
      </c>
      <c r="T13" s="680">
        <v>889.53300000000002</v>
      </c>
      <c r="U13" s="680">
        <v>141.70599999999999</v>
      </c>
      <c r="V13" s="680">
        <v>143.78700000000001</v>
      </c>
      <c r="W13" s="680">
        <v>0</v>
      </c>
      <c r="X13" s="680">
        <v>0</v>
      </c>
      <c r="Y13" s="696">
        <v>30842.605</v>
      </c>
      <c r="Z13" s="680">
        <v>6799.6689999999999</v>
      </c>
      <c r="AA13" s="680">
        <v>0</v>
      </c>
      <c r="AB13" s="680">
        <v>2074.252</v>
      </c>
    </row>
    <row r="14" spans="2:31" ht="120" x14ac:dyDescent="0.25">
      <c r="B14" s="679" t="s">
        <v>40</v>
      </c>
      <c r="C14" s="680">
        <v>11050.450999999999</v>
      </c>
      <c r="D14" s="680">
        <v>15.051</v>
      </c>
      <c r="E14" s="680">
        <v>3.2589999999999999</v>
      </c>
      <c r="F14" s="680">
        <v>2757.721</v>
      </c>
      <c r="G14" s="680">
        <v>428.50200000000001</v>
      </c>
      <c r="H14" s="680">
        <v>3442.1909999999998</v>
      </c>
      <c r="I14" s="680">
        <v>72.947999999999993</v>
      </c>
      <c r="J14" s="680">
        <v>196.84800000000001</v>
      </c>
      <c r="K14" s="680">
        <v>89.698999999999998</v>
      </c>
      <c r="L14" s="680">
        <v>88.715000000000003</v>
      </c>
      <c r="M14" s="680">
        <v>23.68</v>
      </c>
      <c r="N14" s="680">
        <v>146.905</v>
      </c>
      <c r="O14" s="680">
        <v>3281.6930000000002</v>
      </c>
      <c r="P14" s="680">
        <v>79.289000000000001</v>
      </c>
      <c r="Q14" s="680">
        <v>55.396999999999998</v>
      </c>
      <c r="R14" s="680">
        <v>123.36799999999999</v>
      </c>
      <c r="S14" s="680">
        <v>39.991</v>
      </c>
      <c r="T14" s="680">
        <v>150.62100000000001</v>
      </c>
      <c r="U14" s="680">
        <v>28.436</v>
      </c>
      <c r="V14" s="680">
        <v>26.137</v>
      </c>
      <c r="W14" s="680">
        <v>0</v>
      </c>
      <c r="X14" s="680">
        <v>0</v>
      </c>
      <c r="Y14" s="696">
        <v>11050.450999999999</v>
      </c>
      <c r="Z14" s="680">
        <v>0</v>
      </c>
      <c r="AA14" s="680">
        <v>0</v>
      </c>
      <c r="AB14" s="680">
        <v>1782.67</v>
      </c>
    </row>
    <row r="15" spans="2:31" ht="60" x14ac:dyDescent="0.25">
      <c r="B15" s="679" t="s">
        <v>41</v>
      </c>
      <c r="C15" s="680">
        <v>30625.43</v>
      </c>
      <c r="D15" s="680">
        <v>152.392</v>
      </c>
      <c r="E15" s="680">
        <v>43.776000000000003</v>
      </c>
      <c r="F15" s="680">
        <v>2984.0320000000002</v>
      </c>
      <c r="G15" s="680">
        <v>290.35899999999998</v>
      </c>
      <c r="H15" s="680">
        <v>414.38400000000001</v>
      </c>
      <c r="I15" s="680">
        <v>14742.651</v>
      </c>
      <c r="J15" s="680">
        <v>1177.633</v>
      </c>
      <c r="K15" s="680">
        <v>1237.366</v>
      </c>
      <c r="L15" s="680">
        <v>716.66200000000003</v>
      </c>
      <c r="M15" s="680">
        <v>288.53699999999998</v>
      </c>
      <c r="N15" s="680">
        <v>245.82900000000001</v>
      </c>
      <c r="O15" s="680">
        <v>5519.223</v>
      </c>
      <c r="P15" s="680">
        <v>338.17599999999999</v>
      </c>
      <c r="Q15" s="680">
        <v>123.84099999999999</v>
      </c>
      <c r="R15" s="680">
        <v>629.29200000000003</v>
      </c>
      <c r="S15" s="680">
        <v>550.15599999999995</v>
      </c>
      <c r="T15" s="680">
        <v>771.02700000000004</v>
      </c>
      <c r="U15" s="680">
        <v>235.441</v>
      </c>
      <c r="V15" s="680">
        <v>164.65299999999999</v>
      </c>
      <c r="W15" s="680">
        <v>0</v>
      </c>
      <c r="X15" s="680">
        <v>0</v>
      </c>
      <c r="Y15" s="696">
        <v>30625.43</v>
      </c>
      <c r="Z15" s="680">
        <v>1040.566</v>
      </c>
      <c r="AA15" s="680">
        <v>37487.099000000002</v>
      </c>
      <c r="AB15" s="680">
        <v>899.93499999999995</v>
      </c>
      <c r="AC15" s="646">
        <f>(Y15-I15)/($Y15-$I15+$Z15+$AA15)</f>
        <v>0.29190680745042258</v>
      </c>
      <c r="AD15" s="646">
        <f>(Z15)/($Y15-$I15+$Z15+$AA15)</f>
        <v>1.9124379870893903E-2</v>
      </c>
      <c r="AE15" s="646">
        <f>(AA15)/($Y15-$I15+$Z15+$AA15)</f>
        <v>0.68896881267868348</v>
      </c>
    </row>
    <row r="16" spans="2:31" ht="165" x14ac:dyDescent="0.25">
      <c r="B16" s="679" t="s">
        <v>42</v>
      </c>
      <c r="C16" s="680">
        <v>6434.2060000000001</v>
      </c>
      <c r="D16" s="680">
        <v>55.728000000000002</v>
      </c>
      <c r="E16" s="680">
        <v>20.863</v>
      </c>
      <c r="F16" s="680">
        <v>2103.5520000000001</v>
      </c>
      <c r="G16" s="680">
        <v>54.761000000000003</v>
      </c>
      <c r="H16" s="680">
        <v>128.69</v>
      </c>
      <c r="I16" s="680">
        <v>265.322</v>
      </c>
      <c r="J16" s="680">
        <v>1939.624</v>
      </c>
      <c r="K16" s="680">
        <v>740.61199999999997</v>
      </c>
      <c r="L16" s="680">
        <v>53.892000000000003</v>
      </c>
      <c r="M16" s="680">
        <v>79.658000000000001</v>
      </c>
      <c r="N16" s="680">
        <v>37.198</v>
      </c>
      <c r="O16" s="680">
        <v>21.687999999999999</v>
      </c>
      <c r="P16" s="680">
        <v>224.11600000000001</v>
      </c>
      <c r="Q16" s="680">
        <v>200.90299999999999</v>
      </c>
      <c r="R16" s="680">
        <v>121.872</v>
      </c>
      <c r="S16" s="680">
        <v>33.601999999999997</v>
      </c>
      <c r="T16" s="680">
        <v>133.63499999999999</v>
      </c>
      <c r="U16" s="680">
        <v>146.56700000000001</v>
      </c>
      <c r="V16" s="680">
        <v>71.923000000000002</v>
      </c>
      <c r="W16" s="680">
        <v>0</v>
      </c>
      <c r="X16" s="680">
        <v>0</v>
      </c>
      <c r="Y16" s="696">
        <v>6434.2060000000001</v>
      </c>
      <c r="Z16" s="680">
        <v>4827.68</v>
      </c>
      <c r="AA16" s="680">
        <v>97.444999999999993</v>
      </c>
      <c r="AB16" s="680">
        <v>1486.1</v>
      </c>
    </row>
    <row r="17" spans="2:29" ht="60" x14ac:dyDescent="0.25">
      <c r="B17" s="679" t="s">
        <v>43</v>
      </c>
      <c r="C17" s="680">
        <v>20165.63</v>
      </c>
      <c r="D17" s="680">
        <v>15.313000000000001</v>
      </c>
      <c r="E17" s="680">
        <v>127.901</v>
      </c>
      <c r="F17" s="680">
        <v>5483.6229999999996</v>
      </c>
      <c r="G17" s="680">
        <v>424.59</v>
      </c>
      <c r="H17" s="680">
        <v>228.81399999999999</v>
      </c>
      <c r="I17" s="680">
        <v>356.9</v>
      </c>
      <c r="J17" s="680">
        <v>5923.9380000000001</v>
      </c>
      <c r="K17" s="680">
        <v>5864.1319999999996</v>
      </c>
      <c r="L17" s="680">
        <v>94.4</v>
      </c>
      <c r="M17" s="680">
        <v>236.47499999999999</v>
      </c>
      <c r="N17" s="680">
        <v>242.066</v>
      </c>
      <c r="O17" s="680">
        <v>51.645000000000003</v>
      </c>
      <c r="P17" s="680">
        <v>285.084</v>
      </c>
      <c r="Q17" s="680">
        <v>229.74299999999999</v>
      </c>
      <c r="R17" s="680">
        <v>215.98699999999999</v>
      </c>
      <c r="S17" s="680">
        <v>94.414000000000001</v>
      </c>
      <c r="T17" s="680">
        <v>115.495</v>
      </c>
      <c r="U17" s="680">
        <v>42.189</v>
      </c>
      <c r="V17" s="680">
        <v>132.92099999999999</v>
      </c>
      <c r="W17" s="680">
        <v>0</v>
      </c>
      <c r="X17" s="680">
        <v>0</v>
      </c>
      <c r="Y17" s="696">
        <v>20165.63</v>
      </c>
      <c r="Z17" s="680">
        <v>9913.6080000000002</v>
      </c>
      <c r="AA17" s="680">
        <v>0</v>
      </c>
      <c r="AB17" s="682">
        <v>13927.1</v>
      </c>
    </row>
    <row r="18" spans="2:29" ht="60" x14ac:dyDescent="0.25">
      <c r="B18" s="679" t="s">
        <v>44</v>
      </c>
      <c r="C18" s="680">
        <v>1679.5039999999999</v>
      </c>
      <c r="D18" s="680">
        <v>2.1019999999999999</v>
      </c>
      <c r="E18" s="680">
        <v>2.278</v>
      </c>
      <c r="F18" s="680">
        <v>272.81700000000001</v>
      </c>
      <c r="G18" s="680">
        <v>24.834</v>
      </c>
      <c r="H18" s="680">
        <v>9.9550000000000001</v>
      </c>
      <c r="I18" s="680">
        <v>79.62</v>
      </c>
      <c r="J18" s="680">
        <v>193.57599999999999</v>
      </c>
      <c r="K18" s="680">
        <v>95.311000000000007</v>
      </c>
      <c r="L18" s="680">
        <v>234.517</v>
      </c>
      <c r="M18" s="680">
        <v>19.678000000000001</v>
      </c>
      <c r="N18" s="680">
        <v>94.093999999999994</v>
      </c>
      <c r="O18" s="680">
        <v>10.430999999999999</v>
      </c>
      <c r="P18" s="680">
        <v>80.003</v>
      </c>
      <c r="Q18" s="680">
        <v>399.75099999999998</v>
      </c>
      <c r="R18" s="680">
        <v>36.058999999999997</v>
      </c>
      <c r="S18" s="680">
        <v>25.052</v>
      </c>
      <c r="T18" s="680">
        <v>43.591000000000001</v>
      </c>
      <c r="U18" s="680">
        <v>7.9960000000000004</v>
      </c>
      <c r="V18" s="680">
        <v>47.838999999999999</v>
      </c>
      <c r="W18" s="680">
        <v>0</v>
      </c>
      <c r="X18" s="680">
        <v>0</v>
      </c>
      <c r="Y18" s="696">
        <v>1679.5039999999999</v>
      </c>
      <c r="Z18" s="680">
        <v>16862.757000000001</v>
      </c>
      <c r="AA18" s="680">
        <v>0</v>
      </c>
      <c r="AB18" s="680">
        <v>1310.3150000000001</v>
      </c>
    </row>
    <row r="19" spans="2:29" ht="75" x14ac:dyDescent="0.25">
      <c r="B19" s="679" t="s">
        <v>45</v>
      </c>
      <c r="C19" s="680">
        <v>22099.974999999999</v>
      </c>
      <c r="D19" s="680">
        <v>26.100999999999999</v>
      </c>
      <c r="E19" s="680">
        <v>24.006</v>
      </c>
      <c r="F19" s="680">
        <v>2286.41</v>
      </c>
      <c r="G19" s="680">
        <v>255.95500000000001</v>
      </c>
      <c r="H19" s="680">
        <v>65.587999999999994</v>
      </c>
      <c r="I19" s="680">
        <v>239.66200000000001</v>
      </c>
      <c r="J19" s="680">
        <v>2500.0039999999999</v>
      </c>
      <c r="K19" s="680">
        <v>389.91800000000001</v>
      </c>
      <c r="L19" s="680">
        <v>233.435</v>
      </c>
      <c r="M19" s="680">
        <v>9180.125</v>
      </c>
      <c r="N19" s="680">
        <v>1526.049</v>
      </c>
      <c r="O19" s="680">
        <v>193.66</v>
      </c>
      <c r="P19" s="680">
        <v>3040.643</v>
      </c>
      <c r="Q19" s="680">
        <v>396.50799999999998</v>
      </c>
      <c r="R19" s="680">
        <v>527.03399999999999</v>
      </c>
      <c r="S19" s="680">
        <v>279.80200000000002</v>
      </c>
      <c r="T19" s="680">
        <v>443.69600000000003</v>
      </c>
      <c r="U19" s="680">
        <v>288.80599999999998</v>
      </c>
      <c r="V19" s="680">
        <v>202.57300000000001</v>
      </c>
      <c r="W19" s="680">
        <v>0</v>
      </c>
      <c r="X19" s="680">
        <v>0</v>
      </c>
      <c r="Y19" s="696">
        <v>22099.974999999999</v>
      </c>
      <c r="Z19" s="680">
        <v>7636.0020000000004</v>
      </c>
      <c r="AA19" s="680">
        <v>11064.861999999999</v>
      </c>
      <c r="AB19" s="680">
        <v>9344.1959999999999</v>
      </c>
    </row>
    <row r="20" spans="2:29" ht="60" x14ac:dyDescent="0.25">
      <c r="B20" s="679" t="s">
        <v>46</v>
      </c>
      <c r="C20" s="680">
        <v>20911.028999999999</v>
      </c>
      <c r="D20" s="680">
        <v>244.25800000000001</v>
      </c>
      <c r="E20" s="680">
        <v>35.957999999999998</v>
      </c>
      <c r="F20" s="680">
        <v>2056.3249999999998</v>
      </c>
      <c r="G20" s="680">
        <v>308.64299999999997</v>
      </c>
      <c r="H20" s="680">
        <v>105.66800000000001</v>
      </c>
      <c r="I20" s="680">
        <v>656.53700000000003</v>
      </c>
      <c r="J20" s="680">
        <v>2344.087</v>
      </c>
      <c r="K20" s="680">
        <v>577.95799999999997</v>
      </c>
      <c r="L20" s="680">
        <v>596.56600000000003</v>
      </c>
      <c r="M20" s="680">
        <v>350.20499999999998</v>
      </c>
      <c r="N20" s="680">
        <v>6602.2619999999997</v>
      </c>
      <c r="O20" s="680">
        <v>3120.7159999999999</v>
      </c>
      <c r="P20" s="680">
        <v>1715.2719999999999</v>
      </c>
      <c r="Q20" s="680">
        <v>388.649</v>
      </c>
      <c r="R20" s="680">
        <v>820.58500000000004</v>
      </c>
      <c r="S20" s="680">
        <v>216.22499999999999</v>
      </c>
      <c r="T20" s="680">
        <v>397.43599999999998</v>
      </c>
      <c r="U20" s="680">
        <v>149.535</v>
      </c>
      <c r="V20" s="680">
        <v>224.14400000000001</v>
      </c>
      <c r="W20" s="680">
        <v>0</v>
      </c>
      <c r="X20" s="680">
        <v>0</v>
      </c>
      <c r="Y20" s="696">
        <v>20911.028999999999</v>
      </c>
      <c r="Z20" s="680">
        <v>8027.2560000000003</v>
      </c>
      <c r="AA20" s="680">
        <v>0</v>
      </c>
      <c r="AB20" s="682">
        <v>3687.85</v>
      </c>
    </row>
    <row r="21" spans="2:29" ht="45" x14ac:dyDescent="0.25">
      <c r="B21" s="679" t="s">
        <v>47</v>
      </c>
      <c r="C21" s="680">
        <v>21667.503000000001</v>
      </c>
      <c r="D21" s="680">
        <v>46.777000000000001</v>
      </c>
      <c r="E21" s="680">
        <v>40.728999999999999</v>
      </c>
      <c r="F21" s="680">
        <v>2128.3470000000002</v>
      </c>
      <c r="G21" s="680">
        <v>111.477</v>
      </c>
      <c r="H21" s="680">
        <v>85.457999999999998</v>
      </c>
      <c r="I21" s="680">
        <v>723.28099999999995</v>
      </c>
      <c r="J21" s="680">
        <v>4242.1899999999996</v>
      </c>
      <c r="K21" s="680">
        <v>849.09400000000005</v>
      </c>
      <c r="L21" s="680">
        <v>1577.7819999999999</v>
      </c>
      <c r="M21" s="680">
        <v>760.84</v>
      </c>
      <c r="N21" s="680">
        <v>586.024</v>
      </c>
      <c r="O21" s="680">
        <v>4307.924</v>
      </c>
      <c r="P21" s="680">
        <v>1170.9010000000001</v>
      </c>
      <c r="Q21" s="680">
        <v>387.096</v>
      </c>
      <c r="R21" s="680">
        <v>1681.8030000000001</v>
      </c>
      <c r="S21" s="680">
        <v>701.40099999999995</v>
      </c>
      <c r="T21" s="680">
        <v>1493.261</v>
      </c>
      <c r="U21" s="680">
        <v>281.52</v>
      </c>
      <c r="V21" s="680">
        <v>491.59800000000001</v>
      </c>
      <c r="W21" s="680">
        <v>0</v>
      </c>
      <c r="X21" s="680">
        <v>0</v>
      </c>
      <c r="Y21" s="696">
        <v>21667.503000000001</v>
      </c>
      <c r="Z21" s="680">
        <v>37450.232000000004</v>
      </c>
      <c r="AA21" s="680">
        <v>2659.8119999999999</v>
      </c>
      <c r="AB21" s="680">
        <v>188.76400000000001</v>
      </c>
    </row>
    <row r="22" spans="2:29" ht="90" x14ac:dyDescent="0.25">
      <c r="B22" s="679" t="s">
        <v>48</v>
      </c>
      <c r="C22" s="680">
        <v>39473.544999999998</v>
      </c>
      <c r="D22" s="680">
        <v>226.10499999999999</v>
      </c>
      <c r="E22" s="680">
        <v>130.13</v>
      </c>
      <c r="F22" s="680">
        <v>7890.683</v>
      </c>
      <c r="G22" s="680">
        <v>551.85900000000004</v>
      </c>
      <c r="H22" s="680">
        <v>298.42399999999998</v>
      </c>
      <c r="I22" s="680">
        <v>3599.3980000000001</v>
      </c>
      <c r="J22" s="680">
        <v>6271.0410000000002</v>
      </c>
      <c r="K22" s="680">
        <v>1047.0709999999999</v>
      </c>
      <c r="L22" s="680">
        <v>680.21900000000005</v>
      </c>
      <c r="M22" s="680">
        <v>1383.597</v>
      </c>
      <c r="N22" s="680">
        <v>3094.5410000000002</v>
      </c>
      <c r="O22" s="680">
        <v>483.613</v>
      </c>
      <c r="P22" s="680">
        <v>9464</v>
      </c>
      <c r="Q22" s="680">
        <v>992.245</v>
      </c>
      <c r="R22" s="680">
        <v>933.57600000000002</v>
      </c>
      <c r="S22" s="680">
        <v>345.05</v>
      </c>
      <c r="T22" s="680">
        <v>1011.56</v>
      </c>
      <c r="U22" s="680">
        <v>494.41300000000001</v>
      </c>
      <c r="V22" s="680">
        <v>576.02</v>
      </c>
      <c r="W22" s="680">
        <v>0</v>
      </c>
      <c r="X22" s="680">
        <v>0</v>
      </c>
      <c r="Y22" s="696">
        <v>39473.544999999998</v>
      </c>
      <c r="Z22" s="680">
        <v>1803.2829999999999</v>
      </c>
      <c r="AA22" s="680">
        <v>15753.579</v>
      </c>
      <c r="AB22" s="680">
        <v>12486.338</v>
      </c>
    </row>
    <row r="23" spans="2:29" ht="60" x14ac:dyDescent="0.25">
      <c r="B23" s="679" t="s">
        <v>49</v>
      </c>
      <c r="C23" s="680">
        <v>25454.438999999998</v>
      </c>
      <c r="D23" s="680">
        <v>180.91800000000001</v>
      </c>
      <c r="E23" s="680">
        <v>75.147999999999996</v>
      </c>
      <c r="F23" s="680">
        <v>4338.8149999999996</v>
      </c>
      <c r="G23" s="680">
        <v>471.702</v>
      </c>
      <c r="H23" s="680">
        <v>238.75899999999999</v>
      </c>
      <c r="I23" s="680">
        <v>2986.4670000000001</v>
      </c>
      <c r="J23" s="680">
        <v>2618.2860000000001</v>
      </c>
      <c r="K23" s="680">
        <v>2113.0720000000001</v>
      </c>
      <c r="L23" s="680">
        <v>397.59300000000002</v>
      </c>
      <c r="M23" s="680">
        <v>1007.7140000000001</v>
      </c>
      <c r="N23" s="680">
        <v>891.34</v>
      </c>
      <c r="O23" s="680">
        <v>2204.5230000000001</v>
      </c>
      <c r="P23" s="680">
        <v>1437.1320000000001</v>
      </c>
      <c r="Q23" s="680">
        <v>3230.107</v>
      </c>
      <c r="R23" s="680">
        <v>1215.953</v>
      </c>
      <c r="S23" s="680">
        <v>411.78300000000002</v>
      </c>
      <c r="T23" s="680">
        <v>1018.581</v>
      </c>
      <c r="U23" s="680">
        <v>295.97399999999999</v>
      </c>
      <c r="V23" s="680">
        <v>320.572</v>
      </c>
      <c r="W23" s="680">
        <v>0</v>
      </c>
      <c r="X23" s="680">
        <v>0</v>
      </c>
      <c r="Y23" s="696">
        <v>25454.438999999998</v>
      </c>
      <c r="Z23" s="680">
        <v>5091.3010000000004</v>
      </c>
      <c r="AA23" s="680">
        <v>261.80799999999999</v>
      </c>
      <c r="AB23" s="680">
        <v>2416.5250000000001</v>
      </c>
    </row>
    <row r="24" spans="2:29" ht="135" x14ac:dyDescent="0.25">
      <c r="B24" s="679" t="s">
        <v>50</v>
      </c>
      <c r="C24" s="680">
        <v>1266.6130000000001</v>
      </c>
      <c r="D24" s="680">
        <v>6.4489999999999998</v>
      </c>
      <c r="E24" s="680">
        <v>0.45200000000000001</v>
      </c>
      <c r="F24" s="680">
        <v>43.893000000000001</v>
      </c>
      <c r="G24" s="680">
        <v>4.0739999999999998</v>
      </c>
      <c r="H24" s="680">
        <v>4.8659999999999997</v>
      </c>
      <c r="I24" s="680">
        <v>17.478000000000002</v>
      </c>
      <c r="J24" s="680">
        <v>29.834</v>
      </c>
      <c r="K24" s="680">
        <v>12.247</v>
      </c>
      <c r="L24" s="680">
        <v>5.7549999999999999</v>
      </c>
      <c r="M24" s="680">
        <v>14.879</v>
      </c>
      <c r="N24" s="680">
        <v>63.042000000000002</v>
      </c>
      <c r="O24" s="680">
        <v>4.3369999999999997</v>
      </c>
      <c r="P24" s="680">
        <v>59.987000000000002</v>
      </c>
      <c r="Q24" s="680">
        <v>8.6660000000000004</v>
      </c>
      <c r="R24" s="680">
        <v>946.35900000000004</v>
      </c>
      <c r="S24" s="680">
        <v>8.6709999999999994</v>
      </c>
      <c r="T24" s="680">
        <v>14.765000000000001</v>
      </c>
      <c r="U24" s="680">
        <v>7.016</v>
      </c>
      <c r="V24" s="680">
        <v>13.843</v>
      </c>
      <c r="W24" s="680">
        <v>0</v>
      </c>
      <c r="X24" s="680">
        <v>0</v>
      </c>
      <c r="Y24" s="696">
        <v>1266.6130000000001</v>
      </c>
      <c r="Z24" s="680">
        <v>27868.751</v>
      </c>
      <c r="AA24" s="680">
        <v>0</v>
      </c>
      <c r="AB24" s="680">
        <v>253.35900000000001</v>
      </c>
    </row>
    <row r="25" spans="2:29" ht="30" x14ac:dyDescent="0.25">
      <c r="B25" s="679" t="s">
        <v>51</v>
      </c>
      <c r="C25" s="680">
        <v>1244.942</v>
      </c>
      <c r="D25" s="680">
        <v>3.4580000000000002</v>
      </c>
      <c r="E25" s="680">
        <v>5.2430000000000003</v>
      </c>
      <c r="F25" s="680">
        <v>165.125</v>
      </c>
      <c r="G25" s="680">
        <v>37.737000000000002</v>
      </c>
      <c r="H25" s="680">
        <v>14.798999999999999</v>
      </c>
      <c r="I25" s="680">
        <v>56.405000000000001</v>
      </c>
      <c r="J25" s="680">
        <v>110.532</v>
      </c>
      <c r="K25" s="680">
        <v>70.171000000000006</v>
      </c>
      <c r="L25" s="680">
        <v>5.5549999999999997</v>
      </c>
      <c r="M25" s="680">
        <v>26.574999999999999</v>
      </c>
      <c r="N25" s="680">
        <v>97.417000000000002</v>
      </c>
      <c r="O25" s="680">
        <v>3.778</v>
      </c>
      <c r="P25" s="680">
        <v>106.23099999999999</v>
      </c>
      <c r="Q25" s="680">
        <v>17.925999999999998</v>
      </c>
      <c r="R25" s="680">
        <v>44.686</v>
      </c>
      <c r="S25" s="680">
        <v>364.66500000000002</v>
      </c>
      <c r="T25" s="680">
        <v>91.388999999999996</v>
      </c>
      <c r="U25" s="680">
        <v>13.239000000000001</v>
      </c>
      <c r="V25" s="680">
        <v>10.010999999999999</v>
      </c>
      <c r="W25" s="680">
        <v>0</v>
      </c>
      <c r="X25" s="680">
        <v>0</v>
      </c>
      <c r="Y25" s="696">
        <v>1244.942</v>
      </c>
      <c r="Z25" s="680">
        <v>19948.698</v>
      </c>
      <c r="AA25" s="680">
        <v>0</v>
      </c>
      <c r="AB25" s="680">
        <v>55.57</v>
      </c>
    </row>
    <row r="26" spans="2:29" ht="60" x14ac:dyDescent="0.25">
      <c r="B26" s="679" t="s">
        <v>52</v>
      </c>
      <c r="C26" s="680">
        <v>3690.3209999999999</v>
      </c>
      <c r="D26" s="680">
        <v>2.3E-2</v>
      </c>
      <c r="E26" s="680">
        <v>1.0580000000000001</v>
      </c>
      <c r="F26" s="680">
        <v>36.212000000000003</v>
      </c>
      <c r="G26" s="680">
        <v>0.70399999999999996</v>
      </c>
      <c r="H26" s="680">
        <v>1.9350000000000001</v>
      </c>
      <c r="I26" s="680">
        <v>0.97499999999999998</v>
      </c>
      <c r="J26" s="680">
        <v>41.323</v>
      </c>
      <c r="K26" s="680">
        <v>16.445</v>
      </c>
      <c r="L26" s="680">
        <v>5.1070000000000002</v>
      </c>
      <c r="M26" s="680">
        <v>2.9750000000000001</v>
      </c>
      <c r="N26" s="680">
        <v>4.0659999999999998</v>
      </c>
      <c r="O26" s="680">
        <v>0</v>
      </c>
      <c r="P26" s="680">
        <v>33.593000000000004</v>
      </c>
      <c r="Q26" s="680">
        <v>2.238</v>
      </c>
      <c r="R26" s="680">
        <v>1975.787</v>
      </c>
      <c r="S26" s="680">
        <v>11.113</v>
      </c>
      <c r="T26" s="680">
        <v>1554.4960000000001</v>
      </c>
      <c r="U26" s="680">
        <v>0.17</v>
      </c>
      <c r="V26" s="680">
        <v>2.101</v>
      </c>
      <c r="W26" s="680">
        <v>0</v>
      </c>
      <c r="X26" s="680">
        <v>0</v>
      </c>
      <c r="Y26" s="696">
        <v>3690.3209999999999</v>
      </c>
      <c r="Z26" s="680">
        <v>41492.985999999997</v>
      </c>
      <c r="AA26" s="680">
        <v>0</v>
      </c>
      <c r="AB26" s="680">
        <v>283.702</v>
      </c>
    </row>
    <row r="27" spans="2:29" ht="75" x14ac:dyDescent="0.25">
      <c r="B27" s="679" t="s">
        <v>53</v>
      </c>
      <c r="C27" s="680">
        <v>993.54700000000003</v>
      </c>
      <c r="D27" s="680">
        <v>9.6000000000000002E-2</v>
      </c>
      <c r="E27" s="680">
        <v>0.16700000000000001</v>
      </c>
      <c r="F27" s="680">
        <v>69.111000000000004</v>
      </c>
      <c r="G27" s="680">
        <v>1.2390000000000001</v>
      </c>
      <c r="H27" s="680">
        <v>0.41499999999999998</v>
      </c>
      <c r="I27" s="680">
        <v>1.653</v>
      </c>
      <c r="J27" s="680">
        <v>28.414000000000001</v>
      </c>
      <c r="K27" s="680">
        <v>3.0139999999999998</v>
      </c>
      <c r="L27" s="680">
        <v>52.226999999999997</v>
      </c>
      <c r="M27" s="680">
        <v>157.96700000000001</v>
      </c>
      <c r="N27" s="680">
        <v>6.6829999999999998</v>
      </c>
      <c r="O27" s="680">
        <v>0.81499999999999995</v>
      </c>
      <c r="P27" s="680">
        <v>11.037000000000001</v>
      </c>
      <c r="Q27" s="680">
        <v>4.7130000000000001</v>
      </c>
      <c r="R27" s="680">
        <v>9.2739999999999991</v>
      </c>
      <c r="S27" s="680">
        <v>13.692</v>
      </c>
      <c r="T27" s="680">
        <v>3.4969999999999999</v>
      </c>
      <c r="U27" s="680">
        <v>628.226</v>
      </c>
      <c r="V27" s="680">
        <v>1.3069999999999999</v>
      </c>
      <c r="W27" s="680">
        <v>0</v>
      </c>
      <c r="X27" s="680">
        <v>0</v>
      </c>
      <c r="Y27" s="696">
        <v>993.54700000000003</v>
      </c>
      <c r="Z27" s="680">
        <v>5256.625</v>
      </c>
      <c r="AA27" s="680">
        <v>155.83600000000001</v>
      </c>
      <c r="AB27" s="680">
        <v>383.92</v>
      </c>
    </row>
    <row r="28" spans="2:29" ht="30" x14ac:dyDescent="0.25">
      <c r="B28" s="679" t="s">
        <v>54</v>
      </c>
      <c r="C28" s="680">
        <v>1505.617</v>
      </c>
      <c r="D28" s="680">
        <v>13.532</v>
      </c>
      <c r="E28" s="680">
        <v>2.0339999999999998</v>
      </c>
      <c r="F28" s="680">
        <v>144.928</v>
      </c>
      <c r="G28" s="680">
        <v>4.8419999999999996</v>
      </c>
      <c r="H28" s="680">
        <v>8.8460000000000001</v>
      </c>
      <c r="I28" s="680">
        <v>40.761000000000003</v>
      </c>
      <c r="J28" s="680">
        <v>470.12299999999999</v>
      </c>
      <c r="K28" s="680">
        <v>19.216000000000001</v>
      </c>
      <c r="L28" s="680">
        <v>123.699</v>
      </c>
      <c r="M28" s="680">
        <v>71.965000000000003</v>
      </c>
      <c r="N28" s="680">
        <v>42.63</v>
      </c>
      <c r="O28" s="680">
        <v>8.7970000000000006</v>
      </c>
      <c r="P28" s="680">
        <v>70.680000000000007</v>
      </c>
      <c r="Q28" s="680">
        <v>18.616</v>
      </c>
      <c r="R28" s="680">
        <v>38.975000000000001</v>
      </c>
      <c r="S28" s="680">
        <v>15.231</v>
      </c>
      <c r="T28" s="680">
        <v>167.43899999999999</v>
      </c>
      <c r="U28" s="680">
        <v>8.4649999999999999</v>
      </c>
      <c r="V28" s="680">
        <v>234.83799999999999</v>
      </c>
      <c r="W28" s="680">
        <v>0</v>
      </c>
      <c r="X28" s="680">
        <v>0</v>
      </c>
      <c r="Y28" s="696">
        <v>1505.617</v>
      </c>
      <c r="Z28" s="680">
        <v>7733.6009999999997</v>
      </c>
      <c r="AA28" s="680">
        <v>0</v>
      </c>
      <c r="AB28" s="680">
        <v>17.515000000000001</v>
      </c>
    </row>
    <row r="29" spans="2:29" ht="195" x14ac:dyDescent="0.25">
      <c r="B29" s="679" t="s">
        <v>55</v>
      </c>
      <c r="C29" s="680">
        <v>0</v>
      </c>
      <c r="D29" s="680">
        <v>0</v>
      </c>
      <c r="E29" s="680">
        <v>0</v>
      </c>
      <c r="F29" s="680">
        <v>0</v>
      </c>
      <c r="G29" s="680">
        <v>0</v>
      </c>
      <c r="H29" s="680">
        <v>0</v>
      </c>
      <c r="I29" s="680">
        <v>0</v>
      </c>
      <c r="J29" s="680">
        <v>0</v>
      </c>
      <c r="K29" s="680">
        <v>0</v>
      </c>
      <c r="L29" s="680">
        <v>0</v>
      </c>
      <c r="M29" s="680">
        <v>0</v>
      </c>
      <c r="N29" s="680">
        <v>0</v>
      </c>
      <c r="O29" s="680">
        <v>0</v>
      </c>
      <c r="P29" s="680">
        <v>0</v>
      </c>
      <c r="Q29" s="680">
        <v>0</v>
      </c>
      <c r="R29" s="680">
        <v>0</v>
      </c>
      <c r="S29" s="680">
        <v>0</v>
      </c>
      <c r="T29" s="680">
        <v>0</v>
      </c>
      <c r="U29" s="680">
        <v>0</v>
      </c>
      <c r="V29" s="680">
        <v>0</v>
      </c>
      <c r="W29" s="680">
        <v>0</v>
      </c>
      <c r="X29" s="680">
        <v>0</v>
      </c>
      <c r="Y29" s="696">
        <v>0</v>
      </c>
      <c r="Z29" s="680">
        <v>132.03100000000001</v>
      </c>
      <c r="AA29" s="680">
        <v>0</v>
      </c>
      <c r="AB29" s="680">
        <v>0</v>
      </c>
    </row>
    <row r="30" spans="2:29" ht="105" x14ac:dyDescent="0.25">
      <c r="B30" s="679" t="s">
        <v>56</v>
      </c>
      <c r="C30" s="680">
        <v>0</v>
      </c>
      <c r="D30" s="680">
        <v>0</v>
      </c>
      <c r="E30" s="680">
        <v>0</v>
      </c>
      <c r="F30" s="680">
        <v>0</v>
      </c>
      <c r="G30" s="680">
        <v>0</v>
      </c>
      <c r="H30" s="680">
        <v>0</v>
      </c>
      <c r="I30" s="680">
        <v>0</v>
      </c>
      <c r="J30" s="680">
        <v>0</v>
      </c>
      <c r="K30" s="680">
        <v>0</v>
      </c>
      <c r="L30" s="680">
        <v>0</v>
      </c>
      <c r="M30" s="680">
        <v>0</v>
      </c>
      <c r="N30" s="680">
        <v>0</v>
      </c>
      <c r="O30" s="680">
        <v>0</v>
      </c>
      <c r="P30" s="680">
        <v>0</v>
      </c>
      <c r="Q30" s="680">
        <v>0</v>
      </c>
      <c r="R30" s="680">
        <v>0</v>
      </c>
      <c r="S30" s="680">
        <v>0</v>
      </c>
      <c r="T30" s="680">
        <v>0</v>
      </c>
      <c r="U30" s="680">
        <v>0</v>
      </c>
      <c r="V30" s="680">
        <v>0</v>
      </c>
      <c r="W30" s="680">
        <v>0</v>
      </c>
      <c r="X30" s="680">
        <v>0</v>
      </c>
      <c r="Y30" s="696">
        <v>0</v>
      </c>
      <c r="Z30" s="680">
        <v>0</v>
      </c>
      <c r="AA30" s="680">
        <v>0</v>
      </c>
      <c r="AB30" s="680">
        <v>0</v>
      </c>
    </row>
    <row r="32" spans="2:29" x14ac:dyDescent="0.25">
      <c r="B32" s="683" t="s">
        <v>57</v>
      </c>
      <c r="AC32" s="684" t="s">
        <v>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13"/>
  <dimension ref="B14:AE15"/>
  <sheetViews>
    <sheetView workbookViewId="0">
      <selection activeCell="C15" sqref="C15"/>
    </sheetView>
  </sheetViews>
  <sheetFormatPr baseColWidth="10" defaultColWidth="10.7109375" defaultRowHeight="15" x14ac:dyDescent="0.25"/>
  <sheetData>
    <row r="14" spans="2:31" x14ac:dyDescent="0.25">
      <c r="AC14" s="647" t="s">
        <v>73</v>
      </c>
      <c r="AD14" t="s">
        <v>74</v>
      </c>
      <c r="AE14" t="s">
        <v>75</v>
      </c>
    </row>
    <row r="15" spans="2:31" ht="60" x14ac:dyDescent="0.25">
      <c r="B15" s="679" t="s">
        <v>41</v>
      </c>
      <c r="C15" s="680">
        <f>France!C15+Allemagne!C15+Italie!C15+Espagne!C15+Belgique!C15+'Pays Bas'!C15+Autriche!C15</f>
        <v>519641.92999999993</v>
      </c>
      <c r="D15" s="680">
        <f>France!D15+Allemagne!D15+Italie!D15+Espagne!D15+Belgique!D15+'Pays Bas'!D15+Autriche!D15</f>
        <v>3666.5919999999996</v>
      </c>
      <c r="E15" s="680">
        <f>France!E15+Allemagne!E15+Italie!E15+Espagne!E15+Belgique!E15+'Pays Bas'!E15+Autriche!E15</f>
        <v>589.476</v>
      </c>
      <c r="F15" s="680">
        <f>France!F15+Allemagne!F15+Italie!F15+Espagne!F15+Belgique!F15+'Pays Bas'!F15+Autriche!F15</f>
        <v>30223.232</v>
      </c>
      <c r="G15" s="680">
        <f>France!G15+Allemagne!G15+Italie!G15+Espagne!G15+Belgique!G15+'Pays Bas'!G15+Autriche!G15</f>
        <v>11690.659000000001</v>
      </c>
      <c r="H15" s="680">
        <f>France!H15+Allemagne!H15+Italie!H15+Espagne!H15+Belgique!H15+'Pays Bas'!H15+Autriche!H15</f>
        <v>7248.5840000000007</v>
      </c>
      <c r="I15" s="680">
        <f>France!I15+Allemagne!I15+Italie!I15+Espagne!I15+Belgique!I15+'Pays Bas'!I15+Autriche!I15</f>
        <v>271251.15100000001</v>
      </c>
      <c r="J15" s="680">
        <f>France!J15+Allemagne!J15+Italie!J15+Espagne!J15+Belgique!J15+'Pays Bas'!J15+Autriche!J15</f>
        <v>11155.533000000001</v>
      </c>
      <c r="K15" s="680">
        <f>France!K15+Allemagne!K15+Italie!K15+Espagne!K15+Belgique!K15+'Pays Bas'!K15+Autriche!K15</f>
        <v>11582.666000000001</v>
      </c>
      <c r="L15" s="680">
        <f>France!L15+Allemagne!L15+Italie!L15+Espagne!L15+Belgique!L15+'Pays Bas'!L15+Autriche!L15</f>
        <v>5026.2620000000006</v>
      </c>
      <c r="M15" s="680">
        <f>France!M15+Allemagne!M15+Italie!M15+Espagne!M15+Belgique!M15+'Pays Bas'!M15+Autriche!M15</f>
        <v>6519.3369999999995</v>
      </c>
      <c r="N15" s="680">
        <f>France!N15+Allemagne!N15+Italie!N15+Espagne!N15+Belgique!N15+'Pays Bas'!N15+Autriche!N15</f>
        <v>4753.7289999999994</v>
      </c>
      <c r="O15" s="680">
        <f>France!O15+Allemagne!O15+Italie!O15+Espagne!O15+Belgique!O15+'Pays Bas'!O15+Autriche!O15</f>
        <v>87104.023000000001</v>
      </c>
      <c r="P15" s="680">
        <f>France!P15+Allemagne!P15+Italie!P15+Espagne!P15+Belgique!P15+'Pays Bas'!P15+Autriche!P15</f>
        <v>9178.9759999999987</v>
      </c>
      <c r="Q15" s="680">
        <f>France!Q15+Allemagne!Q15+Italie!Q15+Espagne!Q15+Belgique!Q15+'Pays Bas'!Q15+Autriche!Q15</f>
        <v>5373.6409999999996</v>
      </c>
      <c r="R15" s="680">
        <f>France!R15+Allemagne!R15+Italie!R15+Espagne!R15+Belgique!R15+'Pays Bas'!R15+Autriche!R15</f>
        <v>27083.492000000002</v>
      </c>
      <c r="S15" s="680">
        <f>France!S15+Allemagne!S15+Italie!S15+Espagne!S15+Belgique!S15+'Pays Bas'!S15+Autriche!S15</f>
        <v>8858.5560000000005</v>
      </c>
      <c r="T15" s="680">
        <f>France!T15+Allemagne!T15+Italie!T15+Espagne!T15+Belgique!T15+'Pays Bas'!T15+Autriche!T15</f>
        <v>11652.626999999999</v>
      </c>
      <c r="U15" s="680">
        <f>France!U15+Allemagne!U15+Italie!U15+Espagne!U15+Belgique!U15+'Pays Bas'!U15+Autriche!U15</f>
        <v>4150.6410000000005</v>
      </c>
      <c r="V15" s="680">
        <f>France!V15+Allemagne!V15+Italie!V15+Espagne!V15+Belgique!V15+'Pays Bas'!V15+Autriche!V15</f>
        <v>2532.6529999999998</v>
      </c>
      <c r="W15" s="680">
        <f>France!W15+Allemagne!W15+Italie!W15+Espagne!W15+Belgique!W15+'Pays Bas'!W15+Autriche!W15</f>
        <v>0</v>
      </c>
      <c r="X15" s="680">
        <f>France!X15+Allemagne!X15+Italie!X15+Espagne!X15+Belgique!X15+'Pays Bas'!X15+Autriche!X15</f>
        <v>0</v>
      </c>
      <c r="Y15" s="680">
        <f>France!Y15+Allemagne!Y15+Italie!Y15+Espagne!Y15+Belgique!Y15+'Pays Bas'!Y15+Autriche!Y15</f>
        <v>519641.92999999993</v>
      </c>
      <c r="Z15" s="680">
        <f>France!Z15+Allemagne!Z15+Italie!Z15+Espagne!Z15+Belgique!Z15+'Pays Bas'!Z15+Autriche!Z15</f>
        <v>55813.166000000005</v>
      </c>
      <c r="AA15" s="680">
        <f>France!AA15+Allemagne!AA15+Italie!AA15+Espagne!AA15+Belgique!AA15+'Pays Bas'!AA15+Autriche!AA15</f>
        <v>994727.799</v>
      </c>
      <c r="AB15" s="680">
        <f>France!AB15+Allemagne!AB15+Italie!AB15+Espagne!AB15+Belgique!AB15+'Pays Bas'!AB15+Autriche!AB15</f>
        <v>10719.035</v>
      </c>
      <c r="AC15" s="646">
        <f>Y15/($Y15+$Z15+$AA15)</f>
        <v>0.33094356820133358</v>
      </c>
      <c r="AD15" s="646">
        <f t="shared" ref="AD15:AE15" si="0">Z15/($Y15+$Z15+$AA15)</f>
        <v>3.554564641974399E-2</v>
      </c>
      <c r="AE15" s="646">
        <f t="shared" si="0"/>
        <v>0.63351078537892236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E4375-39AC-4B39-A2C9-2995574AE5C8}">
  <sheetPr codeName="Feuil25"/>
  <dimension ref="B14:AE15"/>
  <sheetViews>
    <sheetView topLeftCell="E1" workbookViewId="0">
      <selection activeCell="AC15" sqref="AC15:AE15"/>
    </sheetView>
  </sheetViews>
  <sheetFormatPr baseColWidth="10" defaultColWidth="10.7109375" defaultRowHeight="15" x14ac:dyDescent="0.25"/>
  <sheetData>
    <row r="14" spans="2:31" x14ac:dyDescent="0.25">
      <c r="AC14" s="647" t="s">
        <v>73</v>
      </c>
      <c r="AD14" t="s">
        <v>74</v>
      </c>
      <c r="AE14" t="s">
        <v>75</v>
      </c>
    </row>
    <row r="15" spans="2:31" ht="60" x14ac:dyDescent="0.25">
      <c r="B15" s="679" t="s">
        <v>41</v>
      </c>
      <c r="C15" s="680">
        <f>France!C15+Allemagne!C15+Italie!C15+Espagne!C15+Belgique!C15+'Pays Bas'!C15+Autriche!C15</f>
        <v>519641.92999999993</v>
      </c>
      <c r="D15" s="680">
        <f>France!D15+Allemagne!D15+Italie!D15+Espagne!D15+Belgique!D15+'Pays Bas'!D15+Autriche!D15</f>
        <v>3666.5919999999996</v>
      </c>
      <c r="E15" s="680">
        <f>France!E15+Allemagne!E15+Italie!E15+Espagne!E15+Belgique!E15+'Pays Bas'!E15+Autriche!E15</f>
        <v>589.476</v>
      </c>
      <c r="F15" s="680">
        <f>France!F15+Allemagne!F15+Italie!F15+Espagne!F15+Belgique!F15+'Pays Bas'!F15+Autriche!F15</f>
        <v>30223.232</v>
      </c>
      <c r="G15" s="680">
        <f>France!G15+Allemagne!G15+Italie!G15+Espagne!G15+Belgique!G15+'Pays Bas'!G15+Autriche!G15</f>
        <v>11690.659000000001</v>
      </c>
      <c r="H15" s="680">
        <f>France!H15+Allemagne!H15+Italie!H15+Espagne!H15+Belgique!H15+'Pays Bas'!H15+Autriche!H15</f>
        <v>7248.5840000000007</v>
      </c>
      <c r="I15" s="680">
        <f>France!I15+Allemagne!I15+Italie!I15+Espagne!I15+Belgique!I15+'Pays Bas'!I15+Autriche!I15</f>
        <v>271251.15100000001</v>
      </c>
      <c r="J15" s="680">
        <f>France!J15+Allemagne!J15+Italie!J15+Espagne!J15+Belgique!J15+'Pays Bas'!J15+Autriche!J15</f>
        <v>11155.533000000001</v>
      </c>
      <c r="K15" s="680">
        <f>France!K15+Allemagne!K15+Italie!K15+Espagne!K15+Belgique!K15+'Pays Bas'!K15+Autriche!K15</f>
        <v>11582.666000000001</v>
      </c>
      <c r="L15" s="680">
        <f>France!L15+Allemagne!L15+Italie!L15+Espagne!L15+Belgique!L15+'Pays Bas'!L15+Autriche!L15</f>
        <v>5026.2620000000006</v>
      </c>
      <c r="M15" s="680">
        <f>France!M15+Allemagne!M15+Italie!M15+Espagne!M15+Belgique!M15+'Pays Bas'!M15+Autriche!M15</f>
        <v>6519.3369999999995</v>
      </c>
      <c r="N15" s="680">
        <f>France!N15+Allemagne!N15+Italie!N15+Espagne!N15+Belgique!N15+'Pays Bas'!N15+Autriche!N15</f>
        <v>4753.7289999999994</v>
      </c>
      <c r="O15" s="680">
        <f>France!O15+Allemagne!O15+Italie!O15+Espagne!O15+Belgique!O15+'Pays Bas'!O15+Autriche!O15</f>
        <v>87104.023000000001</v>
      </c>
      <c r="P15" s="680">
        <f>France!P15+Allemagne!P15+Italie!P15+Espagne!P15+Belgique!P15+'Pays Bas'!P15+Autriche!P15</f>
        <v>9178.9759999999987</v>
      </c>
      <c r="Q15" s="680">
        <f>France!Q15+Allemagne!Q15+Italie!Q15+Espagne!Q15+Belgique!Q15+'Pays Bas'!Q15+Autriche!Q15</f>
        <v>5373.6409999999996</v>
      </c>
      <c r="R15" s="680">
        <f>France!R15+Allemagne!R15+Italie!R15+Espagne!R15+Belgique!R15+'Pays Bas'!R15+Autriche!R15</f>
        <v>27083.492000000002</v>
      </c>
      <c r="S15" s="680">
        <f>France!S15+Allemagne!S15+Italie!S15+Espagne!S15+Belgique!S15+'Pays Bas'!S15+Autriche!S15</f>
        <v>8858.5560000000005</v>
      </c>
      <c r="T15" s="680">
        <f>France!T15+Allemagne!T15+Italie!T15+Espagne!T15+Belgique!T15+'Pays Bas'!T15+Autriche!T15</f>
        <v>11652.626999999999</v>
      </c>
      <c r="U15" s="680">
        <f>France!U15+Allemagne!U15+Italie!U15+Espagne!U15+Belgique!U15+'Pays Bas'!U15+Autriche!U15</f>
        <v>4150.6410000000005</v>
      </c>
      <c r="V15" s="680">
        <f>France!V15+Allemagne!V15+Italie!V15+Espagne!V15+Belgique!V15+'Pays Bas'!V15+Autriche!V15</f>
        <v>2532.6529999999998</v>
      </c>
      <c r="W15" s="680">
        <f>France!W15+Allemagne!W15+Italie!W15+Espagne!W15+Belgique!W15+'Pays Bas'!W15+Autriche!W15</f>
        <v>0</v>
      </c>
      <c r="X15" s="680">
        <f>France!X15+Allemagne!X15+Italie!X15+Espagne!X15+Belgique!X15+'Pays Bas'!X15+Autriche!X15</f>
        <v>0</v>
      </c>
      <c r="Y15" s="680">
        <f>France!Y15+Allemagne!Y15+Italie!Y15+Espagne!Y15+Belgique!Y15+'Pays Bas'!Y15+Autriche!Y15</f>
        <v>519641.92999999993</v>
      </c>
      <c r="Z15" s="680">
        <f>France!Z15+Allemagne!Z15+Italie!Z15+Espagne!Z15+Belgique!Z15+'Pays Bas'!Z15+Autriche!Z15</f>
        <v>55813.166000000005</v>
      </c>
      <c r="AA15" s="680">
        <f>France!AA15+Allemagne!AA15+Italie!AA15+Espagne!AA15+Belgique!AA15+'Pays Bas'!AA15+Autriche!AA15</f>
        <v>994727.799</v>
      </c>
      <c r="AB15" s="680">
        <f>France!AB15+Allemagne!AB15+Italie!AB15+Espagne!AB15+Belgique!AB15+'Pays Bas'!AB15+Autriche!AB15</f>
        <v>10719.035</v>
      </c>
      <c r="AC15" s="646">
        <f>(Y15-I15)/($Y15-$I15+$Z15+$AA15)</f>
        <v>0.19122696796607039</v>
      </c>
      <c r="AD15" s="646">
        <f>(Z15)/($Y15-$I15+$Z15+$AA15)</f>
        <v>4.2968513363239515E-2</v>
      </c>
      <c r="AE15" s="646">
        <f>(AA15)/($Y15-$I15+$Z15+$AA15)</f>
        <v>0.7658045186706901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14"/>
  <dimension ref="B1:AD31"/>
  <sheetViews>
    <sheetView topLeftCell="T14" workbookViewId="0">
      <selection activeCell="AB15" sqref="AB15:AD15"/>
    </sheetView>
  </sheetViews>
  <sheetFormatPr baseColWidth="10" defaultColWidth="11.5703125" defaultRowHeight="15" x14ac:dyDescent="0.25"/>
  <cols>
    <col min="1" max="2" width="11.5703125" style="673"/>
    <col min="3" max="3" width="11.5703125" style="685"/>
    <col min="4" max="23" width="11.5703125" style="673"/>
    <col min="24" max="24" width="11.5703125" style="685"/>
    <col min="25" max="16384" width="11.5703125" style="673"/>
  </cols>
  <sheetData>
    <row r="1" spans="2:30" x14ac:dyDescent="0.25">
      <c r="B1" s="672" t="s">
        <v>0</v>
      </c>
    </row>
    <row r="2" spans="2:30" x14ac:dyDescent="0.25">
      <c r="B2" s="674" t="s">
        <v>76</v>
      </c>
    </row>
    <row r="3" spans="2:30" x14ac:dyDescent="0.25">
      <c r="B3" s="674" t="s">
        <v>2</v>
      </c>
    </row>
    <row r="4" spans="2:30" x14ac:dyDescent="0.25">
      <c r="B4" s="674" t="s">
        <v>3</v>
      </c>
    </row>
    <row r="5" spans="2:30" x14ac:dyDescent="0.25">
      <c r="AB5" s="647" t="s">
        <v>73</v>
      </c>
      <c r="AC5" t="s">
        <v>74</v>
      </c>
      <c r="AD5" t="s">
        <v>75</v>
      </c>
    </row>
    <row r="6" spans="2:30" ht="75" x14ac:dyDescent="0.25">
      <c r="B6" s="675" t="s">
        <v>4</v>
      </c>
      <c r="C6" s="686" t="s">
        <v>5</v>
      </c>
      <c r="D6" s="676" t="s">
        <v>5</v>
      </c>
      <c r="E6" s="676" t="s">
        <v>5</v>
      </c>
      <c r="F6" s="676" t="s">
        <v>5</v>
      </c>
      <c r="G6" s="676" t="s">
        <v>5</v>
      </c>
      <c r="H6" s="676" t="s">
        <v>5</v>
      </c>
      <c r="I6" s="676" t="s">
        <v>5</v>
      </c>
      <c r="J6" s="676" t="s">
        <v>5</v>
      </c>
      <c r="K6" s="676" t="s">
        <v>5</v>
      </c>
      <c r="L6" s="676" t="s">
        <v>5</v>
      </c>
      <c r="M6" s="676" t="s">
        <v>5</v>
      </c>
      <c r="N6" s="676" t="s">
        <v>5</v>
      </c>
      <c r="O6" s="676" t="s">
        <v>5</v>
      </c>
      <c r="P6" s="676" t="s">
        <v>5</v>
      </c>
      <c r="Q6" s="676" t="s">
        <v>5</v>
      </c>
      <c r="R6" s="676" t="s">
        <v>5</v>
      </c>
      <c r="S6" s="676" t="s">
        <v>5</v>
      </c>
      <c r="T6" s="676" t="s">
        <v>5</v>
      </c>
      <c r="U6" s="676" t="s">
        <v>5</v>
      </c>
      <c r="V6" s="676" t="s">
        <v>5</v>
      </c>
      <c r="W6" s="676" t="s">
        <v>5</v>
      </c>
      <c r="X6" s="686" t="s">
        <v>5</v>
      </c>
      <c r="Y6" s="676" t="s">
        <v>6</v>
      </c>
      <c r="Z6" s="676" t="s">
        <v>7</v>
      </c>
      <c r="AA6" s="676" t="s">
        <v>8</v>
      </c>
    </row>
    <row r="7" spans="2:30" ht="195" x14ac:dyDescent="0.25">
      <c r="B7" s="675" t="s">
        <v>9</v>
      </c>
      <c r="C7" s="686" t="s">
        <v>10</v>
      </c>
      <c r="D7" s="676" t="s">
        <v>11</v>
      </c>
      <c r="E7" s="676" t="s">
        <v>12</v>
      </c>
      <c r="F7" s="676" t="s">
        <v>13</v>
      </c>
      <c r="G7" s="676" t="s">
        <v>14</v>
      </c>
      <c r="H7" s="676" t="s">
        <v>15</v>
      </c>
      <c r="I7" s="676" t="s">
        <v>16</v>
      </c>
      <c r="J7" s="676" t="s">
        <v>17</v>
      </c>
      <c r="K7" s="676" t="s">
        <v>18</v>
      </c>
      <c r="L7" s="676" t="s">
        <v>19</v>
      </c>
      <c r="M7" s="676" t="s">
        <v>20</v>
      </c>
      <c r="N7" s="676" t="s">
        <v>21</v>
      </c>
      <c r="O7" s="676" t="s">
        <v>22</v>
      </c>
      <c r="P7" s="676" t="s">
        <v>23</v>
      </c>
      <c r="Q7" s="676" t="s">
        <v>24</v>
      </c>
      <c r="R7" s="676" t="s">
        <v>25</v>
      </c>
      <c r="S7" s="676" t="s">
        <v>26</v>
      </c>
      <c r="T7" s="676" t="s">
        <v>27</v>
      </c>
      <c r="U7" s="676" t="s">
        <v>28</v>
      </c>
      <c r="V7" s="676" t="s">
        <v>29</v>
      </c>
      <c r="W7" s="676" t="s">
        <v>30</v>
      </c>
      <c r="X7" s="686" t="s">
        <v>10</v>
      </c>
      <c r="Y7" s="676" t="s">
        <v>32</v>
      </c>
      <c r="Z7" s="676" t="s">
        <v>32</v>
      </c>
      <c r="AA7" s="676" t="s">
        <v>32</v>
      </c>
    </row>
    <row r="8" spans="2:30" x14ac:dyDescent="0.25">
      <c r="B8" s="677" t="s">
        <v>33</v>
      </c>
      <c r="C8" s="687" t="s">
        <v>34</v>
      </c>
      <c r="D8" s="678" t="s">
        <v>34</v>
      </c>
      <c r="E8" s="678" t="s">
        <v>34</v>
      </c>
      <c r="F8" s="678" t="s">
        <v>34</v>
      </c>
      <c r="G8" s="678" t="s">
        <v>34</v>
      </c>
      <c r="H8" s="678" t="s">
        <v>34</v>
      </c>
      <c r="I8" s="678" t="s">
        <v>34</v>
      </c>
      <c r="J8" s="678" t="s">
        <v>34</v>
      </c>
      <c r="K8" s="678" t="s">
        <v>34</v>
      </c>
      <c r="L8" s="678" t="s">
        <v>34</v>
      </c>
      <c r="M8" s="678" t="s">
        <v>34</v>
      </c>
      <c r="N8" s="678" t="s">
        <v>34</v>
      </c>
      <c r="O8" s="678" t="s">
        <v>34</v>
      </c>
      <c r="P8" s="678" t="s">
        <v>34</v>
      </c>
      <c r="Q8" s="678" t="s">
        <v>34</v>
      </c>
      <c r="R8" s="678" t="s">
        <v>34</v>
      </c>
      <c r="S8" s="678" t="s">
        <v>34</v>
      </c>
      <c r="T8" s="678" t="s">
        <v>34</v>
      </c>
      <c r="U8" s="678" t="s">
        <v>34</v>
      </c>
      <c r="V8" s="678" t="s">
        <v>34</v>
      </c>
      <c r="W8" s="678" t="s">
        <v>34</v>
      </c>
      <c r="X8" s="687" t="s">
        <v>34</v>
      </c>
      <c r="Y8" s="678" t="s">
        <v>34</v>
      </c>
      <c r="Z8" s="678" t="s">
        <v>34</v>
      </c>
      <c r="AA8" s="678" t="s">
        <v>34</v>
      </c>
    </row>
    <row r="9" spans="2:30" x14ac:dyDescent="0.25">
      <c r="B9" s="679" t="s">
        <v>35</v>
      </c>
      <c r="C9" s="688">
        <v>251497</v>
      </c>
      <c r="D9" s="680">
        <v>5327</v>
      </c>
      <c r="E9" s="680">
        <v>1562</v>
      </c>
      <c r="F9" s="680">
        <v>95384</v>
      </c>
      <c r="G9" s="680">
        <v>5751</v>
      </c>
      <c r="H9" s="680">
        <v>2436</v>
      </c>
      <c r="I9" s="680">
        <v>25550</v>
      </c>
      <c r="J9" s="680">
        <v>17477</v>
      </c>
      <c r="K9" s="680">
        <v>15195</v>
      </c>
      <c r="L9" s="680">
        <v>4483</v>
      </c>
      <c r="M9" s="680">
        <v>12797</v>
      </c>
      <c r="N9" s="680">
        <v>8482</v>
      </c>
      <c r="O9" s="680">
        <v>9345</v>
      </c>
      <c r="P9" s="680">
        <v>9266</v>
      </c>
      <c r="Q9" s="680">
        <v>5907</v>
      </c>
      <c r="R9" s="680">
        <v>9485</v>
      </c>
      <c r="S9" s="680">
        <v>4168</v>
      </c>
      <c r="T9" s="680">
        <v>13173</v>
      </c>
      <c r="U9" s="680">
        <v>2821</v>
      </c>
      <c r="V9" s="680">
        <v>2875</v>
      </c>
      <c r="W9" s="680">
        <v>13</v>
      </c>
      <c r="X9" s="688">
        <v>251497</v>
      </c>
      <c r="Y9" s="680">
        <v>187408</v>
      </c>
      <c r="Z9" s="680">
        <v>60750</v>
      </c>
      <c r="AA9" s="680">
        <v>97949</v>
      </c>
    </row>
    <row r="10" spans="2:30" ht="75" x14ac:dyDescent="0.25">
      <c r="B10" s="679" t="s">
        <v>36</v>
      </c>
      <c r="C10" s="688">
        <v>10284.948</v>
      </c>
      <c r="D10" s="680">
        <v>1837.942</v>
      </c>
      <c r="E10" s="680">
        <v>14.38</v>
      </c>
      <c r="F10" s="680">
        <v>7726.3670000000002</v>
      </c>
      <c r="G10" s="680">
        <v>202.05199999999999</v>
      </c>
      <c r="H10" s="680">
        <v>0.28599999999999998</v>
      </c>
      <c r="I10" s="680">
        <v>6.5890000000000004</v>
      </c>
      <c r="J10" s="680">
        <v>0.63200000000000001</v>
      </c>
      <c r="K10" s="680">
        <v>8.35</v>
      </c>
      <c r="L10" s="680">
        <v>316.32400000000001</v>
      </c>
      <c r="M10" s="680">
        <v>6.4950000000000001</v>
      </c>
      <c r="N10" s="680">
        <v>2.9780000000000002</v>
      </c>
      <c r="O10" s="680">
        <v>2.8759999999999999</v>
      </c>
      <c r="P10" s="680">
        <v>8.7110000000000003</v>
      </c>
      <c r="Q10" s="680">
        <v>6.1980000000000004</v>
      </c>
      <c r="R10" s="680">
        <v>32.207999999999998</v>
      </c>
      <c r="S10" s="680">
        <v>32.219000000000001</v>
      </c>
      <c r="T10" s="680">
        <v>71.350999999999999</v>
      </c>
      <c r="U10" s="680">
        <v>5.7169999999999996</v>
      </c>
      <c r="V10" s="680">
        <v>2.177</v>
      </c>
      <c r="W10" s="680">
        <v>1.097</v>
      </c>
      <c r="X10" s="688">
        <v>10284.948</v>
      </c>
      <c r="Y10" s="680">
        <v>3476.9929999999999</v>
      </c>
      <c r="Z10" s="680">
        <v>27.739000000000001</v>
      </c>
      <c r="AA10" s="680">
        <v>556.14700000000005</v>
      </c>
    </row>
    <row r="11" spans="2:30" ht="45" x14ac:dyDescent="0.25">
      <c r="B11" s="679" t="s">
        <v>37</v>
      </c>
      <c r="C11" s="688">
        <v>8165.058</v>
      </c>
      <c r="D11" s="680">
        <v>14.632</v>
      </c>
      <c r="E11" s="680">
        <v>345.209</v>
      </c>
      <c r="F11" s="680">
        <v>6363.5839999999998</v>
      </c>
      <c r="G11" s="680">
        <v>1080.9090000000001</v>
      </c>
      <c r="H11" s="680">
        <v>0.83399999999999996</v>
      </c>
      <c r="I11" s="680">
        <v>359.00900000000001</v>
      </c>
      <c r="J11" s="681" t="s">
        <v>34</v>
      </c>
      <c r="K11" s="680">
        <v>3.0000000000000001E-3</v>
      </c>
      <c r="L11" s="681" t="s">
        <v>34</v>
      </c>
      <c r="M11" s="681" t="s">
        <v>34</v>
      </c>
      <c r="N11" s="681" t="s">
        <v>34</v>
      </c>
      <c r="O11" s="681" t="s">
        <v>34</v>
      </c>
      <c r="P11" s="680">
        <v>4.0000000000000001E-3</v>
      </c>
      <c r="Q11" s="680">
        <v>0.38</v>
      </c>
      <c r="R11" s="680">
        <v>0.44400000000000001</v>
      </c>
      <c r="S11" s="680">
        <v>0</v>
      </c>
      <c r="T11" s="681" t="s">
        <v>34</v>
      </c>
      <c r="U11" s="680">
        <v>5.0999999999999997E-2</v>
      </c>
      <c r="V11" s="681" t="s">
        <v>34</v>
      </c>
      <c r="W11" s="681" t="s">
        <v>34</v>
      </c>
      <c r="X11" s="688">
        <v>8165.058</v>
      </c>
      <c r="Y11" s="680">
        <v>43.396000000000001</v>
      </c>
      <c r="Z11" s="681" t="s">
        <v>34</v>
      </c>
      <c r="AA11" s="680">
        <v>711.62</v>
      </c>
    </row>
    <row r="12" spans="2:30" ht="45" x14ac:dyDescent="0.25">
      <c r="B12" s="679" t="s">
        <v>38</v>
      </c>
      <c r="C12" s="688">
        <v>93062.785999999993</v>
      </c>
      <c r="D12" s="680">
        <v>2070.73</v>
      </c>
      <c r="E12" s="680">
        <v>558.24400000000003</v>
      </c>
      <c r="F12" s="680">
        <v>53278.682999999997</v>
      </c>
      <c r="G12" s="680">
        <v>1958.5609999999999</v>
      </c>
      <c r="H12" s="680">
        <v>795.14700000000005</v>
      </c>
      <c r="I12" s="680">
        <v>14331.92</v>
      </c>
      <c r="J12" s="680">
        <v>1973.145</v>
      </c>
      <c r="K12" s="680">
        <v>3905.18</v>
      </c>
      <c r="L12" s="680">
        <v>1668.2080000000001</v>
      </c>
      <c r="M12" s="680">
        <v>1990.527</v>
      </c>
      <c r="N12" s="680">
        <v>722.149</v>
      </c>
      <c r="O12" s="680">
        <v>274.85700000000003</v>
      </c>
      <c r="P12" s="680">
        <v>2169.23</v>
      </c>
      <c r="Q12" s="680">
        <v>1293.7670000000001</v>
      </c>
      <c r="R12" s="680">
        <v>1012.087</v>
      </c>
      <c r="S12" s="680">
        <v>448.41</v>
      </c>
      <c r="T12" s="680">
        <v>3686.6909999999998</v>
      </c>
      <c r="U12" s="680">
        <v>381.85500000000002</v>
      </c>
      <c r="V12" s="680">
        <v>536.928</v>
      </c>
      <c r="W12" s="680">
        <v>6.4669999999999996</v>
      </c>
      <c r="X12" s="688">
        <v>93062.785999999993</v>
      </c>
      <c r="Y12" s="680">
        <v>47792.076000000001</v>
      </c>
      <c r="Z12" s="680">
        <v>12706.903</v>
      </c>
      <c r="AA12" s="680">
        <v>69778.923999999999</v>
      </c>
    </row>
    <row r="13" spans="2:30" ht="90" x14ac:dyDescent="0.25">
      <c r="B13" s="679" t="s">
        <v>39</v>
      </c>
      <c r="C13" s="688">
        <v>8443.9439999999995</v>
      </c>
      <c r="D13" s="680">
        <v>188.458</v>
      </c>
      <c r="E13" s="680">
        <v>177.97399999999999</v>
      </c>
      <c r="F13" s="680">
        <v>2602.5039999999999</v>
      </c>
      <c r="G13" s="680">
        <v>286.35700000000003</v>
      </c>
      <c r="H13" s="680">
        <v>153.13900000000001</v>
      </c>
      <c r="I13" s="680">
        <v>201.99199999999999</v>
      </c>
      <c r="J13" s="680">
        <v>517.30799999999999</v>
      </c>
      <c r="K13" s="680">
        <v>176.13</v>
      </c>
      <c r="L13" s="680">
        <v>145.458</v>
      </c>
      <c r="M13" s="680">
        <v>159.87299999999999</v>
      </c>
      <c r="N13" s="680">
        <v>226.29900000000001</v>
      </c>
      <c r="O13" s="680">
        <v>1218.8399999999999</v>
      </c>
      <c r="P13" s="680">
        <v>62.436999999999998</v>
      </c>
      <c r="Q13" s="680">
        <v>89.677999999999997</v>
      </c>
      <c r="R13" s="680">
        <v>503.64499999999998</v>
      </c>
      <c r="S13" s="680">
        <v>302.327</v>
      </c>
      <c r="T13" s="680">
        <v>730.78800000000001</v>
      </c>
      <c r="U13" s="680">
        <v>273.51499999999999</v>
      </c>
      <c r="V13" s="680">
        <v>423.32</v>
      </c>
      <c r="W13" s="680">
        <v>3.9039999999999999</v>
      </c>
      <c r="X13" s="688">
        <v>8443.9439999999995</v>
      </c>
      <c r="Y13" s="680">
        <v>5248.8829999999998</v>
      </c>
      <c r="Z13" s="681" t="s">
        <v>34</v>
      </c>
      <c r="AA13" s="680">
        <v>634.29600000000005</v>
      </c>
    </row>
    <row r="14" spans="2:30" ht="120" x14ac:dyDescent="0.25">
      <c r="B14" s="679" t="s">
        <v>40</v>
      </c>
      <c r="C14" s="688">
        <v>4563.1719999999996</v>
      </c>
      <c r="D14" s="680">
        <v>8.6999999999999994E-2</v>
      </c>
      <c r="E14" s="680">
        <v>2.2679999999999998</v>
      </c>
      <c r="F14" s="680">
        <v>1808.0129999999999</v>
      </c>
      <c r="G14" s="680">
        <v>354.10899999999998</v>
      </c>
      <c r="H14" s="680">
        <v>911.82899999999995</v>
      </c>
      <c r="I14" s="680">
        <v>73.805000000000007</v>
      </c>
      <c r="J14" s="680">
        <v>138.75299999999999</v>
      </c>
      <c r="K14" s="680">
        <v>13.198</v>
      </c>
      <c r="L14" s="680">
        <v>95.046999999999997</v>
      </c>
      <c r="M14" s="680">
        <v>16.677</v>
      </c>
      <c r="N14" s="680">
        <v>50.719000000000001</v>
      </c>
      <c r="O14" s="680">
        <v>552.63</v>
      </c>
      <c r="P14" s="680">
        <v>3.9609999999999999</v>
      </c>
      <c r="Q14" s="680">
        <v>160.333</v>
      </c>
      <c r="R14" s="680">
        <v>134.37799999999999</v>
      </c>
      <c r="S14" s="680">
        <v>63.215000000000003</v>
      </c>
      <c r="T14" s="680">
        <v>130.78200000000001</v>
      </c>
      <c r="U14" s="680">
        <v>22.47</v>
      </c>
      <c r="V14" s="680">
        <v>30.123999999999999</v>
      </c>
      <c r="W14" s="680">
        <v>0.77400000000000002</v>
      </c>
      <c r="X14" s="688">
        <v>4563.1719999999996</v>
      </c>
      <c r="Y14" s="680">
        <v>681</v>
      </c>
      <c r="Z14" s="681" t="s">
        <v>34</v>
      </c>
      <c r="AA14" s="680">
        <v>718.80399999999997</v>
      </c>
    </row>
    <row r="15" spans="2:30" ht="60" x14ac:dyDescent="0.25">
      <c r="B15" s="679" t="s">
        <v>41</v>
      </c>
      <c r="C15" s="688">
        <v>9696.2839999999997</v>
      </c>
      <c r="D15" s="680">
        <v>132.73599999999999</v>
      </c>
      <c r="E15" s="680">
        <v>14.695</v>
      </c>
      <c r="F15" s="680">
        <v>169.65199999999999</v>
      </c>
      <c r="G15" s="680">
        <v>539.30100000000004</v>
      </c>
      <c r="H15" s="680">
        <v>309.49400000000003</v>
      </c>
      <c r="I15" s="680">
        <v>4654.2420000000002</v>
      </c>
      <c r="J15" s="680">
        <v>191.56800000000001</v>
      </c>
      <c r="K15" s="680">
        <v>214.72800000000001</v>
      </c>
      <c r="L15" s="680">
        <v>16.263000000000002</v>
      </c>
      <c r="M15" s="680">
        <v>21.478000000000002</v>
      </c>
      <c r="N15" s="680">
        <v>52.906999999999996</v>
      </c>
      <c r="O15" s="680">
        <v>2038.3330000000001</v>
      </c>
      <c r="P15" s="680">
        <v>7.5949999999999998</v>
      </c>
      <c r="Q15" s="680">
        <v>146.024</v>
      </c>
      <c r="R15" s="680">
        <v>945.49400000000003</v>
      </c>
      <c r="S15" s="680">
        <v>117.93300000000001</v>
      </c>
      <c r="T15" s="680">
        <v>95.028000000000006</v>
      </c>
      <c r="U15" s="680">
        <v>24.649000000000001</v>
      </c>
      <c r="V15" s="680">
        <v>4.1619999999999999</v>
      </c>
      <c r="W15" s="680">
        <v>0</v>
      </c>
      <c r="X15" s="688">
        <v>9696.2839999999997</v>
      </c>
      <c r="Y15" s="680">
        <v>587.78</v>
      </c>
      <c r="Z15" s="680">
        <v>33690.536</v>
      </c>
      <c r="AA15" s="680">
        <v>20.238</v>
      </c>
      <c r="AB15" s="646">
        <f>X15/($X15+$Z15+$Y15)</f>
        <v>0.22049737803186384</v>
      </c>
      <c r="AC15" s="646">
        <f t="shared" ref="AC15:AD15" si="0">Y15/($X15+$Z15+$Y15)</f>
        <v>1.3366352394336731E-2</v>
      </c>
      <c r="AD15" s="646">
        <f t="shared" si="0"/>
        <v>0.76613626957379943</v>
      </c>
    </row>
    <row r="16" spans="2:30" ht="165" x14ac:dyDescent="0.25">
      <c r="B16" s="679" t="s">
        <v>42</v>
      </c>
      <c r="C16" s="688">
        <v>4964.0659999999998</v>
      </c>
      <c r="D16" s="680">
        <v>159.405</v>
      </c>
      <c r="E16" s="680">
        <v>1.0900000000000001</v>
      </c>
      <c r="F16" s="680">
        <v>293.99700000000001</v>
      </c>
      <c r="G16" s="680">
        <v>0.48899999999999999</v>
      </c>
      <c r="H16" s="680">
        <v>8.1630000000000003</v>
      </c>
      <c r="I16" s="680">
        <v>46.463999999999999</v>
      </c>
      <c r="J16" s="680">
        <v>1216.83</v>
      </c>
      <c r="K16" s="680">
        <v>1278.329</v>
      </c>
      <c r="L16" s="680">
        <v>12.923</v>
      </c>
      <c r="M16" s="680">
        <v>1047.4349999999999</v>
      </c>
      <c r="N16" s="680">
        <v>34.808</v>
      </c>
      <c r="O16" s="680">
        <v>9.4930000000000003</v>
      </c>
      <c r="P16" s="680">
        <v>32.341999999999999</v>
      </c>
      <c r="Q16" s="680">
        <v>415.77199999999999</v>
      </c>
      <c r="R16" s="680">
        <v>67.335999999999999</v>
      </c>
      <c r="S16" s="680">
        <v>41.16</v>
      </c>
      <c r="T16" s="680">
        <v>77.944000000000003</v>
      </c>
      <c r="U16" s="680">
        <v>102.304</v>
      </c>
      <c r="V16" s="680">
        <v>117.78</v>
      </c>
      <c r="W16" s="680">
        <v>0</v>
      </c>
      <c r="X16" s="688">
        <v>4964.0659999999998</v>
      </c>
      <c r="Y16" s="680">
        <v>2182.4740000000002</v>
      </c>
      <c r="Z16" s="680">
        <v>20</v>
      </c>
      <c r="AA16" s="680">
        <v>969.36199999999997</v>
      </c>
    </row>
    <row r="17" spans="2:28" ht="60" x14ac:dyDescent="0.25">
      <c r="B17" s="679" t="s">
        <v>43</v>
      </c>
      <c r="C17" s="688">
        <v>17237.776999999998</v>
      </c>
      <c r="D17" s="680">
        <v>58.002000000000002</v>
      </c>
      <c r="E17" s="680">
        <v>95.727999999999994</v>
      </c>
      <c r="F17" s="680">
        <v>5323.616</v>
      </c>
      <c r="G17" s="680">
        <v>29.355</v>
      </c>
      <c r="H17" s="680">
        <v>104.41500000000001</v>
      </c>
      <c r="I17" s="680">
        <v>351.17</v>
      </c>
      <c r="J17" s="680">
        <v>2237.8150000000001</v>
      </c>
      <c r="K17" s="680">
        <v>5713.0379999999996</v>
      </c>
      <c r="L17" s="680">
        <v>77.269000000000005</v>
      </c>
      <c r="M17" s="680">
        <v>195.74100000000001</v>
      </c>
      <c r="N17" s="680">
        <v>279.67700000000002</v>
      </c>
      <c r="O17" s="680">
        <v>52.12</v>
      </c>
      <c r="P17" s="680">
        <v>111.578</v>
      </c>
      <c r="Q17" s="680">
        <v>64.097999999999999</v>
      </c>
      <c r="R17" s="680">
        <v>985.28300000000002</v>
      </c>
      <c r="S17" s="680">
        <v>369.173</v>
      </c>
      <c r="T17" s="680">
        <v>674.02800000000002</v>
      </c>
      <c r="U17" s="680">
        <v>174.131</v>
      </c>
      <c r="V17" s="680">
        <v>341.541</v>
      </c>
      <c r="W17" s="680">
        <v>0</v>
      </c>
      <c r="X17" s="688">
        <v>17237.776999999998</v>
      </c>
      <c r="Y17" s="680">
        <v>2440.3209999999999</v>
      </c>
      <c r="Z17" s="680">
        <v>0</v>
      </c>
      <c r="AA17" s="682">
        <v>2472.873</v>
      </c>
    </row>
    <row r="18" spans="2:28" ht="60" x14ac:dyDescent="0.25">
      <c r="B18" s="679" t="s">
        <v>44</v>
      </c>
      <c r="C18" s="688">
        <v>2082.1579999999999</v>
      </c>
      <c r="D18" s="680">
        <v>12.359</v>
      </c>
      <c r="E18" s="681" t="s">
        <v>34</v>
      </c>
      <c r="F18" s="680">
        <v>41.018000000000001</v>
      </c>
      <c r="G18" s="680">
        <v>1.121</v>
      </c>
      <c r="H18" s="680">
        <v>1.4999999999999999E-2</v>
      </c>
      <c r="I18" s="680">
        <v>44.973999999999997</v>
      </c>
      <c r="J18" s="680">
        <v>99.102000000000004</v>
      </c>
      <c r="K18" s="680">
        <v>64.418000000000006</v>
      </c>
      <c r="L18" s="680">
        <v>106.657</v>
      </c>
      <c r="M18" s="680">
        <v>23.547000000000001</v>
      </c>
      <c r="N18" s="680">
        <v>210.70400000000001</v>
      </c>
      <c r="O18" s="680">
        <v>15.436</v>
      </c>
      <c r="P18" s="680">
        <v>37.219000000000001</v>
      </c>
      <c r="Q18" s="680">
        <v>12.686999999999999</v>
      </c>
      <c r="R18" s="680">
        <v>235.339</v>
      </c>
      <c r="S18" s="680">
        <v>300.69200000000001</v>
      </c>
      <c r="T18" s="680">
        <v>731.34500000000003</v>
      </c>
      <c r="U18" s="680">
        <v>95.656000000000006</v>
      </c>
      <c r="V18" s="680">
        <v>49.869</v>
      </c>
      <c r="W18" s="680">
        <v>0</v>
      </c>
      <c r="X18" s="688">
        <v>2082.1579999999999</v>
      </c>
      <c r="Y18" s="680">
        <v>6811.6130000000003</v>
      </c>
      <c r="Z18" s="681" t="s">
        <v>34</v>
      </c>
      <c r="AA18" s="680">
        <v>49.777000000000001</v>
      </c>
    </row>
    <row r="19" spans="2:28" ht="75" x14ac:dyDescent="0.25">
      <c r="B19" s="679" t="s">
        <v>45</v>
      </c>
      <c r="C19" s="688">
        <v>17075.600999999999</v>
      </c>
      <c r="D19" s="680">
        <v>17.206</v>
      </c>
      <c r="E19" s="680">
        <v>16.617000000000001</v>
      </c>
      <c r="F19" s="680">
        <v>2577.5279999999998</v>
      </c>
      <c r="G19" s="680">
        <v>263.27300000000002</v>
      </c>
      <c r="H19" s="680">
        <v>26.109000000000002</v>
      </c>
      <c r="I19" s="680">
        <v>170.309</v>
      </c>
      <c r="J19" s="680">
        <v>996.50300000000004</v>
      </c>
      <c r="K19" s="680">
        <v>471.87099999999998</v>
      </c>
      <c r="L19" s="680">
        <v>207.93299999999999</v>
      </c>
      <c r="M19" s="680">
        <v>5053.4830000000002</v>
      </c>
      <c r="N19" s="680">
        <v>1526.5150000000001</v>
      </c>
      <c r="O19" s="680">
        <v>216.59200000000001</v>
      </c>
      <c r="P19" s="680">
        <v>866.55799999999999</v>
      </c>
      <c r="Q19" s="680">
        <v>402.416</v>
      </c>
      <c r="R19" s="680">
        <v>1572.6220000000001</v>
      </c>
      <c r="S19" s="680">
        <v>529.17100000000005</v>
      </c>
      <c r="T19" s="680">
        <v>1039.317</v>
      </c>
      <c r="U19" s="680">
        <v>746.22</v>
      </c>
      <c r="V19" s="680">
        <v>375.35700000000003</v>
      </c>
      <c r="W19" s="680">
        <v>0</v>
      </c>
      <c r="X19" s="688">
        <v>17075.600999999999</v>
      </c>
      <c r="Y19" s="680">
        <v>4802.1459999999997</v>
      </c>
      <c r="Z19" s="680">
        <v>4419.1660000000002</v>
      </c>
      <c r="AA19" s="680">
        <v>13024.814</v>
      </c>
    </row>
    <row r="20" spans="2:28" ht="60" x14ac:dyDescent="0.25">
      <c r="B20" s="679" t="s">
        <v>46</v>
      </c>
      <c r="C20" s="688">
        <v>10913.031999999999</v>
      </c>
      <c r="D20" s="680">
        <v>141.626</v>
      </c>
      <c r="E20" s="680">
        <v>34.5</v>
      </c>
      <c r="F20" s="680">
        <v>1655.204</v>
      </c>
      <c r="G20" s="680">
        <v>318.30399999999997</v>
      </c>
      <c r="H20" s="680">
        <v>23.137</v>
      </c>
      <c r="I20" s="680">
        <v>145.566</v>
      </c>
      <c r="J20" s="680">
        <v>646.56500000000005</v>
      </c>
      <c r="K20" s="680">
        <v>234.00899999999999</v>
      </c>
      <c r="L20" s="680">
        <v>136.19800000000001</v>
      </c>
      <c r="M20" s="680">
        <v>172.41200000000001</v>
      </c>
      <c r="N20" s="680">
        <v>3898.3090000000002</v>
      </c>
      <c r="O20" s="680">
        <v>2275.5619999999999</v>
      </c>
      <c r="P20" s="680">
        <v>203.541</v>
      </c>
      <c r="Q20" s="680">
        <v>111.80200000000001</v>
      </c>
      <c r="R20" s="680">
        <v>251.11099999999999</v>
      </c>
      <c r="S20" s="680">
        <v>128.67400000000001</v>
      </c>
      <c r="T20" s="680">
        <v>349.13900000000001</v>
      </c>
      <c r="U20" s="680">
        <v>81.180000000000007</v>
      </c>
      <c r="V20" s="680">
        <v>106.193</v>
      </c>
      <c r="W20" s="680">
        <v>0</v>
      </c>
      <c r="X20" s="688">
        <v>10913.031999999999</v>
      </c>
      <c r="Y20" s="680">
        <v>6256</v>
      </c>
      <c r="Z20" s="681" t="s">
        <v>34</v>
      </c>
      <c r="AA20" s="682">
        <v>471.80700000000002</v>
      </c>
    </row>
    <row r="21" spans="2:28" ht="45" x14ac:dyDescent="0.25">
      <c r="B21" s="679" t="s">
        <v>47</v>
      </c>
      <c r="C21" s="688">
        <v>8942.9249999999993</v>
      </c>
      <c r="D21" s="680">
        <v>18.864999999999998</v>
      </c>
      <c r="E21" s="680">
        <v>22.431999999999999</v>
      </c>
      <c r="F21" s="680">
        <v>724.38900000000001</v>
      </c>
      <c r="G21" s="680">
        <v>84.221999999999994</v>
      </c>
      <c r="H21" s="680">
        <v>52.036000000000001</v>
      </c>
      <c r="I21" s="680">
        <v>120.515</v>
      </c>
      <c r="J21" s="680">
        <v>2266.3200000000002</v>
      </c>
      <c r="K21" s="680">
        <v>670.50900000000001</v>
      </c>
      <c r="L21" s="680">
        <v>574.46299999999997</v>
      </c>
      <c r="M21" s="680">
        <v>469.50200000000001</v>
      </c>
      <c r="N21" s="680">
        <v>223.709</v>
      </c>
      <c r="O21" s="680">
        <v>573.88300000000004</v>
      </c>
      <c r="P21" s="680">
        <v>498.95299999999997</v>
      </c>
      <c r="Q21" s="680">
        <v>254.7</v>
      </c>
      <c r="R21" s="680">
        <v>675.93399999999997</v>
      </c>
      <c r="S21" s="680">
        <v>406.26299999999998</v>
      </c>
      <c r="T21" s="680">
        <v>903.154</v>
      </c>
      <c r="U21" s="680">
        <v>217.69499999999999</v>
      </c>
      <c r="V21" s="680">
        <v>184.62100000000001</v>
      </c>
      <c r="W21" s="680">
        <v>0.75900000000000001</v>
      </c>
      <c r="X21" s="688">
        <v>8942.9249999999993</v>
      </c>
      <c r="Y21" s="680">
        <v>30138.710999999999</v>
      </c>
      <c r="Z21" s="680">
        <v>1539.7249999999999</v>
      </c>
      <c r="AA21" s="681" t="s">
        <v>34</v>
      </c>
    </row>
    <row r="22" spans="2:28" ht="90" x14ac:dyDescent="0.25">
      <c r="B22" s="679" t="s">
        <v>48</v>
      </c>
      <c r="C22" s="688">
        <v>31633.405999999999</v>
      </c>
      <c r="D22" s="680">
        <v>71.864999999999995</v>
      </c>
      <c r="E22" s="680">
        <v>251.595</v>
      </c>
      <c r="F22" s="680">
        <v>9856.67</v>
      </c>
      <c r="G22" s="680">
        <v>481.19499999999999</v>
      </c>
      <c r="H22" s="680">
        <v>16.423999999999999</v>
      </c>
      <c r="I22" s="680">
        <v>3379.7530000000002</v>
      </c>
      <c r="J22" s="680">
        <v>4672.5529999999999</v>
      </c>
      <c r="K22" s="680">
        <v>885.93799999999999</v>
      </c>
      <c r="L22" s="680">
        <v>486.17899999999997</v>
      </c>
      <c r="M22" s="680">
        <v>2538.029</v>
      </c>
      <c r="N22" s="680">
        <v>591.55600000000004</v>
      </c>
      <c r="O22" s="680">
        <v>676.93100000000004</v>
      </c>
      <c r="P22" s="680">
        <v>4520.0469999999996</v>
      </c>
      <c r="Q22" s="680">
        <v>804.93</v>
      </c>
      <c r="R22" s="680">
        <v>1502.095</v>
      </c>
      <c r="S22" s="680">
        <v>130.428</v>
      </c>
      <c r="T22" s="680">
        <v>379.65300000000002</v>
      </c>
      <c r="U22" s="680">
        <v>197.79400000000001</v>
      </c>
      <c r="V22" s="680">
        <v>189.77099999999999</v>
      </c>
      <c r="W22" s="680">
        <v>0</v>
      </c>
      <c r="X22" s="688">
        <v>31633.405999999999</v>
      </c>
      <c r="Y22" s="680">
        <v>2498.0990000000002</v>
      </c>
      <c r="Z22" s="680">
        <v>8072.2430000000004</v>
      </c>
      <c r="AA22" s="680">
        <v>5416.1490000000003</v>
      </c>
    </row>
    <row r="23" spans="2:28" ht="60" x14ac:dyDescent="0.25">
      <c r="B23" s="679" t="s">
        <v>49</v>
      </c>
      <c r="C23" s="688">
        <v>16221.054</v>
      </c>
      <c r="D23" s="680">
        <v>542.25699999999995</v>
      </c>
      <c r="E23" s="680">
        <v>12.22</v>
      </c>
      <c r="F23" s="680">
        <v>1787.5630000000001</v>
      </c>
      <c r="G23" s="680">
        <v>101.08499999999999</v>
      </c>
      <c r="H23" s="680">
        <v>32.729999999999997</v>
      </c>
      <c r="I23" s="680">
        <v>1531.11</v>
      </c>
      <c r="J23" s="680">
        <v>2096.8040000000001</v>
      </c>
      <c r="K23" s="680">
        <v>1375.78</v>
      </c>
      <c r="L23" s="680">
        <v>455.21800000000002</v>
      </c>
      <c r="M23" s="680">
        <v>922.91300000000001</v>
      </c>
      <c r="N23" s="680">
        <v>331.49599999999998</v>
      </c>
      <c r="O23" s="680">
        <v>1271.098</v>
      </c>
      <c r="P23" s="680">
        <v>429.07600000000002</v>
      </c>
      <c r="Q23" s="680">
        <v>2094.683</v>
      </c>
      <c r="R23" s="680">
        <v>1123.1320000000001</v>
      </c>
      <c r="S23" s="680">
        <v>376.46600000000001</v>
      </c>
      <c r="T23" s="680">
        <v>1351.922</v>
      </c>
      <c r="U23" s="680">
        <v>158.93199999999999</v>
      </c>
      <c r="V23" s="680">
        <v>226.56800000000001</v>
      </c>
      <c r="W23" s="680">
        <v>0</v>
      </c>
      <c r="X23" s="688">
        <v>16221.054</v>
      </c>
      <c r="Y23" s="680">
        <v>719.447</v>
      </c>
      <c r="Z23" s="681" t="s">
        <v>34</v>
      </c>
      <c r="AA23" s="680">
        <v>2927.491</v>
      </c>
    </row>
    <row r="24" spans="2:28" ht="135" x14ac:dyDescent="0.25">
      <c r="B24" s="679" t="s">
        <v>50</v>
      </c>
      <c r="C24" s="688">
        <v>2088.7289999999998</v>
      </c>
      <c r="D24" s="680">
        <v>40.853999999999999</v>
      </c>
      <c r="E24" s="680">
        <v>14.271000000000001</v>
      </c>
      <c r="F24" s="680">
        <v>870.74599999999998</v>
      </c>
      <c r="G24" s="680">
        <v>43.177999999999997</v>
      </c>
      <c r="H24" s="680">
        <v>1.5129999999999999</v>
      </c>
      <c r="I24" s="680">
        <v>86.403000000000006</v>
      </c>
      <c r="J24" s="680">
        <v>145.71299999999999</v>
      </c>
      <c r="K24" s="680">
        <v>85.634</v>
      </c>
      <c r="L24" s="680">
        <v>22.321000000000002</v>
      </c>
      <c r="M24" s="680">
        <v>68.87</v>
      </c>
      <c r="N24" s="680">
        <v>136.423</v>
      </c>
      <c r="O24" s="680">
        <v>125.417</v>
      </c>
      <c r="P24" s="680">
        <v>35.531999999999996</v>
      </c>
      <c r="Q24" s="680">
        <v>24.66</v>
      </c>
      <c r="R24" s="680">
        <v>76.849000000000004</v>
      </c>
      <c r="S24" s="680">
        <v>26.17</v>
      </c>
      <c r="T24" s="680">
        <v>179.369</v>
      </c>
      <c r="U24" s="680">
        <v>35.029000000000003</v>
      </c>
      <c r="V24" s="680">
        <v>69.777000000000001</v>
      </c>
      <c r="W24" s="680">
        <v>0</v>
      </c>
      <c r="X24" s="688">
        <v>2088.7289999999998</v>
      </c>
      <c r="Y24" s="680">
        <v>17540.454000000002</v>
      </c>
      <c r="Z24" s="681" t="s">
        <v>34</v>
      </c>
      <c r="AA24" s="680">
        <v>115.08199999999999</v>
      </c>
    </row>
    <row r="25" spans="2:28" ht="30" x14ac:dyDescent="0.25">
      <c r="B25" s="679" t="s">
        <v>51</v>
      </c>
      <c r="C25" s="688">
        <v>1694.577</v>
      </c>
      <c r="D25" s="680">
        <v>2.3359999999999999</v>
      </c>
      <c r="E25" s="680">
        <v>0.72299999999999998</v>
      </c>
      <c r="F25" s="680">
        <v>242.143</v>
      </c>
      <c r="G25" s="680">
        <v>5.4180000000000001</v>
      </c>
      <c r="H25" s="680">
        <v>0.17100000000000001</v>
      </c>
      <c r="I25" s="680">
        <v>6.18</v>
      </c>
      <c r="J25" s="680">
        <v>15.244</v>
      </c>
      <c r="K25" s="680">
        <v>31.751000000000001</v>
      </c>
      <c r="L25" s="680">
        <v>5.5789999999999997</v>
      </c>
      <c r="M25" s="680">
        <v>16.745000000000001</v>
      </c>
      <c r="N25" s="680">
        <v>29.486999999999998</v>
      </c>
      <c r="O25" s="680">
        <v>10.58</v>
      </c>
      <c r="P25" s="680">
        <v>193.542</v>
      </c>
      <c r="Q25" s="680">
        <v>1.845</v>
      </c>
      <c r="R25" s="680">
        <v>157.42599999999999</v>
      </c>
      <c r="S25" s="680">
        <v>638.27099999999996</v>
      </c>
      <c r="T25" s="680">
        <v>171.23599999999999</v>
      </c>
      <c r="U25" s="680">
        <v>48.963000000000001</v>
      </c>
      <c r="V25" s="680">
        <v>116.937</v>
      </c>
      <c r="W25" s="680">
        <v>0</v>
      </c>
      <c r="X25" s="688">
        <v>1694.577</v>
      </c>
      <c r="Y25" s="680">
        <v>13198.16</v>
      </c>
      <c r="Z25" s="681" t="s">
        <v>34</v>
      </c>
      <c r="AA25" s="680">
        <v>23.527999999999999</v>
      </c>
    </row>
    <row r="26" spans="2:28" ht="60" x14ac:dyDescent="0.25">
      <c r="B26" s="679" t="s">
        <v>52</v>
      </c>
      <c r="C26" s="688">
        <v>2552.1590000000001</v>
      </c>
      <c r="D26" s="680">
        <v>0.3</v>
      </c>
      <c r="E26" s="681" t="s">
        <v>34</v>
      </c>
      <c r="F26" s="681" t="s">
        <v>34</v>
      </c>
      <c r="G26" s="681" t="s">
        <v>34</v>
      </c>
      <c r="H26" s="680">
        <v>0.16700000000000001</v>
      </c>
      <c r="I26" s="680">
        <v>0.308</v>
      </c>
      <c r="J26" s="680">
        <v>5.4870000000000001</v>
      </c>
      <c r="K26" s="680">
        <v>8.8859999999999992</v>
      </c>
      <c r="L26" s="681" t="s">
        <v>34</v>
      </c>
      <c r="M26" s="680">
        <v>13.041</v>
      </c>
      <c r="N26" s="680">
        <v>36.603000000000002</v>
      </c>
      <c r="O26" s="681" t="s">
        <v>34</v>
      </c>
      <c r="P26" s="680">
        <v>10.515000000000001</v>
      </c>
      <c r="Q26" s="680">
        <v>2.23</v>
      </c>
      <c r="R26" s="680">
        <v>95.3</v>
      </c>
      <c r="S26" s="680">
        <v>78.793999999999997</v>
      </c>
      <c r="T26" s="680">
        <v>2286.0859999999998</v>
      </c>
      <c r="U26" s="680">
        <v>12.881</v>
      </c>
      <c r="V26" s="680">
        <v>1.5609999999999999</v>
      </c>
      <c r="W26" s="681" t="s">
        <v>34</v>
      </c>
      <c r="X26" s="688">
        <v>2552.1590000000001</v>
      </c>
      <c r="Y26" s="680">
        <v>32591.865000000002</v>
      </c>
      <c r="Z26" s="681" t="s">
        <v>34</v>
      </c>
      <c r="AA26" s="680">
        <v>17.724</v>
      </c>
    </row>
    <row r="27" spans="2:28" ht="75" x14ac:dyDescent="0.25">
      <c r="B27" s="679" t="s">
        <v>53</v>
      </c>
      <c r="C27" s="688">
        <v>689.94899999999996</v>
      </c>
      <c r="D27" s="680">
        <v>4.3869999999999996</v>
      </c>
      <c r="E27" s="681" t="s">
        <v>34</v>
      </c>
      <c r="F27" s="680">
        <v>30.003</v>
      </c>
      <c r="G27" s="680">
        <v>1.0900000000000001</v>
      </c>
      <c r="H27" s="680">
        <v>0.01</v>
      </c>
      <c r="I27" s="680">
        <v>17.600999999999999</v>
      </c>
      <c r="J27" s="680">
        <v>78.775999999999996</v>
      </c>
      <c r="K27" s="680">
        <v>39.731000000000002</v>
      </c>
      <c r="L27" s="680">
        <v>71.34</v>
      </c>
      <c r="M27" s="680">
        <v>15.605</v>
      </c>
      <c r="N27" s="680">
        <v>27.911000000000001</v>
      </c>
      <c r="O27" s="680">
        <v>7.06</v>
      </c>
      <c r="P27" s="680">
        <v>17.012</v>
      </c>
      <c r="Q27" s="680">
        <v>5.4349999999999996</v>
      </c>
      <c r="R27" s="680">
        <v>29.911000000000001</v>
      </c>
      <c r="S27" s="680">
        <v>101.461</v>
      </c>
      <c r="T27" s="680">
        <v>37.22</v>
      </c>
      <c r="U27" s="680">
        <v>194.749</v>
      </c>
      <c r="V27" s="680">
        <v>10.647</v>
      </c>
      <c r="W27" s="680">
        <v>0</v>
      </c>
      <c r="X27" s="688">
        <v>689.94899999999996</v>
      </c>
      <c r="Y27" s="680">
        <v>5608.9539999999997</v>
      </c>
      <c r="Z27" s="680">
        <v>189.68899999999999</v>
      </c>
      <c r="AA27" s="680">
        <v>40.365000000000002</v>
      </c>
    </row>
    <row r="28" spans="2:28" ht="30" x14ac:dyDescent="0.25">
      <c r="B28" s="679" t="s">
        <v>54</v>
      </c>
      <c r="C28" s="688">
        <v>1185.375</v>
      </c>
      <c r="D28" s="680">
        <v>12.955</v>
      </c>
      <c r="E28" s="680">
        <v>5.5E-2</v>
      </c>
      <c r="F28" s="680">
        <v>32.32</v>
      </c>
      <c r="G28" s="680">
        <v>0.98199999999999998</v>
      </c>
      <c r="H28" s="680">
        <v>0.38100000000000001</v>
      </c>
      <c r="I28" s="680">
        <v>22.088999999999999</v>
      </c>
      <c r="J28" s="680">
        <v>177.881</v>
      </c>
      <c r="K28" s="680">
        <v>17.515999999999998</v>
      </c>
      <c r="L28" s="680">
        <v>85.62</v>
      </c>
      <c r="M28" s="680">
        <v>64.626999999999995</v>
      </c>
      <c r="N28" s="680">
        <v>99.748000000000005</v>
      </c>
      <c r="O28" s="680">
        <v>23.292999999999999</v>
      </c>
      <c r="P28" s="680">
        <v>58.146999999999998</v>
      </c>
      <c r="Q28" s="680">
        <v>15.363</v>
      </c>
      <c r="R28" s="680">
        <v>84.406000000000006</v>
      </c>
      <c r="S28" s="680">
        <v>77.174000000000007</v>
      </c>
      <c r="T28" s="680">
        <v>277.94600000000003</v>
      </c>
      <c r="U28" s="680">
        <v>47.207999999999998</v>
      </c>
      <c r="V28" s="680">
        <v>87.665000000000006</v>
      </c>
      <c r="W28" s="680">
        <v>0</v>
      </c>
      <c r="X28" s="688">
        <v>1185.375</v>
      </c>
      <c r="Y28" s="680">
        <v>4538.6289999999999</v>
      </c>
      <c r="Z28" s="680">
        <v>84</v>
      </c>
      <c r="AA28" s="680">
        <v>0</v>
      </c>
    </row>
    <row r="29" spans="2:28" ht="195" x14ac:dyDescent="0.25">
      <c r="B29" s="679" t="s">
        <v>55</v>
      </c>
      <c r="C29" s="689" t="s">
        <v>34</v>
      </c>
      <c r="D29" s="681" t="s">
        <v>34</v>
      </c>
      <c r="E29" s="681" t="s">
        <v>34</v>
      </c>
      <c r="F29" s="681" t="s">
        <v>34</v>
      </c>
      <c r="G29" s="681" t="s">
        <v>34</v>
      </c>
      <c r="H29" s="681" t="s">
        <v>34</v>
      </c>
      <c r="I29" s="681" t="s">
        <v>34</v>
      </c>
      <c r="J29" s="681" t="s">
        <v>34</v>
      </c>
      <c r="K29" s="681" t="s">
        <v>34</v>
      </c>
      <c r="L29" s="681" t="s">
        <v>34</v>
      </c>
      <c r="M29" s="681" t="s">
        <v>34</v>
      </c>
      <c r="N29" s="681" t="s">
        <v>34</v>
      </c>
      <c r="O29" s="681" t="s">
        <v>34</v>
      </c>
      <c r="P29" s="681" t="s">
        <v>34</v>
      </c>
      <c r="Q29" s="681" t="s">
        <v>34</v>
      </c>
      <c r="R29" s="681" t="s">
        <v>34</v>
      </c>
      <c r="S29" s="681" t="s">
        <v>34</v>
      </c>
      <c r="T29" s="681" t="s">
        <v>34</v>
      </c>
      <c r="U29" s="681" t="s">
        <v>34</v>
      </c>
      <c r="V29" s="681" t="s">
        <v>34</v>
      </c>
      <c r="W29" s="681" t="s">
        <v>34</v>
      </c>
      <c r="X29" s="689" t="s">
        <v>34</v>
      </c>
      <c r="Y29" s="680">
        <v>251</v>
      </c>
      <c r="Z29" s="681" t="s">
        <v>34</v>
      </c>
      <c r="AA29" s="681" t="s">
        <v>34</v>
      </c>
    </row>
    <row r="31" spans="2:28" x14ac:dyDescent="0.25">
      <c r="B31" s="683" t="s">
        <v>57</v>
      </c>
      <c r="AB31" s="684" t="s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81726-172A-4A1A-96CA-30190062C0EB}">
  <sheetPr codeName="Feuil31"/>
  <dimension ref="C1:R84"/>
  <sheetViews>
    <sheetView tabSelected="1" topLeftCell="C51" workbookViewId="0">
      <selection activeCell="F84" sqref="F84"/>
    </sheetView>
  </sheetViews>
  <sheetFormatPr baseColWidth="10" defaultColWidth="10.7109375" defaultRowHeight="15" x14ac:dyDescent="0.25"/>
  <cols>
    <col min="3" max="3" width="17.28515625" customWidth="1"/>
  </cols>
  <sheetData>
    <row r="1" spans="3:8" ht="15.75" x14ac:dyDescent="0.25">
      <c r="C1" s="699" t="s">
        <v>112</v>
      </c>
      <c r="H1" s="699" t="s">
        <v>114</v>
      </c>
    </row>
    <row r="2" spans="3:8" ht="15.75" x14ac:dyDescent="0.25">
      <c r="D2" s="703" t="s">
        <v>115</v>
      </c>
      <c r="E2" s="703" t="s">
        <v>74</v>
      </c>
      <c r="F2" s="703" t="s">
        <v>75</v>
      </c>
    </row>
    <row r="3" spans="3:8" ht="15.75" x14ac:dyDescent="0.25">
      <c r="C3" s="697" t="s">
        <v>96</v>
      </c>
      <c r="D3" s="698">
        <f>'France (2)'!AC15</f>
        <v>9.6584851897637006E-2</v>
      </c>
      <c r="E3" s="698">
        <f>'France (2)'!AD15</f>
        <v>7.814546438886831E-2</v>
      </c>
      <c r="F3" s="698">
        <f>'France (2)'!AE15</f>
        <v>0.82526968371349463</v>
      </c>
      <c r="H3" s="704">
        <f>(D3+E3)/(D3+E3+F3*0.467)</f>
        <v>0.31194530497949174</v>
      </c>
    </row>
    <row r="4" spans="3:8" ht="15.75" x14ac:dyDescent="0.25">
      <c r="C4" s="699" t="s">
        <v>97</v>
      </c>
      <c r="D4" s="700">
        <f>'Allemagne (2)'!AC15</f>
        <v>0.29194895112617697</v>
      </c>
      <c r="E4" s="700">
        <f>'Allemagne (2)'!AD15</f>
        <v>1.7186742273288168E-2</v>
      </c>
      <c r="F4" s="700">
        <f>'Allemagne (2)'!AE15</f>
        <v>0.69086430660053488</v>
      </c>
      <c r="H4" s="704">
        <f>(D4+E4)/(D4+E4+F4*0.5)</f>
        <v>0.47227448607214245</v>
      </c>
    </row>
    <row r="5" spans="3:8" ht="15.75" x14ac:dyDescent="0.25">
      <c r="C5" s="699" t="s">
        <v>98</v>
      </c>
      <c r="D5" s="700">
        <f>'Italie (2)'!AC15</f>
        <v>0.1118976942102813</v>
      </c>
      <c r="E5" s="700">
        <f>'Italie (2)'!AD15</f>
        <v>5.4414044159104794E-2</v>
      </c>
      <c r="F5" s="700">
        <f>'Italie (2)'!AE15</f>
        <v>0.83368826163061394</v>
      </c>
      <c r="H5" s="704">
        <f>(D5+E5)/(D5+E5+F5*0.467)</f>
        <v>0.29931339402856866</v>
      </c>
    </row>
    <row r="6" spans="3:8" ht="15.75" x14ac:dyDescent="0.25">
      <c r="C6" s="699" t="s">
        <v>99</v>
      </c>
      <c r="D6" s="700">
        <f>'Espagne (2)'!AC15</f>
        <v>0.13104338562936196</v>
      </c>
      <c r="E6" s="700">
        <f>'Espagne (2)'!AD15</f>
        <v>7.0749097750640699E-2</v>
      </c>
      <c r="F6" s="700">
        <f>'Espagne (2)'!AE15</f>
        <v>0.79820751661999734</v>
      </c>
      <c r="H6" s="704">
        <f t="shared" ref="H6:H9" si="0">(D6+E6)/(D6+E6+F6*0.467)</f>
        <v>0.35121501880095252</v>
      </c>
    </row>
    <row r="7" spans="3:8" ht="15.75" x14ac:dyDescent="0.25">
      <c r="C7" s="699" t="s">
        <v>100</v>
      </c>
      <c r="D7" s="700">
        <f>'Belgique (2)'!AC15</f>
        <v>0.19274286944134136</v>
      </c>
      <c r="E7" s="700">
        <f>'Belgique (2)'!AD15</f>
        <v>6.4703691936635471E-3</v>
      </c>
      <c r="F7" s="700">
        <f>'Belgique (2)'!AE15</f>
        <v>0.80078676136499505</v>
      </c>
      <c r="H7" s="704">
        <f t="shared" si="0"/>
        <v>0.34755750474613856</v>
      </c>
    </row>
    <row r="8" spans="3:8" ht="15.75" x14ac:dyDescent="0.25">
      <c r="C8" s="699" t="s">
        <v>101</v>
      </c>
      <c r="D8" s="700">
        <f>'Pays Bas (2)'!AC15</f>
        <v>0.27105210620882414</v>
      </c>
      <c r="E8" s="700">
        <f>'Pays Bas (2)'!AD15</f>
        <v>7.7560391295667802E-3</v>
      </c>
      <c r="F8" s="700">
        <f>'Pays Bas (2)'!AE15</f>
        <v>0.72119185466160907</v>
      </c>
      <c r="H8" s="704">
        <f t="shared" si="0"/>
        <v>0.45290123119377951</v>
      </c>
    </row>
    <row r="9" spans="3:8" ht="15.75" x14ac:dyDescent="0.25">
      <c r="C9" s="699" t="s">
        <v>102</v>
      </c>
      <c r="D9" s="700">
        <f>'Autriche (2)'!AC15</f>
        <v>0.29190680745042258</v>
      </c>
      <c r="E9" s="700">
        <f>'Autriche (2)'!AD15</f>
        <v>1.9124379870893903E-2</v>
      </c>
      <c r="F9" s="700">
        <f>'Autriche (2)'!AE15</f>
        <v>0.68896881267868348</v>
      </c>
      <c r="H9" s="704">
        <f t="shared" si="0"/>
        <v>0.49153161083831204</v>
      </c>
    </row>
    <row r="10" spans="3:8" ht="15.75" x14ac:dyDescent="0.25">
      <c r="C10" s="701" t="s">
        <v>103</v>
      </c>
      <c r="D10" s="702">
        <f>'pays UE (2)'!AC15</f>
        <v>0.19122696796607039</v>
      </c>
      <c r="E10" s="702">
        <f>'pays UE (2)'!AD15</f>
        <v>4.2968513363239515E-2</v>
      </c>
      <c r="F10" s="702">
        <f>'pays UE (2)'!AE15</f>
        <v>0.7658045186706901</v>
      </c>
      <c r="H10" s="704">
        <f>(D10+E10)/(D10+E10+F10*0.48)</f>
        <v>0.3891701935676628</v>
      </c>
    </row>
    <row r="11" spans="3:8" ht="15.75" x14ac:dyDescent="0.25">
      <c r="C11" s="699"/>
      <c r="D11" s="699"/>
      <c r="E11" s="699"/>
      <c r="F11" s="699"/>
      <c r="H11" s="704"/>
    </row>
    <row r="12" spans="3:8" ht="15.75" x14ac:dyDescent="0.25">
      <c r="C12" s="699" t="s">
        <v>104</v>
      </c>
      <c r="D12" s="700">
        <f>'Suède (2)'!AC15</f>
        <v>0.27440658254982664</v>
      </c>
      <c r="E12" s="700">
        <f>'Suède (2)'!AD15</f>
        <v>2.8921999312191111E-4</v>
      </c>
      <c r="F12" s="700">
        <f>'Suède (2)'!AE15</f>
        <v>0.72530419745705144</v>
      </c>
      <c r="H12" s="704">
        <f>(D12+E12)/(D12+E12+F12*0.467)</f>
        <v>0.44781552396707403</v>
      </c>
    </row>
    <row r="13" spans="3:8" ht="15.75" x14ac:dyDescent="0.25">
      <c r="C13" s="699" t="s">
        <v>113</v>
      </c>
      <c r="D13" s="700">
        <f>'Finlande (2)'!AB15</f>
        <v>0.12822980909787238</v>
      </c>
      <c r="E13" s="700">
        <f>'Finlande (2)'!AC15</f>
        <v>1.4948490550365791E-2</v>
      </c>
      <c r="F13" s="700">
        <f>'Finlande (2)'!AD15</f>
        <v>0.85682170035176175</v>
      </c>
      <c r="H13" s="704">
        <f t="shared" ref="H13:H15" si="1">(D13+E13)/(D13+E13+F13*0.467)</f>
        <v>0.26352770361900774</v>
      </c>
    </row>
    <row r="14" spans="3:8" ht="15.75" x14ac:dyDescent="0.25">
      <c r="C14" s="699" t="s">
        <v>106</v>
      </c>
      <c r="D14" s="700">
        <f>Tcheqsuie!AC15</f>
        <v>0.4310760446996913</v>
      </c>
      <c r="E14" s="700">
        <f>Tcheqsuie!AD15</f>
        <v>8.3209273038325499E-3</v>
      </c>
      <c r="F14" s="700">
        <f>Tcheqsuie!AE15</f>
        <v>0.5606030279964761</v>
      </c>
      <c r="H14" s="704">
        <f t="shared" si="1"/>
        <v>0.62663699090049574</v>
      </c>
    </row>
    <row r="15" spans="3:8" ht="15.75" x14ac:dyDescent="0.25">
      <c r="C15" s="699" t="s">
        <v>107</v>
      </c>
      <c r="D15" s="700">
        <f>'Pologne (2)'!AB15</f>
        <v>0.35633441312793124</v>
      </c>
      <c r="E15" s="700">
        <f>'Pologne (2)'!AC15</f>
        <v>9.4502344396290558E-2</v>
      </c>
      <c r="F15" s="700">
        <f>'Pologne (2)'!AD15</f>
        <v>0.5491632424757783</v>
      </c>
      <c r="H15" s="704">
        <f t="shared" si="1"/>
        <v>0.63740889638314036</v>
      </c>
    </row>
    <row r="16" spans="3:8" ht="15.75" x14ac:dyDescent="0.25">
      <c r="C16" s="699"/>
      <c r="D16" s="699"/>
      <c r="E16" s="699"/>
      <c r="F16" s="699"/>
      <c r="H16" s="704"/>
    </row>
    <row r="17" spans="3:10" ht="15.75" x14ac:dyDescent="0.25">
      <c r="C17" s="699" t="s">
        <v>116</v>
      </c>
      <c r="D17" s="700">
        <f>'UK (2)'!AC15</f>
        <v>0.20218542692060776</v>
      </c>
      <c r="E17" s="700">
        <f>'UK (2)'!AD15</f>
        <v>8.1496540409444328E-3</v>
      </c>
      <c r="F17" s="700">
        <f>'UK (2)'!AE15</f>
        <v>0.78966491903844782</v>
      </c>
      <c r="H17" s="704">
        <f>(D17+E17)/(D17+E17+F17*0.467)</f>
        <v>0.36320490082960361</v>
      </c>
    </row>
    <row r="18" spans="3:10" ht="15.75" x14ac:dyDescent="0.25">
      <c r="C18" s="699" t="s">
        <v>118</v>
      </c>
      <c r="D18" s="700">
        <f>USA!AA15</f>
        <v>0.16795616784761033</v>
      </c>
      <c r="E18" s="700">
        <f>USA!AB15</f>
        <v>0</v>
      </c>
      <c r="F18" s="700">
        <f>USA!AC15</f>
        <v>0.83204383215238964</v>
      </c>
      <c r="H18" s="704">
        <f t="shared" ref="H18" si="2">(D18+E18)/(D18+E18+F18*0.46)</f>
        <v>0.30498871792575066</v>
      </c>
    </row>
    <row r="19" spans="3:10" ht="15.75" x14ac:dyDescent="0.25">
      <c r="C19" s="699" t="s">
        <v>109</v>
      </c>
      <c r="D19" s="700">
        <f>Canada!AA15</f>
        <v>0.13577186789120291</v>
      </c>
      <c r="E19" s="700">
        <f>Canada!AB15</f>
        <v>1.2485138103954239E-3</v>
      </c>
      <c r="F19" s="700">
        <f>Canada!AC15</f>
        <v>0.86297961829840164</v>
      </c>
      <c r="H19" s="704">
        <f>(D19+E19)/(D19+E19+F19*0.467)</f>
        <v>0.25372647611386367</v>
      </c>
    </row>
    <row r="20" spans="3:10" x14ac:dyDescent="0.25">
      <c r="C20" t="s">
        <v>111</v>
      </c>
    </row>
    <row r="21" spans="3:10" x14ac:dyDescent="0.25">
      <c r="D21" t="s">
        <v>120</v>
      </c>
      <c r="E21" t="s">
        <v>74</v>
      </c>
    </row>
    <row r="22" spans="3:10" ht="15.75" x14ac:dyDescent="0.25">
      <c r="C22" s="697" t="s">
        <v>96</v>
      </c>
      <c r="D22" s="708">
        <f>'France (2)'!O15/('France (2)'!Y15-'France (2)'!I15)</f>
        <v>0.30592646415843322</v>
      </c>
      <c r="E22" s="708">
        <f>E3</f>
        <v>7.814546438886831E-2</v>
      </c>
    </row>
    <row r="23" spans="3:10" ht="15.75" x14ac:dyDescent="0.25">
      <c r="C23" s="699" t="s">
        <v>97</v>
      </c>
      <c r="D23" s="708">
        <f>'Allemagne (2)'!O15/('Allemagne (2)'!Y15-'Allemagne (2)'!I15)</f>
        <v>0.37087715547369027</v>
      </c>
      <c r="E23" s="708">
        <f t="shared" ref="E23:E29" si="3">E4</f>
        <v>1.7186742273288168E-2</v>
      </c>
    </row>
    <row r="24" spans="3:10" ht="15.75" x14ac:dyDescent="0.25">
      <c r="C24" s="699" t="s">
        <v>98</v>
      </c>
      <c r="D24" s="708">
        <f>'Italie (2)'!O15/('Italie (2)'!Y15-'Italie (2)'!I15)</f>
        <v>0.19122694593432055</v>
      </c>
      <c r="E24" s="708">
        <f t="shared" si="3"/>
        <v>5.4414044159104794E-2</v>
      </c>
    </row>
    <row r="25" spans="3:10" ht="15.75" x14ac:dyDescent="0.25">
      <c r="C25" s="699" t="s">
        <v>99</v>
      </c>
      <c r="D25" s="708">
        <f>'Espagne (2)'!O15/('Espagne (2)'!Y15-'Espagne (2)'!I15)</f>
        <v>0.31624586277842381</v>
      </c>
      <c r="E25" s="708">
        <f t="shared" si="3"/>
        <v>7.0749097750640699E-2</v>
      </c>
    </row>
    <row r="26" spans="3:10" ht="15.75" x14ac:dyDescent="0.25">
      <c r="C26" s="699" t="s">
        <v>100</v>
      </c>
      <c r="D26" s="708">
        <f>'Belgique (2)'!O15/('Belgique (2)'!Y15-'Belgique (2)'!I15)</f>
        <v>0.21904660622657054</v>
      </c>
      <c r="E26" s="708">
        <f t="shared" si="3"/>
        <v>6.4703691936635471E-3</v>
      </c>
    </row>
    <row r="27" spans="3:10" ht="15.75" x14ac:dyDescent="0.25">
      <c r="C27" s="699" t="s">
        <v>101</v>
      </c>
      <c r="D27" s="708">
        <f>'Pays Bas (2)'!O15/('Pays Bas (2)'!Y15-'Pays Bas (2)'!I155)</f>
        <v>0.23074808814732178</v>
      </c>
      <c r="E27" s="708">
        <f t="shared" si="3"/>
        <v>7.7560391295667802E-3</v>
      </c>
    </row>
    <row r="28" spans="3:10" ht="15.75" x14ac:dyDescent="0.25">
      <c r="C28" s="699" t="s">
        <v>102</v>
      </c>
      <c r="D28" s="708">
        <f>'Autriche (2)'!O15/('Autriche (2)'!Y15-'Autriche (2)'!I15)</f>
        <v>0.34749731139619833</v>
      </c>
      <c r="E28" s="708">
        <f t="shared" si="3"/>
        <v>1.9124379870893903E-2</v>
      </c>
    </row>
    <row r="29" spans="3:10" ht="15.75" x14ac:dyDescent="0.25">
      <c r="C29" s="701" t="s">
        <v>103</v>
      </c>
      <c r="D29" s="708">
        <f>'pays UE (2)'!O15/('pays UE (2)'!Y15-'pays UE (2)'!I15)</f>
        <v>0.3506733355830412</v>
      </c>
      <c r="E29" s="708">
        <f t="shared" si="3"/>
        <v>4.2968513363239515E-2</v>
      </c>
    </row>
    <row r="30" spans="3:10" ht="15.75" x14ac:dyDescent="0.25">
      <c r="C30" s="699"/>
      <c r="D30" s="708"/>
      <c r="J30" s="699" t="s">
        <v>117</v>
      </c>
    </row>
    <row r="31" spans="3:10" ht="15.75" x14ac:dyDescent="0.25">
      <c r="C31" s="699" t="s">
        <v>104</v>
      </c>
      <c r="D31" s="708">
        <f>'Suède (2)'!O15/('Suède (2)'!Y15-'Suède (2)'!I15)</f>
        <v>0.56799521721801516</v>
      </c>
      <c r="E31" s="708">
        <f>E12</f>
        <v>2.8921999312191111E-4</v>
      </c>
      <c r="J31" s="699" t="s">
        <v>119</v>
      </c>
    </row>
    <row r="32" spans="3:10" ht="15.75" x14ac:dyDescent="0.25">
      <c r="C32" s="699" t="s">
        <v>113</v>
      </c>
      <c r="D32" s="708">
        <f>'Finlande (2)'!O15/('Finlande (2)'!X15-'Finlande (2)'!I15)</f>
        <v>0.40426735834409955</v>
      </c>
      <c r="E32" s="708">
        <f t="shared" ref="E32:E34" si="4">E13</f>
        <v>1.4948490550365791E-2</v>
      </c>
    </row>
    <row r="33" spans="3:5" ht="15.75" x14ac:dyDescent="0.25">
      <c r="C33" s="699" t="s">
        <v>106</v>
      </c>
      <c r="D33" s="708">
        <f>'Tcheqsuie (2)'!O15/('Tcheqsuie (2)'!Y15-'Tcheqsuie (2)'!I15)</f>
        <v>0.50425903842023001</v>
      </c>
      <c r="E33" s="708">
        <f t="shared" si="4"/>
        <v>8.3209273038325499E-3</v>
      </c>
    </row>
    <row r="34" spans="3:5" ht="15.75" x14ac:dyDescent="0.25">
      <c r="C34" s="699" t="s">
        <v>107</v>
      </c>
      <c r="D34" s="708">
        <f>'Pologne (2)'!O15/('Pologne (2)'!X15-'Pologne (2)'!I15)</f>
        <v>0.16472031209000204</v>
      </c>
      <c r="E34" s="708">
        <f t="shared" si="4"/>
        <v>9.4502344396290558E-2</v>
      </c>
    </row>
    <row r="35" spans="3:5" ht="15.75" x14ac:dyDescent="0.25">
      <c r="C35" s="699"/>
    </row>
    <row r="36" spans="3:5" ht="15.75" x14ac:dyDescent="0.25">
      <c r="C36" s="699" t="s">
        <v>116</v>
      </c>
      <c r="D36" s="708">
        <f>'UK (2)'!O15/('UK (2)'!Y15-'UK (2)'!I15)</f>
        <v>0.42126965226786622</v>
      </c>
      <c r="E36" s="708">
        <f>E17</f>
        <v>8.1496540409444328E-3</v>
      </c>
    </row>
    <row r="37" spans="3:5" ht="15.75" x14ac:dyDescent="0.25">
      <c r="C37" s="699" t="s">
        <v>118</v>
      </c>
      <c r="D37" s="708">
        <f>USA!O15/(USA!W15-USA!I15)</f>
        <v>0.51682280350151666</v>
      </c>
      <c r="E37" s="708">
        <f t="shared" ref="E37:E38" si="5">E18</f>
        <v>0</v>
      </c>
    </row>
    <row r="38" spans="3:5" ht="15.75" x14ac:dyDescent="0.25">
      <c r="C38" s="699" t="s">
        <v>109</v>
      </c>
      <c r="D38" s="708">
        <f>Canada!O15/(Canada!W15-Canada!I15)</f>
        <v>0.47382309657120625</v>
      </c>
      <c r="E38" s="708">
        <f t="shared" si="5"/>
        <v>1.2485138103954239E-3</v>
      </c>
    </row>
    <row r="59" spans="3:10" ht="15.75" x14ac:dyDescent="0.25">
      <c r="J59" s="699" t="s">
        <v>117</v>
      </c>
    </row>
    <row r="60" spans="3:10" ht="15.75" x14ac:dyDescent="0.25">
      <c r="J60" s="699" t="s">
        <v>119</v>
      </c>
    </row>
    <row r="63" spans="3:10" ht="15.75" x14ac:dyDescent="0.25">
      <c r="C63" s="709" t="s">
        <v>96</v>
      </c>
      <c r="D63" s="712">
        <f>H3</f>
        <v>0.31194530497949174</v>
      </c>
    </row>
    <row r="64" spans="3:10" ht="15.75" x14ac:dyDescent="0.25">
      <c r="C64" s="710" t="s">
        <v>97</v>
      </c>
      <c r="D64" s="712">
        <f t="shared" ref="D64:D70" si="6">H4</f>
        <v>0.47227448607214245</v>
      </c>
    </row>
    <row r="65" spans="3:4" ht="15.75" x14ac:dyDescent="0.25">
      <c r="C65" s="710" t="s">
        <v>98</v>
      </c>
      <c r="D65" s="712">
        <f t="shared" si="6"/>
        <v>0.29931339402856866</v>
      </c>
    </row>
    <row r="66" spans="3:4" ht="15.75" x14ac:dyDescent="0.25">
      <c r="C66" s="710" t="s">
        <v>99</v>
      </c>
      <c r="D66" s="712">
        <f t="shared" si="6"/>
        <v>0.35121501880095252</v>
      </c>
    </row>
    <row r="67" spans="3:4" ht="15.75" x14ac:dyDescent="0.25">
      <c r="C67" s="710" t="s">
        <v>100</v>
      </c>
      <c r="D67" s="712">
        <f t="shared" si="6"/>
        <v>0.34755750474613856</v>
      </c>
    </row>
    <row r="68" spans="3:4" ht="15.75" x14ac:dyDescent="0.25">
      <c r="C68" s="710" t="s">
        <v>101</v>
      </c>
      <c r="D68" s="712">
        <f t="shared" si="6"/>
        <v>0.45290123119377951</v>
      </c>
    </row>
    <row r="69" spans="3:4" ht="15.75" x14ac:dyDescent="0.25">
      <c r="C69" s="710" t="s">
        <v>102</v>
      </c>
      <c r="D69" s="712">
        <f t="shared" si="6"/>
        <v>0.49153161083831204</v>
      </c>
    </row>
    <row r="70" spans="3:4" ht="15.75" x14ac:dyDescent="0.25">
      <c r="C70" s="711" t="s">
        <v>103</v>
      </c>
      <c r="D70" s="712">
        <f t="shared" si="6"/>
        <v>0.3891701935676628</v>
      </c>
    </row>
    <row r="71" spans="3:4" ht="15.75" x14ac:dyDescent="0.25">
      <c r="C71" s="710" t="s">
        <v>104</v>
      </c>
      <c r="D71" s="712">
        <f>H12</f>
        <v>0.44781552396707403</v>
      </c>
    </row>
    <row r="72" spans="3:4" ht="15.75" x14ac:dyDescent="0.25">
      <c r="C72" s="710" t="s">
        <v>113</v>
      </c>
      <c r="D72" s="712">
        <f t="shared" ref="D72:D74" si="7">H13</f>
        <v>0.26352770361900774</v>
      </c>
    </row>
    <row r="73" spans="3:4" ht="15.75" x14ac:dyDescent="0.25">
      <c r="C73" s="710" t="s">
        <v>106</v>
      </c>
      <c r="D73" s="712">
        <f t="shared" si="7"/>
        <v>0.62663699090049574</v>
      </c>
    </row>
    <row r="74" spans="3:4" ht="15.75" x14ac:dyDescent="0.25">
      <c r="C74" s="710" t="s">
        <v>107</v>
      </c>
      <c r="D74" s="712">
        <f t="shared" si="7"/>
        <v>0.63740889638314036</v>
      </c>
    </row>
    <row r="75" spans="3:4" ht="15.75" x14ac:dyDescent="0.25">
      <c r="C75" s="710" t="s">
        <v>116</v>
      </c>
      <c r="D75" s="712">
        <f>H17</f>
        <v>0.36320490082960361</v>
      </c>
    </row>
    <row r="76" spans="3:4" ht="15.75" x14ac:dyDescent="0.25">
      <c r="C76" s="710" t="s">
        <v>118</v>
      </c>
      <c r="D76" s="712">
        <f t="shared" ref="D76:D77" si="8">H18</f>
        <v>0.30498871792575066</v>
      </c>
    </row>
    <row r="77" spans="3:4" ht="15.75" x14ac:dyDescent="0.25">
      <c r="C77" s="710" t="s">
        <v>109</v>
      </c>
      <c r="D77" s="712">
        <f t="shared" si="8"/>
        <v>0.25372647611386367</v>
      </c>
    </row>
    <row r="84" spans="6:18" ht="31.5" customHeight="1" x14ac:dyDescent="0.25">
      <c r="F84">
        <f>40/90</f>
        <v>0.44444444444444442</v>
      </c>
      <c r="J84" s="713" t="s">
        <v>121</v>
      </c>
      <c r="K84" s="714"/>
      <c r="L84" s="714"/>
      <c r="M84" s="714"/>
      <c r="N84" s="714"/>
      <c r="O84" s="714"/>
      <c r="P84" s="714"/>
      <c r="Q84" s="714"/>
      <c r="R84" s="714"/>
    </row>
  </sheetData>
  <mergeCells count="1">
    <mergeCell ref="J84:R8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4BF61-1506-4C0F-9773-53EC2421FE95}">
  <sheetPr codeName="Feuil26"/>
  <dimension ref="B1:AD31"/>
  <sheetViews>
    <sheetView topLeftCell="F14" workbookViewId="0">
      <selection activeCell="AB15" sqref="AB15:AD15"/>
    </sheetView>
  </sheetViews>
  <sheetFormatPr baseColWidth="10" defaultColWidth="11.5703125" defaultRowHeight="15" x14ac:dyDescent="0.25"/>
  <cols>
    <col min="1" max="2" width="11.5703125" style="673"/>
    <col min="3" max="3" width="11.5703125" style="685"/>
    <col min="4" max="8" width="11.5703125" style="673"/>
    <col min="9" max="9" width="11.5703125" style="685"/>
    <col min="10" max="23" width="11.5703125" style="673"/>
    <col min="24" max="24" width="11.5703125" style="685"/>
    <col min="25" max="16384" width="11.5703125" style="673"/>
  </cols>
  <sheetData>
    <row r="1" spans="2:30" x14ac:dyDescent="0.25">
      <c r="B1" s="672" t="s">
        <v>0</v>
      </c>
    </row>
    <row r="2" spans="2:30" x14ac:dyDescent="0.25">
      <c r="B2" s="674" t="s">
        <v>76</v>
      </c>
    </row>
    <row r="3" spans="2:30" x14ac:dyDescent="0.25">
      <c r="B3" s="674" t="s">
        <v>2</v>
      </c>
    </row>
    <row r="4" spans="2:30" x14ac:dyDescent="0.25">
      <c r="B4" s="674" t="s">
        <v>3</v>
      </c>
    </row>
    <row r="5" spans="2:30" x14ac:dyDescent="0.25">
      <c r="AB5" s="647" t="s">
        <v>73</v>
      </c>
      <c r="AC5" t="s">
        <v>74</v>
      </c>
      <c r="AD5" t="s">
        <v>75</v>
      </c>
    </row>
    <row r="6" spans="2:30" ht="75" x14ac:dyDescent="0.25">
      <c r="B6" s="675" t="s">
        <v>4</v>
      </c>
      <c r="C6" s="686" t="s">
        <v>5</v>
      </c>
      <c r="D6" s="676" t="s">
        <v>5</v>
      </c>
      <c r="E6" s="676" t="s">
        <v>5</v>
      </c>
      <c r="F6" s="676" t="s">
        <v>5</v>
      </c>
      <c r="G6" s="676" t="s">
        <v>5</v>
      </c>
      <c r="H6" s="676" t="s">
        <v>5</v>
      </c>
      <c r="I6" s="686" t="s">
        <v>5</v>
      </c>
      <c r="J6" s="676" t="s">
        <v>5</v>
      </c>
      <c r="K6" s="676" t="s">
        <v>5</v>
      </c>
      <c r="L6" s="676" t="s">
        <v>5</v>
      </c>
      <c r="M6" s="676" t="s">
        <v>5</v>
      </c>
      <c r="N6" s="676" t="s">
        <v>5</v>
      </c>
      <c r="O6" s="676" t="s">
        <v>5</v>
      </c>
      <c r="P6" s="676" t="s">
        <v>5</v>
      </c>
      <c r="Q6" s="676" t="s">
        <v>5</v>
      </c>
      <c r="R6" s="676" t="s">
        <v>5</v>
      </c>
      <c r="S6" s="676" t="s">
        <v>5</v>
      </c>
      <c r="T6" s="676" t="s">
        <v>5</v>
      </c>
      <c r="U6" s="676" t="s">
        <v>5</v>
      </c>
      <c r="V6" s="676" t="s">
        <v>5</v>
      </c>
      <c r="W6" s="676" t="s">
        <v>5</v>
      </c>
      <c r="X6" s="686" t="s">
        <v>5</v>
      </c>
      <c r="Y6" s="676" t="s">
        <v>6</v>
      </c>
      <c r="Z6" s="676" t="s">
        <v>7</v>
      </c>
      <c r="AA6" s="676" t="s">
        <v>8</v>
      </c>
    </row>
    <row r="7" spans="2:30" ht="195" x14ac:dyDescent="0.25">
      <c r="B7" s="675" t="s">
        <v>9</v>
      </c>
      <c r="C7" s="686" t="s">
        <v>10</v>
      </c>
      <c r="D7" s="676" t="s">
        <v>11</v>
      </c>
      <c r="E7" s="676" t="s">
        <v>12</v>
      </c>
      <c r="F7" s="676" t="s">
        <v>13</v>
      </c>
      <c r="G7" s="676" t="s">
        <v>14</v>
      </c>
      <c r="H7" s="676" t="s">
        <v>15</v>
      </c>
      <c r="I7" s="686" t="s">
        <v>16</v>
      </c>
      <c r="J7" s="676" t="s">
        <v>17</v>
      </c>
      <c r="K7" s="676" t="s">
        <v>18</v>
      </c>
      <c r="L7" s="676" t="s">
        <v>19</v>
      </c>
      <c r="M7" s="676" t="s">
        <v>20</v>
      </c>
      <c r="N7" s="676" t="s">
        <v>21</v>
      </c>
      <c r="O7" s="676" t="s">
        <v>22</v>
      </c>
      <c r="P7" s="676" t="s">
        <v>23</v>
      </c>
      <c r="Q7" s="676" t="s">
        <v>24</v>
      </c>
      <c r="R7" s="676" t="s">
        <v>25</v>
      </c>
      <c r="S7" s="676" t="s">
        <v>26</v>
      </c>
      <c r="T7" s="676" t="s">
        <v>27</v>
      </c>
      <c r="U7" s="676" t="s">
        <v>28</v>
      </c>
      <c r="V7" s="676" t="s">
        <v>29</v>
      </c>
      <c r="W7" s="676" t="s">
        <v>30</v>
      </c>
      <c r="X7" s="686" t="s">
        <v>10</v>
      </c>
      <c r="Y7" s="676" t="s">
        <v>32</v>
      </c>
      <c r="Z7" s="676" t="s">
        <v>32</v>
      </c>
      <c r="AA7" s="676" t="s">
        <v>32</v>
      </c>
    </row>
    <row r="8" spans="2:30" x14ac:dyDescent="0.25">
      <c r="B8" s="677" t="s">
        <v>33</v>
      </c>
      <c r="C8" s="687" t="s">
        <v>34</v>
      </c>
      <c r="D8" s="678" t="s">
        <v>34</v>
      </c>
      <c r="E8" s="678" t="s">
        <v>34</v>
      </c>
      <c r="F8" s="678" t="s">
        <v>34</v>
      </c>
      <c r="G8" s="678" t="s">
        <v>34</v>
      </c>
      <c r="H8" s="678" t="s">
        <v>34</v>
      </c>
      <c r="I8" s="687" t="s">
        <v>34</v>
      </c>
      <c r="J8" s="678" t="s">
        <v>34</v>
      </c>
      <c r="K8" s="678" t="s">
        <v>34</v>
      </c>
      <c r="L8" s="678" t="s">
        <v>34</v>
      </c>
      <c r="M8" s="678" t="s">
        <v>34</v>
      </c>
      <c r="N8" s="678" t="s">
        <v>34</v>
      </c>
      <c r="O8" s="678" t="s">
        <v>34</v>
      </c>
      <c r="P8" s="678" t="s">
        <v>34</v>
      </c>
      <c r="Q8" s="678" t="s">
        <v>34</v>
      </c>
      <c r="R8" s="678" t="s">
        <v>34</v>
      </c>
      <c r="S8" s="678" t="s">
        <v>34</v>
      </c>
      <c r="T8" s="678" t="s">
        <v>34</v>
      </c>
      <c r="U8" s="678" t="s">
        <v>34</v>
      </c>
      <c r="V8" s="678" t="s">
        <v>34</v>
      </c>
      <c r="W8" s="678" t="s">
        <v>34</v>
      </c>
      <c r="X8" s="687" t="s">
        <v>34</v>
      </c>
      <c r="Y8" s="678" t="s">
        <v>34</v>
      </c>
      <c r="Z8" s="678" t="s">
        <v>34</v>
      </c>
      <c r="AA8" s="678" t="s">
        <v>34</v>
      </c>
    </row>
    <row r="9" spans="2:30" x14ac:dyDescent="0.25">
      <c r="B9" s="679" t="s">
        <v>35</v>
      </c>
      <c r="C9" s="688">
        <v>251497</v>
      </c>
      <c r="D9" s="680">
        <v>5327</v>
      </c>
      <c r="E9" s="680">
        <v>1562</v>
      </c>
      <c r="F9" s="680">
        <v>95384</v>
      </c>
      <c r="G9" s="680">
        <v>5751</v>
      </c>
      <c r="H9" s="680">
        <v>2436</v>
      </c>
      <c r="I9" s="688">
        <v>25550</v>
      </c>
      <c r="J9" s="680">
        <v>17477</v>
      </c>
      <c r="K9" s="680">
        <v>15195</v>
      </c>
      <c r="L9" s="680">
        <v>4483</v>
      </c>
      <c r="M9" s="680">
        <v>12797</v>
      </c>
      <c r="N9" s="680">
        <v>8482</v>
      </c>
      <c r="O9" s="680">
        <v>9345</v>
      </c>
      <c r="P9" s="680">
        <v>9266</v>
      </c>
      <c r="Q9" s="680">
        <v>5907</v>
      </c>
      <c r="R9" s="680">
        <v>9485</v>
      </c>
      <c r="S9" s="680">
        <v>4168</v>
      </c>
      <c r="T9" s="680">
        <v>13173</v>
      </c>
      <c r="U9" s="680">
        <v>2821</v>
      </c>
      <c r="V9" s="680">
        <v>2875</v>
      </c>
      <c r="W9" s="680">
        <v>13</v>
      </c>
      <c r="X9" s="688">
        <v>251497</v>
      </c>
      <c r="Y9" s="680">
        <v>187408</v>
      </c>
      <c r="Z9" s="680">
        <v>60750</v>
      </c>
      <c r="AA9" s="680">
        <v>97949</v>
      </c>
    </row>
    <row r="10" spans="2:30" ht="75" x14ac:dyDescent="0.25">
      <c r="B10" s="679" t="s">
        <v>36</v>
      </c>
      <c r="C10" s="688">
        <v>10284.948</v>
      </c>
      <c r="D10" s="680">
        <v>1837.942</v>
      </c>
      <c r="E10" s="680">
        <v>14.38</v>
      </c>
      <c r="F10" s="680">
        <v>7726.3670000000002</v>
      </c>
      <c r="G10" s="680">
        <v>202.05199999999999</v>
      </c>
      <c r="H10" s="680">
        <v>0.28599999999999998</v>
      </c>
      <c r="I10" s="688">
        <v>6.5890000000000004</v>
      </c>
      <c r="J10" s="680">
        <v>0.63200000000000001</v>
      </c>
      <c r="K10" s="680">
        <v>8.35</v>
      </c>
      <c r="L10" s="680">
        <v>316.32400000000001</v>
      </c>
      <c r="M10" s="680">
        <v>6.4950000000000001</v>
      </c>
      <c r="N10" s="680">
        <v>2.9780000000000002</v>
      </c>
      <c r="O10" s="680">
        <v>2.8759999999999999</v>
      </c>
      <c r="P10" s="680">
        <v>8.7110000000000003</v>
      </c>
      <c r="Q10" s="680">
        <v>6.1980000000000004</v>
      </c>
      <c r="R10" s="680">
        <v>32.207999999999998</v>
      </c>
      <c r="S10" s="680">
        <v>32.219000000000001</v>
      </c>
      <c r="T10" s="680">
        <v>71.350999999999999</v>
      </c>
      <c r="U10" s="680">
        <v>5.7169999999999996</v>
      </c>
      <c r="V10" s="680">
        <v>2.177</v>
      </c>
      <c r="W10" s="680">
        <v>1.097</v>
      </c>
      <c r="X10" s="688">
        <v>10284.948</v>
      </c>
      <c r="Y10" s="680">
        <v>3476.9929999999999</v>
      </c>
      <c r="Z10" s="680">
        <v>27.739000000000001</v>
      </c>
      <c r="AA10" s="680">
        <v>556.14700000000005</v>
      </c>
    </row>
    <row r="11" spans="2:30" ht="45" x14ac:dyDescent="0.25">
      <c r="B11" s="679" t="s">
        <v>37</v>
      </c>
      <c r="C11" s="688">
        <v>8165.058</v>
      </c>
      <c r="D11" s="680">
        <v>14.632</v>
      </c>
      <c r="E11" s="680">
        <v>345.209</v>
      </c>
      <c r="F11" s="680">
        <v>6363.5839999999998</v>
      </c>
      <c r="G11" s="680">
        <v>1080.9090000000001</v>
      </c>
      <c r="H11" s="680">
        <v>0.83399999999999996</v>
      </c>
      <c r="I11" s="688">
        <v>359.00900000000001</v>
      </c>
      <c r="J11" s="681" t="s">
        <v>34</v>
      </c>
      <c r="K11" s="680">
        <v>3.0000000000000001E-3</v>
      </c>
      <c r="L11" s="681" t="s">
        <v>34</v>
      </c>
      <c r="M11" s="681" t="s">
        <v>34</v>
      </c>
      <c r="N11" s="681" t="s">
        <v>34</v>
      </c>
      <c r="O11" s="681" t="s">
        <v>34</v>
      </c>
      <c r="P11" s="680">
        <v>4.0000000000000001E-3</v>
      </c>
      <c r="Q11" s="680">
        <v>0.38</v>
      </c>
      <c r="R11" s="680">
        <v>0.44400000000000001</v>
      </c>
      <c r="S11" s="680">
        <v>0</v>
      </c>
      <c r="T11" s="681" t="s">
        <v>34</v>
      </c>
      <c r="U11" s="680">
        <v>5.0999999999999997E-2</v>
      </c>
      <c r="V11" s="681" t="s">
        <v>34</v>
      </c>
      <c r="W11" s="681" t="s">
        <v>34</v>
      </c>
      <c r="X11" s="688">
        <v>8165.058</v>
      </c>
      <c r="Y11" s="680">
        <v>43.396000000000001</v>
      </c>
      <c r="Z11" s="681" t="s">
        <v>34</v>
      </c>
      <c r="AA11" s="680">
        <v>711.62</v>
      </c>
    </row>
    <row r="12" spans="2:30" ht="45" x14ac:dyDescent="0.25">
      <c r="B12" s="679" t="s">
        <v>38</v>
      </c>
      <c r="C12" s="688">
        <v>93062.785999999993</v>
      </c>
      <c r="D12" s="680">
        <v>2070.73</v>
      </c>
      <c r="E12" s="680">
        <v>558.24400000000003</v>
      </c>
      <c r="F12" s="680">
        <v>53278.682999999997</v>
      </c>
      <c r="G12" s="680">
        <v>1958.5609999999999</v>
      </c>
      <c r="H12" s="680">
        <v>795.14700000000005</v>
      </c>
      <c r="I12" s="688">
        <v>14331.92</v>
      </c>
      <c r="J12" s="680">
        <v>1973.145</v>
      </c>
      <c r="K12" s="680">
        <v>3905.18</v>
      </c>
      <c r="L12" s="680">
        <v>1668.2080000000001</v>
      </c>
      <c r="M12" s="680">
        <v>1990.527</v>
      </c>
      <c r="N12" s="680">
        <v>722.149</v>
      </c>
      <c r="O12" s="680">
        <v>274.85700000000003</v>
      </c>
      <c r="P12" s="680">
        <v>2169.23</v>
      </c>
      <c r="Q12" s="680">
        <v>1293.7670000000001</v>
      </c>
      <c r="R12" s="680">
        <v>1012.087</v>
      </c>
      <c r="S12" s="680">
        <v>448.41</v>
      </c>
      <c r="T12" s="680">
        <v>3686.6909999999998</v>
      </c>
      <c r="U12" s="680">
        <v>381.85500000000002</v>
      </c>
      <c r="V12" s="680">
        <v>536.928</v>
      </c>
      <c r="W12" s="680">
        <v>6.4669999999999996</v>
      </c>
      <c r="X12" s="688">
        <v>93062.785999999993</v>
      </c>
      <c r="Y12" s="680">
        <v>47792.076000000001</v>
      </c>
      <c r="Z12" s="680">
        <v>12706.903</v>
      </c>
      <c r="AA12" s="680">
        <v>69778.923999999999</v>
      </c>
    </row>
    <row r="13" spans="2:30" ht="90" x14ac:dyDescent="0.25">
      <c r="B13" s="679" t="s">
        <v>39</v>
      </c>
      <c r="C13" s="688">
        <v>8443.9439999999995</v>
      </c>
      <c r="D13" s="680">
        <v>188.458</v>
      </c>
      <c r="E13" s="680">
        <v>177.97399999999999</v>
      </c>
      <c r="F13" s="680">
        <v>2602.5039999999999</v>
      </c>
      <c r="G13" s="680">
        <v>286.35700000000003</v>
      </c>
      <c r="H13" s="680">
        <v>153.13900000000001</v>
      </c>
      <c r="I13" s="688">
        <v>201.99199999999999</v>
      </c>
      <c r="J13" s="680">
        <v>517.30799999999999</v>
      </c>
      <c r="K13" s="680">
        <v>176.13</v>
      </c>
      <c r="L13" s="680">
        <v>145.458</v>
      </c>
      <c r="M13" s="680">
        <v>159.87299999999999</v>
      </c>
      <c r="N13" s="680">
        <v>226.29900000000001</v>
      </c>
      <c r="O13" s="680">
        <v>1218.8399999999999</v>
      </c>
      <c r="P13" s="680">
        <v>62.436999999999998</v>
      </c>
      <c r="Q13" s="680">
        <v>89.677999999999997</v>
      </c>
      <c r="R13" s="680">
        <v>503.64499999999998</v>
      </c>
      <c r="S13" s="680">
        <v>302.327</v>
      </c>
      <c r="T13" s="680">
        <v>730.78800000000001</v>
      </c>
      <c r="U13" s="680">
        <v>273.51499999999999</v>
      </c>
      <c r="V13" s="680">
        <v>423.32</v>
      </c>
      <c r="W13" s="680">
        <v>3.9039999999999999</v>
      </c>
      <c r="X13" s="688">
        <v>8443.9439999999995</v>
      </c>
      <c r="Y13" s="680">
        <v>5248.8829999999998</v>
      </c>
      <c r="Z13" s="681" t="s">
        <v>34</v>
      </c>
      <c r="AA13" s="680">
        <v>634.29600000000005</v>
      </c>
    </row>
    <row r="14" spans="2:30" ht="120" x14ac:dyDescent="0.25">
      <c r="B14" s="679" t="s">
        <v>40</v>
      </c>
      <c r="C14" s="688">
        <v>4563.1719999999996</v>
      </c>
      <c r="D14" s="680">
        <v>8.6999999999999994E-2</v>
      </c>
      <c r="E14" s="680">
        <v>2.2679999999999998</v>
      </c>
      <c r="F14" s="680">
        <v>1808.0129999999999</v>
      </c>
      <c r="G14" s="680">
        <v>354.10899999999998</v>
      </c>
      <c r="H14" s="680">
        <v>911.82899999999995</v>
      </c>
      <c r="I14" s="688">
        <v>73.805000000000007</v>
      </c>
      <c r="J14" s="680">
        <v>138.75299999999999</v>
      </c>
      <c r="K14" s="680">
        <v>13.198</v>
      </c>
      <c r="L14" s="680">
        <v>95.046999999999997</v>
      </c>
      <c r="M14" s="680">
        <v>16.677</v>
      </c>
      <c r="N14" s="680">
        <v>50.719000000000001</v>
      </c>
      <c r="O14" s="680">
        <v>552.63</v>
      </c>
      <c r="P14" s="680">
        <v>3.9609999999999999</v>
      </c>
      <c r="Q14" s="680">
        <v>160.333</v>
      </c>
      <c r="R14" s="680">
        <v>134.37799999999999</v>
      </c>
      <c r="S14" s="680">
        <v>63.215000000000003</v>
      </c>
      <c r="T14" s="680">
        <v>130.78200000000001</v>
      </c>
      <c r="U14" s="680">
        <v>22.47</v>
      </c>
      <c r="V14" s="680">
        <v>30.123999999999999</v>
      </c>
      <c r="W14" s="680">
        <v>0.77400000000000002</v>
      </c>
      <c r="X14" s="688">
        <v>4563.1719999999996</v>
      </c>
      <c r="Y14" s="680">
        <v>681</v>
      </c>
      <c r="Z14" s="681" t="s">
        <v>34</v>
      </c>
      <c r="AA14" s="680">
        <v>718.80399999999997</v>
      </c>
    </row>
    <row r="15" spans="2:30" ht="60" x14ac:dyDescent="0.25">
      <c r="B15" s="679" t="s">
        <v>41</v>
      </c>
      <c r="C15" s="688">
        <v>9696.2839999999997</v>
      </c>
      <c r="D15" s="680">
        <v>132.73599999999999</v>
      </c>
      <c r="E15" s="680">
        <v>14.695</v>
      </c>
      <c r="F15" s="680">
        <v>169.65199999999999</v>
      </c>
      <c r="G15" s="680">
        <v>539.30100000000004</v>
      </c>
      <c r="H15" s="680">
        <v>309.49400000000003</v>
      </c>
      <c r="I15" s="688">
        <v>4654.2420000000002</v>
      </c>
      <c r="J15" s="680">
        <v>191.56800000000001</v>
      </c>
      <c r="K15" s="680">
        <v>214.72800000000001</v>
      </c>
      <c r="L15" s="680">
        <v>16.263000000000002</v>
      </c>
      <c r="M15" s="680">
        <v>21.478000000000002</v>
      </c>
      <c r="N15" s="680">
        <v>52.906999999999996</v>
      </c>
      <c r="O15" s="680">
        <v>2038.3330000000001</v>
      </c>
      <c r="P15" s="680">
        <v>7.5949999999999998</v>
      </c>
      <c r="Q15" s="680">
        <v>146.024</v>
      </c>
      <c r="R15" s="680">
        <v>945.49400000000003</v>
      </c>
      <c r="S15" s="680">
        <v>117.93300000000001</v>
      </c>
      <c r="T15" s="680">
        <v>95.028000000000006</v>
      </c>
      <c r="U15" s="680">
        <v>24.649000000000001</v>
      </c>
      <c r="V15" s="680">
        <v>4.1619999999999999</v>
      </c>
      <c r="W15" s="680">
        <v>0</v>
      </c>
      <c r="X15" s="688">
        <v>9696.2839999999997</v>
      </c>
      <c r="Y15" s="680">
        <v>587.78</v>
      </c>
      <c r="Z15" s="680">
        <v>33690.536</v>
      </c>
      <c r="AA15" s="680">
        <v>20.238</v>
      </c>
      <c r="AB15" s="646">
        <f>(X15-I15)/($X15-$I15+$Z15+$Y15)</f>
        <v>0.12822980909787238</v>
      </c>
      <c r="AC15" s="646">
        <f>(Y15)/($X15-$I15+$Z15+$Y15)</f>
        <v>1.4948490550365791E-2</v>
      </c>
      <c r="AD15" s="646">
        <f>(Z15)/($X15-$I15+$Z15+$Y15)</f>
        <v>0.85682170035176175</v>
      </c>
    </row>
    <row r="16" spans="2:30" ht="165" x14ac:dyDescent="0.25">
      <c r="B16" s="679" t="s">
        <v>42</v>
      </c>
      <c r="C16" s="688">
        <v>4964.0659999999998</v>
      </c>
      <c r="D16" s="680">
        <v>159.405</v>
      </c>
      <c r="E16" s="680">
        <v>1.0900000000000001</v>
      </c>
      <c r="F16" s="680">
        <v>293.99700000000001</v>
      </c>
      <c r="G16" s="680">
        <v>0.48899999999999999</v>
      </c>
      <c r="H16" s="680">
        <v>8.1630000000000003</v>
      </c>
      <c r="I16" s="688">
        <v>46.463999999999999</v>
      </c>
      <c r="J16" s="680">
        <v>1216.83</v>
      </c>
      <c r="K16" s="680">
        <v>1278.329</v>
      </c>
      <c r="L16" s="680">
        <v>12.923</v>
      </c>
      <c r="M16" s="680">
        <v>1047.4349999999999</v>
      </c>
      <c r="N16" s="680">
        <v>34.808</v>
      </c>
      <c r="O16" s="680">
        <v>9.4930000000000003</v>
      </c>
      <c r="P16" s="680">
        <v>32.341999999999999</v>
      </c>
      <c r="Q16" s="680">
        <v>415.77199999999999</v>
      </c>
      <c r="R16" s="680">
        <v>67.335999999999999</v>
      </c>
      <c r="S16" s="680">
        <v>41.16</v>
      </c>
      <c r="T16" s="680">
        <v>77.944000000000003</v>
      </c>
      <c r="U16" s="680">
        <v>102.304</v>
      </c>
      <c r="V16" s="680">
        <v>117.78</v>
      </c>
      <c r="W16" s="680">
        <v>0</v>
      </c>
      <c r="X16" s="688">
        <v>4964.0659999999998</v>
      </c>
      <c r="Y16" s="680">
        <v>2182.4740000000002</v>
      </c>
      <c r="Z16" s="680">
        <v>20</v>
      </c>
      <c r="AA16" s="680">
        <v>969.36199999999997</v>
      </c>
    </row>
    <row r="17" spans="2:28" ht="60" x14ac:dyDescent="0.25">
      <c r="B17" s="679" t="s">
        <v>43</v>
      </c>
      <c r="C17" s="688">
        <v>17237.776999999998</v>
      </c>
      <c r="D17" s="680">
        <v>58.002000000000002</v>
      </c>
      <c r="E17" s="680">
        <v>95.727999999999994</v>
      </c>
      <c r="F17" s="680">
        <v>5323.616</v>
      </c>
      <c r="G17" s="680">
        <v>29.355</v>
      </c>
      <c r="H17" s="680">
        <v>104.41500000000001</v>
      </c>
      <c r="I17" s="688">
        <v>351.17</v>
      </c>
      <c r="J17" s="680">
        <v>2237.8150000000001</v>
      </c>
      <c r="K17" s="680">
        <v>5713.0379999999996</v>
      </c>
      <c r="L17" s="680">
        <v>77.269000000000005</v>
      </c>
      <c r="M17" s="680">
        <v>195.74100000000001</v>
      </c>
      <c r="N17" s="680">
        <v>279.67700000000002</v>
      </c>
      <c r="O17" s="680">
        <v>52.12</v>
      </c>
      <c r="P17" s="680">
        <v>111.578</v>
      </c>
      <c r="Q17" s="680">
        <v>64.097999999999999</v>
      </c>
      <c r="R17" s="680">
        <v>985.28300000000002</v>
      </c>
      <c r="S17" s="680">
        <v>369.173</v>
      </c>
      <c r="T17" s="680">
        <v>674.02800000000002</v>
      </c>
      <c r="U17" s="680">
        <v>174.131</v>
      </c>
      <c r="V17" s="680">
        <v>341.541</v>
      </c>
      <c r="W17" s="680">
        <v>0</v>
      </c>
      <c r="X17" s="688">
        <v>17237.776999999998</v>
      </c>
      <c r="Y17" s="680">
        <v>2440.3209999999999</v>
      </c>
      <c r="Z17" s="680">
        <v>0</v>
      </c>
      <c r="AA17" s="682">
        <v>2472.873</v>
      </c>
    </row>
    <row r="18" spans="2:28" ht="60" x14ac:dyDescent="0.25">
      <c r="B18" s="679" t="s">
        <v>44</v>
      </c>
      <c r="C18" s="688">
        <v>2082.1579999999999</v>
      </c>
      <c r="D18" s="680">
        <v>12.359</v>
      </c>
      <c r="E18" s="681" t="s">
        <v>34</v>
      </c>
      <c r="F18" s="680">
        <v>41.018000000000001</v>
      </c>
      <c r="G18" s="680">
        <v>1.121</v>
      </c>
      <c r="H18" s="680">
        <v>1.4999999999999999E-2</v>
      </c>
      <c r="I18" s="688">
        <v>44.973999999999997</v>
      </c>
      <c r="J18" s="680">
        <v>99.102000000000004</v>
      </c>
      <c r="K18" s="680">
        <v>64.418000000000006</v>
      </c>
      <c r="L18" s="680">
        <v>106.657</v>
      </c>
      <c r="M18" s="680">
        <v>23.547000000000001</v>
      </c>
      <c r="N18" s="680">
        <v>210.70400000000001</v>
      </c>
      <c r="O18" s="680">
        <v>15.436</v>
      </c>
      <c r="P18" s="680">
        <v>37.219000000000001</v>
      </c>
      <c r="Q18" s="680">
        <v>12.686999999999999</v>
      </c>
      <c r="R18" s="680">
        <v>235.339</v>
      </c>
      <c r="S18" s="680">
        <v>300.69200000000001</v>
      </c>
      <c r="T18" s="680">
        <v>731.34500000000003</v>
      </c>
      <c r="U18" s="680">
        <v>95.656000000000006</v>
      </c>
      <c r="V18" s="680">
        <v>49.869</v>
      </c>
      <c r="W18" s="680">
        <v>0</v>
      </c>
      <c r="X18" s="688">
        <v>2082.1579999999999</v>
      </c>
      <c r="Y18" s="680">
        <v>6811.6130000000003</v>
      </c>
      <c r="Z18" s="681" t="s">
        <v>34</v>
      </c>
      <c r="AA18" s="680">
        <v>49.777000000000001</v>
      </c>
    </row>
    <row r="19" spans="2:28" ht="75" x14ac:dyDescent="0.25">
      <c r="B19" s="679" t="s">
        <v>45</v>
      </c>
      <c r="C19" s="688">
        <v>17075.600999999999</v>
      </c>
      <c r="D19" s="680">
        <v>17.206</v>
      </c>
      <c r="E19" s="680">
        <v>16.617000000000001</v>
      </c>
      <c r="F19" s="680">
        <v>2577.5279999999998</v>
      </c>
      <c r="G19" s="680">
        <v>263.27300000000002</v>
      </c>
      <c r="H19" s="680">
        <v>26.109000000000002</v>
      </c>
      <c r="I19" s="688">
        <v>170.309</v>
      </c>
      <c r="J19" s="680">
        <v>996.50300000000004</v>
      </c>
      <c r="K19" s="680">
        <v>471.87099999999998</v>
      </c>
      <c r="L19" s="680">
        <v>207.93299999999999</v>
      </c>
      <c r="M19" s="680">
        <v>5053.4830000000002</v>
      </c>
      <c r="N19" s="680">
        <v>1526.5150000000001</v>
      </c>
      <c r="O19" s="680">
        <v>216.59200000000001</v>
      </c>
      <c r="P19" s="680">
        <v>866.55799999999999</v>
      </c>
      <c r="Q19" s="680">
        <v>402.416</v>
      </c>
      <c r="R19" s="680">
        <v>1572.6220000000001</v>
      </c>
      <c r="S19" s="680">
        <v>529.17100000000005</v>
      </c>
      <c r="T19" s="680">
        <v>1039.317</v>
      </c>
      <c r="U19" s="680">
        <v>746.22</v>
      </c>
      <c r="V19" s="680">
        <v>375.35700000000003</v>
      </c>
      <c r="W19" s="680">
        <v>0</v>
      </c>
      <c r="X19" s="688">
        <v>17075.600999999999</v>
      </c>
      <c r="Y19" s="680">
        <v>4802.1459999999997</v>
      </c>
      <c r="Z19" s="680">
        <v>4419.1660000000002</v>
      </c>
      <c r="AA19" s="680">
        <v>13024.814</v>
      </c>
    </row>
    <row r="20" spans="2:28" ht="60" x14ac:dyDescent="0.25">
      <c r="B20" s="679" t="s">
        <v>46</v>
      </c>
      <c r="C20" s="688">
        <v>10913.031999999999</v>
      </c>
      <c r="D20" s="680">
        <v>141.626</v>
      </c>
      <c r="E20" s="680">
        <v>34.5</v>
      </c>
      <c r="F20" s="680">
        <v>1655.204</v>
      </c>
      <c r="G20" s="680">
        <v>318.30399999999997</v>
      </c>
      <c r="H20" s="680">
        <v>23.137</v>
      </c>
      <c r="I20" s="688">
        <v>145.566</v>
      </c>
      <c r="J20" s="680">
        <v>646.56500000000005</v>
      </c>
      <c r="K20" s="680">
        <v>234.00899999999999</v>
      </c>
      <c r="L20" s="680">
        <v>136.19800000000001</v>
      </c>
      <c r="M20" s="680">
        <v>172.41200000000001</v>
      </c>
      <c r="N20" s="680">
        <v>3898.3090000000002</v>
      </c>
      <c r="O20" s="680">
        <v>2275.5619999999999</v>
      </c>
      <c r="P20" s="680">
        <v>203.541</v>
      </c>
      <c r="Q20" s="680">
        <v>111.80200000000001</v>
      </c>
      <c r="R20" s="680">
        <v>251.11099999999999</v>
      </c>
      <c r="S20" s="680">
        <v>128.67400000000001</v>
      </c>
      <c r="T20" s="680">
        <v>349.13900000000001</v>
      </c>
      <c r="U20" s="680">
        <v>81.180000000000007</v>
      </c>
      <c r="V20" s="680">
        <v>106.193</v>
      </c>
      <c r="W20" s="680">
        <v>0</v>
      </c>
      <c r="X20" s="688">
        <v>10913.031999999999</v>
      </c>
      <c r="Y20" s="680">
        <v>6256</v>
      </c>
      <c r="Z20" s="681" t="s">
        <v>34</v>
      </c>
      <c r="AA20" s="682">
        <v>471.80700000000002</v>
      </c>
    </row>
    <row r="21" spans="2:28" ht="45" x14ac:dyDescent="0.25">
      <c r="B21" s="679" t="s">
        <v>47</v>
      </c>
      <c r="C21" s="688">
        <v>8942.9249999999993</v>
      </c>
      <c r="D21" s="680">
        <v>18.864999999999998</v>
      </c>
      <c r="E21" s="680">
        <v>22.431999999999999</v>
      </c>
      <c r="F21" s="680">
        <v>724.38900000000001</v>
      </c>
      <c r="G21" s="680">
        <v>84.221999999999994</v>
      </c>
      <c r="H21" s="680">
        <v>52.036000000000001</v>
      </c>
      <c r="I21" s="688">
        <v>120.515</v>
      </c>
      <c r="J21" s="680">
        <v>2266.3200000000002</v>
      </c>
      <c r="K21" s="680">
        <v>670.50900000000001</v>
      </c>
      <c r="L21" s="680">
        <v>574.46299999999997</v>
      </c>
      <c r="M21" s="680">
        <v>469.50200000000001</v>
      </c>
      <c r="N21" s="680">
        <v>223.709</v>
      </c>
      <c r="O21" s="680">
        <v>573.88300000000004</v>
      </c>
      <c r="P21" s="680">
        <v>498.95299999999997</v>
      </c>
      <c r="Q21" s="680">
        <v>254.7</v>
      </c>
      <c r="R21" s="680">
        <v>675.93399999999997</v>
      </c>
      <c r="S21" s="680">
        <v>406.26299999999998</v>
      </c>
      <c r="T21" s="680">
        <v>903.154</v>
      </c>
      <c r="U21" s="680">
        <v>217.69499999999999</v>
      </c>
      <c r="V21" s="680">
        <v>184.62100000000001</v>
      </c>
      <c r="W21" s="680">
        <v>0.75900000000000001</v>
      </c>
      <c r="X21" s="688">
        <v>8942.9249999999993</v>
      </c>
      <c r="Y21" s="680">
        <v>30138.710999999999</v>
      </c>
      <c r="Z21" s="680">
        <v>1539.7249999999999</v>
      </c>
      <c r="AA21" s="681" t="s">
        <v>34</v>
      </c>
    </row>
    <row r="22" spans="2:28" ht="90" x14ac:dyDescent="0.25">
      <c r="B22" s="679" t="s">
        <v>48</v>
      </c>
      <c r="C22" s="688">
        <v>31633.405999999999</v>
      </c>
      <c r="D22" s="680">
        <v>71.864999999999995</v>
      </c>
      <c r="E22" s="680">
        <v>251.595</v>
      </c>
      <c r="F22" s="680">
        <v>9856.67</v>
      </c>
      <c r="G22" s="680">
        <v>481.19499999999999</v>
      </c>
      <c r="H22" s="680">
        <v>16.423999999999999</v>
      </c>
      <c r="I22" s="688">
        <v>3379.7530000000002</v>
      </c>
      <c r="J22" s="680">
        <v>4672.5529999999999</v>
      </c>
      <c r="K22" s="680">
        <v>885.93799999999999</v>
      </c>
      <c r="L22" s="680">
        <v>486.17899999999997</v>
      </c>
      <c r="M22" s="680">
        <v>2538.029</v>
      </c>
      <c r="N22" s="680">
        <v>591.55600000000004</v>
      </c>
      <c r="O22" s="680">
        <v>676.93100000000004</v>
      </c>
      <c r="P22" s="680">
        <v>4520.0469999999996</v>
      </c>
      <c r="Q22" s="680">
        <v>804.93</v>
      </c>
      <c r="R22" s="680">
        <v>1502.095</v>
      </c>
      <c r="S22" s="680">
        <v>130.428</v>
      </c>
      <c r="T22" s="680">
        <v>379.65300000000002</v>
      </c>
      <c r="U22" s="680">
        <v>197.79400000000001</v>
      </c>
      <c r="V22" s="680">
        <v>189.77099999999999</v>
      </c>
      <c r="W22" s="680">
        <v>0</v>
      </c>
      <c r="X22" s="688">
        <v>31633.405999999999</v>
      </c>
      <c r="Y22" s="680">
        <v>2498.0990000000002</v>
      </c>
      <c r="Z22" s="680">
        <v>8072.2430000000004</v>
      </c>
      <c r="AA22" s="680">
        <v>5416.1490000000003</v>
      </c>
    </row>
    <row r="23" spans="2:28" ht="60" x14ac:dyDescent="0.25">
      <c r="B23" s="679" t="s">
        <v>49</v>
      </c>
      <c r="C23" s="688">
        <v>16221.054</v>
      </c>
      <c r="D23" s="680">
        <v>542.25699999999995</v>
      </c>
      <c r="E23" s="680">
        <v>12.22</v>
      </c>
      <c r="F23" s="680">
        <v>1787.5630000000001</v>
      </c>
      <c r="G23" s="680">
        <v>101.08499999999999</v>
      </c>
      <c r="H23" s="680">
        <v>32.729999999999997</v>
      </c>
      <c r="I23" s="688">
        <v>1531.11</v>
      </c>
      <c r="J23" s="680">
        <v>2096.8040000000001</v>
      </c>
      <c r="K23" s="680">
        <v>1375.78</v>
      </c>
      <c r="L23" s="680">
        <v>455.21800000000002</v>
      </c>
      <c r="M23" s="680">
        <v>922.91300000000001</v>
      </c>
      <c r="N23" s="680">
        <v>331.49599999999998</v>
      </c>
      <c r="O23" s="680">
        <v>1271.098</v>
      </c>
      <c r="P23" s="680">
        <v>429.07600000000002</v>
      </c>
      <c r="Q23" s="680">
        <v>2094.683</v>
      </c>
      <c r="R23" s="680">
        <v>1123.1320000000001</v>
      </c>
      <c r="S23" s="680">
        <v>376.46600000000001</v>
      </c>
      <c r="T23" s="680">
        <v>1351.922</v>
      </c>
      <c r="U23" s="680">
        <v>158.93199999999999</v>
      </c>
      <c r="V23" s="680">
        <v>226.56800000000001</v>
      </c>
      <c r="W23" s="680">
        <v>0</v>
      </c>
      <c r="X23" s="688">
        <v>16221.054</v>
      </c>
      <c r="Y23" s="680">
        <v>719.447</v>
      </c>
      <c r="Z23" s="681" t="s">
        <v>34</v>
      </c>
      <c r="AA23" s="680">
        <v>2927.491</v>
      </c>
    </row>
    <row r="24" spans="2:28" ht="135" x14ac:dyDescent="0.25">
      <c r="B24" s="679" t="s">
        <v>50</v>
      </c>
      <c r="C24" s="688">
        <v>2088.7289999999998</v>
      </c>
      <c r="D24" s="680">
        <v>40.853999999999999</v>
      </c>
      <c r="E24" s="680">
        <v>14.271000000000001</v>
      </c>
      <c r="F24" s="680">
        <v>870.74599999999998</v>
      </c>
      <c r="G24" s="680">
        <v>43.177999999999997</v>
      </c>
      <c r="H24" s="680">
        <v>1.5129999999999999</v>
      </c>
      <c r="I24" s="688">
        <v>86.403000000000006</v>
      </c>
      <c r="J24" s="680">
        <v>145.71299999999999</v>
      </c>
      <c r="K24" s="680">
        <v>85.634</v>
      </c>
      <c r="L24" s="680">
        <v>22.321000000000002</v>
      </c>
      <c r="M24" s="680">
        <v>68.87</v>
      </c>
      <c r="N24" s="680">
        <v>136.423</v>
      </c>
      <c r="O24" s="680">
        <v>125.417</v>
      </c>
      <c r="P24" s="680">
        <v>35.531999999999996</v>
      </c>
      <c r="Q24" s="680">
        <v>24.66</v>
      </c>
      <c r="R24" s="680">
        <v>76.849000000000004</v>
      </c>
      <c r="S24" s="680">
        <v>26.17</v>
      </c>
      <c r="T24" s="680">
        <v>179.369</v>
      </c>
      <c r="U24" s="680">
        <v>35.029000000000003</v>
      </c>
      <c r="V24" s="680">
        <v>69.777000000000001</v>
      </c>
      <c r="W24" s="680">
        <v>0</v>
      </c>
      <c r="X24" s="688">
        <v>2088.7289999999998</v>
      </c>
      <c r="Y24" s="680">
        <v>17540.454000000002</v>
      </c>
      <c r="Z24" s="681" t="s">
        <v>34</v>
      </c>
      <c r="AA24" s="680">
        <v>115.08199999999999</v>
      </c>
    </row>
    <row r="25" spans="2:28" ht="30" x14ac:dyDescent="0.25">
      <c r="B25" s="679" t="s">
        <v>51</v>
      </c>
      <c r="C25" s="688">
        <v>1694.577</v>
      </c>
      <c r="D25" s="680">
        <v>2.3359999999999999</v>
      </c>
      <c r="E25" s="680">
        <v>0.72299999999999998</v>
      </c>
      <c r="F25" s="680">
        <v>242.143</v>
      </c>
      <c r="G25" s="680">
        <v>5.4180000000000001</v>
      </c>
      <c r="H25" s="680">
        <v>0.17100000000000001</v>
      </c>
      <c r="I25" s="688">
        <v>6.18</v>
      </c>
      <c r="J25" s="680">
        <v>15.244</v>
      </c>
      <c r="K25" s="680">
        <v>31.751000000000001</v>
      </c>
      <c r="L25" s="680">
        <v>5.5789999999999997</v>
      </c>
      <c r="M25" s="680">
        <v>16.745000000000001</v>
      </c>
      <c r="N25" s="680">
        <v>29.486999999999998</v>
      </c>
      <c r="O25" s="680">
        <v>10.58</v>
      </c>
      <c r="P25" s="680">
        <v>193.542</v>
      </c>
      <c r="Q25" s="680">
        <v>1.845</v>
      </c>
      <c r="R25" s="680">
        <v>157.42599999999999</v>
      </c>
      <c r="S25" s="680">
        <v>638.27099999999996</v>
      </c>
      <c r="T25" s="680">
        <v>171.23599999999999</v>
      </c>
      <c r="U25" s="680">
        <v>48.963000000000001</v>
      </c>
      <c r="V25" s="680">
        <v>116.937</v>
      </c>
      <c r="W25" s="680">
        <v>0</v>
      </c>
      <c r="X25" s="688">
        <v>1694.577</v>
      </c>
      <c r="Y25" s="680">
        <v>13198.16</v>
      </c>
      <c r="Z25" s="681" t="s">
        <v>34</v>
      </c>
      <c r="AA25" s="680">
        <v>23.527999999999999</v>
      </c>
    </row>
    <row r="26" spans="2:28" ht="60" x14ac:dyDescent="0.25">
      <c r="B26" s="679" t="s">
        <v>52</v>
      </c>
      <c r="C26" s="688">
        <v>2552.1590000000001</v>
      </c>
      <c r="D26" s="680">
        <v>0.3</v>
      </c>
      <c r="E26" s="681" t="s">
        <v>34</v>
      </c>
      <c r="F26" s="681" t="s">
        <v>34</v>
      </c>
      <c r="G26" s="681" t="s">
        <v>34</v>
      </c>
      <c r="H26" s="680">
        <v>0.16700000000000001</v>
      </c>
      <c r="I26" s="688">
        <v>0.308</v>
      </c>
      <c r="J26" s="680">
        <v>5.4870000000000001</v>
      </c>
      <c r="K26" s="680">
        <v>8.8859999999999992</v>
      </c>
      <c r="L26" s="681" t="s">
        <v>34</v>
      </c>
      <c r="M26" s="680">
        <v>13.041</v>
      </c>
      <c r="N26" s="680">
        <v>36.603000000000002</v>
      </c>
      <c r="O26" s="681" t="s">
        <v>34</v>
      </c>
      <c r="P26" s="680">
        <v>10.515000000000001</v>
      </c>
      <c r="Q26" s="680">
        <v>2.23</v>
      </c>
      <c r="R26" s="680">
        <v>95.3</v>
      </c>
      <c r="S26" s="680">
        <v>78.793999999999997</v>
      </c>
      <c r="T26" s="680">
        <v>2286.0859999999998</v>
      </c>
      <c r="U26" s="680">
        <v>12.881</v>
      </c>
      <c r="V26" s="680">
        <v>1.5609999999999999</v>
      </c>
      <c r="W26" s="681" t="s">
        <v>34</v>
      </c>
      <c r="X26" s="688">
        <v>2552.1590000000001</v>
      </c>
      <c r="Y26" s="680">
        <v>32591.865000000002</v>
      </c>
      <c r="Z26" s="681" t="s">
        <v>34</v>
      </c>
      <c r="AA26" s="680">
        <v>17.724</v>
      </c>
    </row>
    <row r="27" spans="2:28" ht="75" x14ac:dyDescent="0.25">
      <c r="B27" s="679" t="s">
        <v>53</v>
      </c>
      <c r="C27" s="688">
        <v>689.94899999999996</v>
      </c>
      <c r="D27" s="680">
        <v>4.3869999999999996</v>
      </c>
      <c r="E27" s="681" t="s">
        <v>34</v>
      </c>
      <c r="F27" s="680">
        <v>30.003</v>
      </c>
      <c r="G27" s="680">
        <v>1.0900000000000001</v>
      </c>
      <c r="H27" s="680">
        <v>0.01</v>
      </c>
      <c r="I27" s="688">
        <v>17.600999999999999</v>
      </c>
      <c r="J27" s="680">
        <v>78.775999999999996</v>
      </c>
      <c r="K27" s="680">
        <v>39.731000000000002</v>
      </c>
      <c r="L27" s="680">
        <v>71.34</v>
      </c>
      <c r="M27" s="680">
        <v>15.605</v>
      </c>
      <c r="N27" s="680">
        <v>27.911000000000001</v>
      </c>
      <c r="O27" s="680">
        <v>7.06</v>
      </c>
      <c r="P27" s="680">
        <v>17.012</v>
      </c>
      <c r="Q27" s="680">
        <v>5.4349999999999996</v>
      </c>
      <c r="R27" s="680">
        <v>29.911000000000001</v>
      </c>
      <c r="S27" s="680">
        <v>101.461</v>
      </c>
      <c r="T27" s="680">
        <v>37.22</v>
      </c>
      <c r="U27" s="680">
        <v>194.749</v>
      </c>
      <c r="V27" s="680">
        <v>10.647</v>
      </c>
      <c r="W27" s="680">
        <v>0</v>
      </c>
      <c r="X27" s="688">
        <v>689.94899999999996</v>
      </c>
      <c r="Y27" s="680">
        <v>5608.9539999999997</v>
      </c>
      <c r="Z27" s="680">
        <v>189.68899999999999</v>
      </c>
      <c r="AA27" s="680">
        <v>40.365000000000002</v>
      </c>
    </row>
    <row r="28" spans="2:28" ht="30" x14ac:dyDescent="0.25">
      <c r="B28" s="679" t="s">
        <v>54</v>
      </c>
      <c r="C28" s="688">
        <v>1185.375</v>
      </c>
      <c r="D28" s="680">
        <v>12.955</v>
      </c>
      <c r="E28" s="680">
        <v>5.5E-2</v>
      </c>
      <c r="F28" s="680">
        <v>32.32</v>
      </c>
      <c r="G28" s="680">
        <v>0.98199999999999998</v>
      </c>
      <c r="H28" s="680">
        <v>0.38100000000000001</v>
      </c>
      <c r="I28" s="688">
        <v>22.088999999999999</v>
      </c>
      <c r="J28" s="680">
        <v>177.881</v>
      </c>
      <c r="K28" s="680">
        <v>17.515999999999998</v>
      </c>
      <c r="L28" s="680">
        <v>85.62</v>
      </c>
      <c r="M28" s="680">
        <v>64.626999999999995</v>
      </c>
      <c r="N28" s="680">
        <v>99.748000000000005</v>
      </c>
      <c r="O28" s="680">
        <v>23.292999999999999</v>
      </c>
      <c r="P28" s="680">
        <v>58.146999999999998</v>
      </c>
      <c r="Q28" s="680">
        <v>15.363</v>
      </c>
      <c r="R28" s="680">
        <v>84.406000000000006</v>
      </c>
      <c r="S28" s="680">
        <v>77.174000000000007</v>
      </c>
      <c r="T28" s="680">
        <v>277.94600000000003</v>
      </c>
      <c r="U28" s="680">
        <v>47.207999999999998</v>
      </c>
      <c r="V28" s="680">
        <v>87.665000000000006</v>
      </c>
      <c r="W28" s="680">
        <v>0</v>
      </c>
      <c r="X28" s="688">
        <v>1185.375</v>
      </c>
      <c r="Y28" s="680">
        <v>4538.6289999999999</v>
      </c>
      <c r="Z28" s="680">
        <v>84</v>
      </c>
      <c r="AA28" s="680">
        <v>0</v>
      </c>
    </row>
    <row r="29" spans="2:28" ht="195" x14ac:dyDescent="0.25">
      <c r="B29" s="679" t="s">
        <v>55</v>
      </c>
      <c r="C29" s="689" t="s">
        <v>34</v>
      </c>
      <c r="D29" s="681" t="s">
        <v>34</v>
      </c>
      <c r="E29" s="681" t="s">
        <v>34</v>
      </c>
      <c r="F29" s="681" t="s">
        <v>34</v>
      </c>
      <c r="G29" s="681" t="s">
        <v>34</v>
      </c>
      <c r="H29" s="681" t="s">
        <v>34</v>
      </c>
      <c r="I29" s="689" t="s">
        <v>34</v>
      </c>
      <c r="J29" s="681" t="s">
        <v>34</v>
      </c>
      <c r="K29" s="681" t="s">
        <v>34</v>
      </c>
      <c r="L29" s="681" t="s">
        <v>34</v>
      </c>
      <c r="M29" s="681" t="s">
        <v>34</v>
      </c>
      <c r="N29" s="681" t="s">
        <v>34</v>
      </c>
      <c r="O29" s="681" t="s">
        <v>34</v>
      </c>
      <c r="P29" s="681" t="s">
        <v>34</v>
      </c>
      <c r="Q29" s="681" t="s">
        <v>34</v>
      </c>
      <c r="R29" s="681" t="s">
        <v>34</v>
      </c>
      <c r="S29" s="681" t="s">
        <v>34</v>
      </c>
      <c r="T29" s="681" t="s">
        <v>34</v>
      </c>
      <c r="U29" s="681" t="s">
        <v>34</v>
      </c>
      <c r="V29" s="681" t="s">
        <v>34</v>
      </c>
      <c r="W29" s="681" t="s">
        <v>34</v>
      </c>
      <c r="X29" s="689" t="s">
        <v>34</v>
      </c>
      <c r="Y29" s="680">
        <v>251</v>
      </c>
      <c r="Z29" s="681" t="s">
        <v>34</v>
      </c>
      <c r="AA29" s="681" t="s">
        <v>34</v>
      </c>
    </row>
    <row r="31" spans="2:28" x14ac:dyDescent="0.25">
      <c r="B31" s="683" t="s">
        <v>57</v>
      </c>
      <c r="AB31" s="684" t="s">
        <v>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euil15"/>
  <dimension ref="B1:AE32"/>
  <sheetViews>
    <sheetView topLeftCell="A15" workbookViewId="0">
      <selection activeCell="AD15" sqref="AD15"/>
    </sheetView>
  </sheetViews>
  <sheetFormatPr baseColWidth="10" defaultColWidth="11.5703125" defaultRowHeight="15" x14ac:dyDescent="0.25"/>
  <cols>
    <col min="1" max="16384" width="11.5703125" style="673"/>
  </cols>
  <sheetData>
    <row r="1" spans="2:31" x14ac:dyDescent="0.25">
      <c r="B1" s="672" t="s">
        <v>0</v>
      </c>
    </row>
    <row r="2" spans="2:31" x14ac:dyDescent="0.25">
      <c r="B2" s="674" t="s">
        <v>81</v>
      </c>
    </row>
    <row r="3" spans="2:31" x14ac:dyDescent="0.25">
      <c r="B3" s="674" t="s">
        <v>2</v>
      </c>
    </row>
    <row r="4" spans="2:31" x14ac:dyDescent="0.25">
      <c r="B4" s="674" t="s">
        <v>82</v>
      </c>
    </row>
    <row r="6" spans="2:31" ht="75" x14ac:dyDescent="0.25">
      <c r="B6" s="675" t="s">
        <v>4</v>
      </c>
      <c r="C6" s="676" t="s">
        <v>5</v>
      </c>
      <c r="D6" s="676" t="s">
        <v>5</v>
      </c>
      <c r="E6" s="676" t="s">
        <v>5</v>
      </c>
      <c r="F6" s="676" t="s">
        <v>5</v>
      </c>
      <c r="G6" s="676" t="s">
        <v>5</v>
      </c>
      <c r="H6" s="676" t="s">
        <v>5</v>
      </c>
      <c r="I6" s="676" t="s">
        <v>5</v>
      </c>
      <c r="J6" s="676" t="s">
        <v>5</v>
      </c>
      <c r="K6" s="676" t="s">
        <v>5</v>
      </c>
      <c r="L6" s="676" t="s">
        <v>5</v>
      </c>
      <c r="M6" s="676" t="s">
        <v>5</v>
      </c>
      <c r="N6" s="676" t="s">
        <v>5</v>
      </c>
      <c r="O6" s="676" t="s">
        <v>5</v>
      </c>
      <c r="P6" s="676" t="s">
        <v>5</v>
      </c>
      <c r="Q6" s="676" t="s">
        <v>5</v>
      </c>
      <c r="R6" s="676" t="s">
        <v>5</v>
      </c>
      <c r="S6" s="676" t="s">
        <v>5</v>
      </c>
      <c r="T6" s="676" t="s">
        <v>5</v>
      </c>
      <c r="U6" s="676" t="s">
        <v>5</v>
      </c>
      <c r="V6" s="676" t="s">
        <v>5</v>
      </c>
      <c r="W6" s="676" t="s">
        <v>5</v>
      </c>
      <c r="X6" s="676" t="s">
        <v>5</v>
      </c>
      <c r="Y6" s="676" t="s">
        <v>5</v>
      </c>
      <c r="Z6" s="676" t="s">
        <v>6</v>
      </c>
      <c r="AA6" s="676" t="s">
        <v>7</v>
      </c>
      <c r="AB6" s="676" t="s">
        <v>8</v>
      </c>
      <c r="AC6" s="647" t="s">
        <v>73</v>
      </c>
      <c r="AD6" t="s">
        <v>74</v>
      </c>
      <c r="AE6" t="s">
        <v>75</v>
      </c>
    </row>
    <row r="7" spans="2:31" ht="195" x14ac:dyDescent="0.25">
      <c r="B7" s="675" t="s">
        <v>9</v>
      </c>
      <c r="C7" s="676" t="s">
        <v>10</v>
      </c>
      <c r="D7" s="676" t="s">
        <v>11</v>
      </c>
      <c r="E7" s="676" t="s">
        <v>12</v>
      </c>
      <c r="F7" s="676" t="s">
        <v>13</v>
      </c>
      <c r="G7" s="676" t="s">
        <v>14</v>
      </c>
      <c r="H7" s="676" t="s">
        <v>15</v>
      </c>
      <c r="I7" s="676" t="s">
        <v>16</v>
      </c>
      <c r="J7" s="676" t="s">
        <v>17</v>
      </c>
      <c r="K7" s="676" t="s">
        <v>18</v>
      </c>
      <c r="L7" s="676" t="s">
        <v>19</v>
      </c>
      <c r="M7" s="676" t="s">
        <v>20</v>
      </c>
      <c r="N7" s="676" t="s">
        <v>21</v>
      </c>
      <c r="O7" s="676" t="s">
        <v>22</v>
      </c>
      <c r="P7" s="676" t="s">
        <v>23</v>
      </c>
      <c r="Q7" s="676" t="s">
        <v>24</v>
      </c>
      <c r="R7" s="676" t="s">
        <v>25</v>
      </c>
      <c r="S7" s="676" t="s">
        <v>26</v>
      </c>
      <c r="T7" s="676" t="s">
        <v>27</v>
      </c>
      <c r="U7" s="676" t="s">
        <v>28</v>
      </c>
      <c r="V7" s="676" t="s">
        <v>29</v>
      </c>
      <c r="W7" s="676" t="s">
        <v>30</v>
      </c>
      <c r="X7" s="676" t="s">
        <v>31</v>
      </c>
      <c r="Y7" s="676" t="s">
        <v>10</v>
      </c>
      <c r="Z7" s="676" t="s">
        <v>32</v>
      </c>
      <c r="AA7" s="676" t="s">
        <v>32</v>
      </c>
      <c r="AB7" s="676" t="s">
        <v>32</v>
      </c>
    </row>
    <row r="8" spans="2:31" x14ac:dyDescent="0.25">
      <c r="B8" s="677" t="s">
        <v>33</v>
      </c>
      <c r="C8" s="678" t="s">
        <v>34</v>
      </c>
      <c r="D8" s="678" t="s">
        <v>34</v>
      </c>
      <c r="E8" s="678" t="s">
        <v>34</v>
      </c>
      <c r="F8" s="678" t="s">
        <v>34</v>
      </c>
      <c r="G8" s="678" t="s">
        <v>34</v>
      </c>
      <c r="H8" s="678" t="s">
        <v>34</v>
      </c>
      <c r="I8" s="678" t="s">
        <v>34</v>
      </c>
      <c r="J8" s="678" t="s">
        <v>34</v>
      </c>
      <c r="K8" s="678" t="s">
        <v>34</v>
      </c>
      <c r="L8" s="678" t="s">
        <v>34</v>
      </c>
      <c r="M8" s="678" t="s">
        <v>34</v>
      </c>
      <c r="N8" s="678" t="s">
        <v>34</v>
      </c>
      <c r="O8" s="678" t="s">
        <v>34</v>
      </c>
      <c r="P8" s="678" t="s">
        <v>34</v>
      </c>
      <c r="Q8" s="678" t="s">
        <v>34</v>
      </c>
      <c r="R8" s="678" t="s">
        <v>34</v>
      </c>
      <c r="S8" s="678" t="s">
        <v>34</v>
      </c>
      <c r="T8" s="678" t="s">
        <v>34</v>
      </c>
      <c r="U8" s="678" t="s">
        <v>34</v>
      </c>
      <c r="V8" s="678" t="s">
        <v>34</v>
      </c>
      <c r="W8" s="678" t="s">
        <v>34</v>
      </c>
      <c r="X8" s="678" t="s">
        <v>34</v>
      </c>
      <c r="Y8" s="678" t="s">
        <v>34</v>
      </c>
      <c r="Z8" s="678" t="s">
        <v>34</v>
      </c>
      <c r="AA8" s="678" t="s">
        <v>34</v>
      </c>
      <c r="AB8" s="678" t="s">
        <v>34</v>
      </c>
    </row>
    <row r="9" spans="2:31" x14ac:dyDescent="0.25">
      <c r="B9" s="679" t="s">
        <v>35</v>
      </c>
      <c r="C9" s="680">
        <v>5038842</v>
      </c>
      <c r="D9" s="680">
        <v>135227</v>
      </c>
      <c r="E9" s="680">
        <v>30452</v>
      </c>
      <c r="F9" s="680">
        <v>1501706</v>
      </c>
      <c r="G9" s="680">
        <v>111916</v>
      </c>
      <c r="H9" s="680">
        <v>62383</v>
      </c>
      <c r="I9" s="680">
        <v>448089</v>
      </c>
      <c r="J9" s="680">
        <v>429798</v>
      </c>
      <c r="K9" s="680">
        <v>384087</v>
      </c>
      <c r="L9" s="680">
        <v>90720</v>
      </c>
      <c r="M9" s="680">
        <v>422005</v>
      </c>
      <c r="N9" s="680">
        <v>95549</v>
      </c>
      <c r="O9" s="680">
        <v>363630</v>
      </c>
      <c r="P9" s="680">
        <v>322576</v>
      </c>
      <c r="Q9" s="680">
        <v>116021</v>
      </c>
      <c r="R9" s="680">
        <v>99643</v>
      </c>
      <c r="S9" s="680">
        <v>105383</v>
      </c>
      <c r="T9" s="680">
        <v>216626</v>
      </c>
      <c r="U9" s="680">
        <v>64112</v>
      </c>
      <c r="V9" s="680">
        <v>38919</v>
      </c>
      <c r="W9" s="680">
        <v>0</v>
      </c>
      <c r="X9" s="680">
        <v>0</v>
      </c>
      <c r="Y9" s="680">
        <v>5038842</v>
      </c>
      <c r="Z9" s="680">
        <v>3843785</v>
      </c>
      <c r="AA9" s="680">
        <v>1369015</v>
      </c>
      <c r="AB9" s="680">
        <v>2529498</v>
      </c>
    </row>
    <row r="10" spans="2:31" ht="75" x14ac:dyDescent="0.25">
      <c r="B10" s="679" t="s">
        <v>36</v>
      </c>
      <c r="C10" s="680">
        <v>182813</v>
      </c>
      <c r="D10" s="680">
        <v>61326</v>
      </c>
      <c r="E10" s="680">
        <v>1</v>
      </c>
      <c r="F10" s="680">
        <v>105351</v>
      </c>
      <c r="G10" s="680">
        <v>4260</v>
      </c>
      <c r="H10" s="680">
        <v>1</v>
      </c>
      <c r="I10" s="680">
        <v>439</v>
      </c>
      <c r="J10" s="680">
        <v>202</v>
      </c>
      <c r="K10" s="680">
        <v>64</v>
      </c>
      <c r="L10" s="680">
        <v>6934</v>
      </c>
      <c r="M10" s="680">
        <v>44</v>
      </c>
      <c r="N10" s="680">
        <v>16</v>
      </c>
      <c r="O10" s="680">
        <v>82</v>
      </c>
      <c r="P10" s="680">
        <v>117</v>
      </c>
      <c r="Q10" s="680">
        <v>270</v>
      </c>
      <c r="R10" s="680">
        <v>85</v>
      </c>
      <c r="S10" s="680">
        <v>654</v>
      </c>
      <c r="T10" s="680">
        <v>987</v>
      </c>
      <c r="U10" s="680">
        <v>1542</v>
      </c>
      <c r="V10" s="680">
        <v>438</v>
      </c>
      <c r="W10" s="680">
        <v>0</v>
      </c>
      <c r="X10" s="680">
        <v>0</v>
      </c>
      <c r="Y10" s="680">
        <v>182813</v>
      </c>
      <c r="Z10" s="680">
        <v>69885</v>
      </c>
      <c r="AA10" s="680">
        <v>2404</v>
      </c>
      <c r="AB10" s="680">
        <v>41013</v>
      </c>
    </row>
    <row r="11" spans="2:31" ht="45" x14ac:dyDescent="0.25">
      <c r="B11" s="679" t="s">
        <v>37</v>
      </c>
      <c r="C11" s="680">
        <v>159432</v>
      </c>
      <c r="D11" s="680">
        <v>775</v>
      </c>
      <c r="E11" s="680">
        <v>7036</v>
      </c>
      <c r="F11" s="680">
        <v>130026</v>
      </c>
      <c r="G11" s="680">
        <v>3609</v>
      </c>
      <c r="H11" s="680">
        <v>821</v>
      </c>
      <c r="I11" s="680">
        <v>15394</v>
      </c>
      <c r="J11" s="680">
        <v>732</v>
      </c>
      <c r="K11" s="680">
        <v>464</v>
      </c>
      <c r="L11" s="680">
        <v>0</v>
      </c>
      <c r="M11" s="680">
        <v>0</v>
      </c>
      <c r="N11" s="680">
        <v>0</v>
      </c>
      <c r="O11" s="680">
        <v>145</v>
      </c>
      <c r="P11" s="680">
        <v>95</v>
      </c>
      <c r="Q11" s="680">
        <v>44</v>
      </c>
      <c r="R11" s="680">
        <v>43</v>
      </c>
      <c r="S11" s="680">
        <v>29</v>
      </c>
      <c r="T11" s="680">
        <v>41</v>
      </c>
      <c r="U11" s="680">
        <v>138</v>
      </c>
      <c r="V11" s="680">
        <v>40</v>
      </c>
      <c r="W11" s="680">
        <v>0</v>
      </c>
      <c r="X11" s="680">
        <v>0</v>
      </c>
      <c r="Y11" s="680">
        <v>159432</v>
      </c>
      <c r="Z11" s="680">
        <v>1717</v>
      </c>
      <c r="AA11" s="680">
        <v>1413</v>
      </c>
      <c r="AB11" s="680">
        <v>50313</v>
      </c>
    </row>
    <row r="12" spans="2:31" ht="45" x14ac:dyDescent="0.25">
      <c r="B12" s="679" t="s">
        <v>38</v>
      </c>
      <c r="C12" s="680">
        <v>1471097</v>
      </c>
      <c r="D12" s="680">
        <v>33097</v>
      </c>
      <c r="E12" s="680">
        <v>11406</v>
      </c>
      <c r="F12" s="680">
        <v>852260</v>
      </c>
      <c r="G12" s="680">
        <v>24676</v>
      </c>
      <c r="H12" s="680">
        <v>12176</v>
      </c>
      <c r="I12" s="680">
        <v>164596</v>
      </c>
      <c r="J12" s="680">
        <v>45539</v>
      </c>
      <c r="K12" s="680">
        <v>66659</v>
      </c>
      <c r="L12" s="680">
        <v>41115</v>
      </c>
      <c r="M12" s="680">
        <v>32023</v>
      </c>
      <c r="N12" s="680">
        <v>7413</v>
      </c>
      <c r="O12" s="680">
        <v>10968</v>
      </c>
      <c r="P12" s="680">
        <v>23976</v>
      </c>
      <c r="Q12" s="680">
        <v>22708</v>
      </c>
      <c r="R12" s="680">
        <v>22725</v>
      </c>
      <c r="S12" s="680">
        <v>13050</v>
      </c>
      <c r="T12" s="680">
        <v>67300</v>
      </c>
      <c r="U12" s="680">
        <v>11105</v>
      </c>
      <c r="V12" s="680">
        <v>8305</v>
      </c>
      <c r="W12" s="680">
        <v>0</v>
      </c>
      <c r="X12" s="680">
        <v>0</v>
      </c>
      <c r="Y12" s="680">
        <v>1471097</v>
      </c>
      <c r="Z12" s="680">
        <v>972472</v>
      </c>
      <c r="AA12" s="680">
        <v>380732</v>
      </c>
      <c r="AB12" s="680">
        <v>1709039</v>
      </c>
    </row>
    <row r="13" spans="2:31" ht="90" x14ac:dyDescent="0.25">
      <c r="B13" s="679" t="s">
        <v>39</v>
      </c>
      <c r="C13" s="680">
        <v>100510</v>
      </c>
      <c r="D13" s="680">
        <v>1711</v>
      </c>
      <c r="E13" s="680">
        <v>2045</v>
      </c>
      <c r="F13" s="680">
        <v>29935</v>
      </c>
      <c r="G13" s="680">
        <v>22181</v>
      </c>
      <c r="H13" s="680">
        <v>1498</v>
      </c>
      <c r="I13" s="680">
        <v>1809</v>
      </c>
      <c r="J13" s="680">
        <v>7330</v>
      </c>
      <c r="K13" s="680">
        <v>6077</v>
      </c>
      <c r="L13" s="680">
        <v>2772</v>
      </c>
      <c r="M13" s="680">
        <v>1737</v>
      </c>
      <c r="N13" s="680">
        <v>671</v>
      </c>
      <c r="O13" s="680">
        <v>9882</v>
      </c>
      <c r="P13" s="680">
        <v>1052</v>
      </c>
      <c r="Q13" s="680">
        <v>853</v>
      </c>
      <c r="R13" s="680">
        <v>1865</v>
      </c>
      <c r="S13" s="680">
        <v>1635</v>
      </c>
      <c r="T13" s="680">
        <v>4047</v>
      </c>
      <c r="U13" s="680">
        <v>1747</v>
      </c>
      <c r="V13" s="680">
        <v>1663</v>
      </c>
      <c r="W13" s="680">
        <v>0</v>
      </c>
      <c r="X13" s="680">
        <v>0</v>
      </c>
      <c r="Y13" s="680">
        <v>100510</v>
      </c>
      <c r="Z13" s="680">
        <v>131954</v>
      </c>
      <c r="AA13" s="680">
        <v>0</v>
      </c>
      <c r="AB13" s="680">
        <v>28952</v>
      </c>
    </row>
    <row r="14" spans="2:31" ht="120" x14ac:dyDescent="0.25">
      <c r="B14" s="679" t="s">
        <v>40</v>
      </c>
      <c r="C14" s="680">
        <v>103192</v>
      </c>
      <c r="D14" s="680">
        <v>714</v>
      </c>
      <c r="E14" s="680">
        <v>142</v>
      </c>
      <c r="F14" s="680">
        <v>21212</v>
      </c>
      <c r="G14" s="680">
        <v>2893</v>
      </c>
      <c r="H14" s="680">
        <v>13210</v>
      </c>
      <c r="I14" s="680">
        <v>3871</v>
      </c>
      <c r="J14" s="680">
        <v>9361</v>
      </c>
      <c r="K14" s="680">
        <v>1139</v>
      </c>
      <c r="L14" s="680">
        <v>1488</v>
      </c>
      <c r="M14" s="680">
        <v>896</v>
      </c>
      <c r="N14" s="680">
        <v>850</v>
      </c>
      <c r="O14" s="680">
        <v>39550</v>
      </c>
      <c r="P14" s="680">
        <v>957</v>
      </c>
      <c r="Q14" s="680">
        <v>346</v>
      </c>
      <c r="R14" s="680">
        <v>2183</v>
      </c>
      <c r="S14" s="680">
        <v>832</v>
      </c>
      <c r="T14" s="680">
        <v>2089</v>
      </c>
      <c r="U14" s="680">
        <v>877</v>
      </c>
      <c r="V14" s="680">
        <v>582</v>
      </c>
      <c r="W14" s="680">
        <v>0</v>
      </c>
      <c r="X14" s="680">
        <v>0</v>
      </c>
      <c r="Y14" s="680">
        <v>103192</v>
      </c>
      <c r="Z14" s="680">
        <v>73</v>
      </c>
      <c r="AA14" s="680">
        <v>0</v>
      </c>
      <c r="AB14" s="680">
        <v>16628</v>
      </c>
    </row>
    <row r="15" spans="2:31" ht="60" x14ac:dyDescent="0.25">
      <c r="B15" s="679" t="s">
        <v>41</v>
      </c>
      <c r="C15" s="680">
        <v>308601</v>
      </c>
      <c r="D15" s="680">
        <v>3466</v>
      </c>
      <c r="E15" s="680">
        <v>161</v>
      </c>
      <c r="F15" s="680">
        <v>21025</v>
      </c>
      <c r="G15" s="680">
        <v>6248</v>
      </c>
      <c r="H15" s="680">
        <v>3019</v>
      </c>
      <c r="I15" s="680">
        <v>82791</v>
      </c>
      <c r="J15" s="680">
        <v>4984</v>
      </c>
      <c r="K15" s="680">
        <v>18035</v>
      </c>
      <c r="L15" s="680">
        <v>1232</v>
      </c>
      <c r="M15" s="680">
        <v>2526</v>
      </c>
      <c r="N15" s="680">
        <v>1977</v>
      </c>
      <c r="O15" s="680">
        <v>128259</v>
      </c>
      <c r="P15" s="680">
        <v>10217</v>
      </c>
      <c r="Q15" s="680">
        <v>3829</v>
      </c>
      <c r="R15" s="680">
        <v>7465</v>
      </c>
      <c r="S15" s="680">
        <v>4331</v>
      </c>
      <c r="T15" s="680">
        <v>2629</v>
      </c>
      <c r="U15" s="680">
        <v>2707</v>
      </c>
      <c r="V15" s="680">
        <v>3700</v>
      </c>
      <c r="W15" s="680">
        <v>0</v>
      </c>
      <c r="X15" s="680">
        <v>0</v>
      </c>
      <c r="Y15" s="680">
        <v>308601</v>
      </c>
      <c r="Z15" s="680">
        <v>238</v>
      </c>
      <c r="AA15" s="680">
        <v>596855</v>
      </c>
      <c r="AB15" s="680">
        <v>0</v>
      </c>
      <c r="AC15" s="646">
        <f>Y15/($Y15+$Z15+$AA15)</f>
        <v>0.34073428773956765</v>
      </c>
      <c r="AD15" s="646">
        <f t="shared" ref="AD15:AE15" si="0">Z15/($Y15+$Z15+$AA15)</f>
        <v>2.6278191088822495E-4</v>
      </c>
      <c r="AE15" s="646">
        <f t="shared" si="0"/>
        <v>0.65900293034954416</v>
      </c>
    </row>
    <row r="16" spans="2:31" ht="165" x14ac:dyDescent="0.25">
      <c r="B16" s="679" t="s">
        <v>42</v>
      </c>
      <c r="C16" s="680">
        <v>56430</v>
      </c>
      <c r="D16" s="680">
        <v>937</v>
      </c>
      <c r="E16" s="680">
        <v>228</v>
      </c>
      <c r="F16" s="680">
        <v>11413</v>
      </c>
      <c r="G16" s="680">
        <v>520</v>
      </c>
      <c r="H16" s="680">
        <v>2380</v>
      </c>
      <c r="I16" s="680">
        <v>3635</v>
      </c>
      <c r="J16" s="680">
        <v>11838</v>
      </c>
      <c r="K16" s="680">
        <v>9740</v>
      </c>
      <c r="L16" s="680">
        <v>1670</v>
      </c>
      <c r="M16" s="680">
        <v>3613</v>
      </c>
      <c r="N16" s="680">
        <v>204</v>
      </c>
      <c r="O16" s="680">
        <v>736</v>
      </c>
      <c r="P16" s="680">
        <v>4082</v>
      </c>
      <c r="Q16" s="680">
        <v>2266</v>
      </c>
      <c r="R16" s="680">
        <v>115</v>
      </c>
      <c r="S16" s="680">
        <v>253</v>
      </c>
      <c r="T16" s="680">
        <v>515</v>
      </c>
      <c r="U16" s="680">
        <v>2010</v>
      </c>
      <c r="V16" s="680">
        <v>275</v>
      </c>
      <c r="W16" s="680">
        <v>0</v>
      </c>
      <c r="X16" s="680">
        <v>0</v>
      </c>
      <c r="Y16" s="680">
        <v>56430</v>
      </c>
      <c r="Z16" s="680">
        <v>48149</v>
      </c>
      <c r="AA16" s="680">
        <v>0</v>
      </c>
      <c r="AB16" s="680">
        <v>5415</v>
      </c>
    </row>
    <row r="17" spans="2:29" ht="60" x14ac:dyDescent="0.25">
      <c r="B17" s="679" t="s">
        <v>43</v>
      </c>
      <c r="C17" s="680">
        <v>452707</v>
      </c>
      <c r="D17" s="680">
        <v>19817</v>
      </c>
      <c r="E17" s="680">
        <v>3170</v>
      </c>
      <c r="F17" s="680">
        <v>78325</v>
      </c>
      <c r="G17" s="680">
        <v>4151</v>
      </c>
      <c r="H17" s="680">
        <v>6037</v>
      </c>
      <c r="I17" s="680">
        <v>17132</v>
      </c>
      <c r="J17" s="680">
        <v>64604</v>
      </c>
      <c r="K17" s="680">
        <v>211827</v>
      </c>
      <c r="L17" s="680">
        <v>300</v>
      </c>
      <c r="M17" s="680">
        <v>7436</v>
      </c>
      <c r="N17" s="680">
        <v>2689</v>
      </c>
      <c r="O17" s="680">
        <v>560</v>
      </c>
      <c r="P17" s="680">
        <v>7383</v>
      </c>
      <c r="Q17" s="680">
        <v>6184</v>
      </c>
      <c r="R17" s="680">
        <v>6770</v>
      </c>
      <c r="S17" s="680">
        <v>7948</v>
      </c>
      <c r="T17" s="680">
        <v>4979</v>
      </c>
      <c r="U17" s="680">
        <v>1607</v>
      </c>
      <c r="V17" s="680">
        <v>1788</v>
      </c>
      <c r="W17" s="680">
        <v>0</v>
      </c>
      <c r="X17" s="680">
        <v>0</v>
      </c>
      <c r="Y17" s="680">
        <v>452707</v>
      </c>
      <c r="Z17" s="680">
        <v>139143</v>
      </c>
      <c r="AA17" s="680">
        <v>0</v>
      </c>
      <c r="AB17" s="682">
        <v>74922</v>
      </c>
    </row>
    <row r="18" spans="2:29" ht="60" x14ac:dyDescent="0.25">
      <c r="B18" s="679" t="s">
        <v>44</v>
      </c>
      <c r="C18" s="680">
        <v>41261</v>
      </c>
      <c r="D18" s="680">
        <v>240</v>
      </c>
      <c r="E18" s="680">
        <v>73</v>
      </c>
      <c r="F18" s="680">
        <v>3484</v>
      </c>
      <c r="G18" s="680">
        <v>1011</v>
      </c>
      <c r="H18" s="680">
        <v>1703</v>
      </c>
      <c r="I18" s="680">
        <v>1427</v>
      </c>
      <c r="J18" s="680">
        <v>3940</v>
      </c>
      <c r="K18" s="680">
        <v>2114</v>
      </c>
      <c r="L18" s="680">
        <v>498</v>
      </c>
      <c r="M18" s="680">
        <v>2987</v>
      </c>
      <c r="N18" s="680">
        <v>2682</v>
      </c>
      <c r="O18" s="680">
        <v>345</v>
      </c>
      <c r="P18" s="680">
        <v>3849</v>
      </c>
      <c r="Q18" s="680">
        <v>3395</v>
      </c>
      <c r="R18" s="680">
        <v>2552</v>
      </c>
      <c r="S18" s="680">
        <v>3657</v>
      </c>
      <c r="T18" s="680">
        <v>5367</v>
      </c>
      <c r="U18" s="680">
        <v>1167</v>
      </c>
      <c r="V18" s="680">
        <v>770</v>
      </c>
      <c r="W18" s="680">
        <v>0</v>
      </c>
      <c r="X18" s="680">
        <v>0</v>
      </c>
      <c r="Y18" s="680">
        <v>41261</v>
      </c>
      <c r="Z18" s="680">
        <v>155435</v>
      </c>
      <c r="AA18" s="680">
        <v>0</v>
      </c>
      <c r="AB18" s="680">
        <v>0</v>
      </c>
    </row>
    <row r="19" spans="2:29" ht="75" x14ac:dyDescent="0.25">
      <c r="B19" s="679" t="s">
        <v>45</v>
      </c>
      <c r="C19" s="680">
        <v>463891</v>
      </c>
      <c r="D19" s="680">
        <v>651</v>
      </c>
      <c r="E19" s="680">
        <v>882</v>
      </c>
      <c r="F19" s="680">
        <v>36312</v>
      </c>
      <c r="G19" s="680">
        <v>8540</v>
      </c>
      <c r="H19" s="680">
        <v>4097</v>
      </c>
      <c r="I19" s="680">
        <v>7416</v>
      </c>
      <c r="J19" s="680">
        <v>48436</v>
      </c>
      <c r="K19" s="680">
        <v>10986</v>
      </c>
      <c r="L19" s="680">
        <v>1811</v>
      </c>
      <c r="M19" s="680">
        <v>225859</v>
      </c>
      <c r="N19" s="680">
        <v>9021</v>
      </c>
      <c r="O19" s="680">
        <v>6846</v>
      </c>
      <c r="P19" s="680">
        <v>42044</v>
      </c>
      <c r="Q19" s="680">
        <v>16728</v>
      </c>
      <c r="R19" s="680">
        <v>9274</v>
      </c>
      <c r="S19" s="680">
        <v>9360</v>
      </c>
      <c r="T19" s="680">
        <v>16723</v>
      </c>
      <c r="U19" s="680">
        <v>5336</v>
      </c>
      <c r="V19" s="680">
        <v>3569</v>
      </c>
      <c r="W19" s="680">
        <v>0</v>
      </c>
      <c r="X19" s="680">
        <v>0</v>
      </c>
      <c r="Y19" s="680">
        <v>463891</v>
      </c>
      <c r="Z19" s="680">
        <v>95502</v>
      </c>
      <c r="AA19" s="680">
        <v>210402</v>
      </c>
      <c r="AB19" s="680">
        <v>286550</v>
      </c>
    </row>
    <row r="20" spans="2:29" ht="60" x14ac:dyDescent="0.25">
      <c r="B20" s="679" t="s">
        <v>46</v>
      </c>
      <c r="C20" s="680">
        <v>160746</v>
      </c>
      <c r="D20" s="680">
        <v>6957</v>
      </c>
      <c r="E20" s="680">
        <v>241</v>
      </c>
      <c r="F20" s="680">
        <v>12285</v>
      </c>
      <c r="G20" s="680">
        <v>2298</v>
      </c>
      <c r="H20" s="680">
        <v>1711</v>
      </c>
      <c r="I20" s="680">
        <v>4278</v>
      </c>
      <c r="J20" s="680">
        <v>8855</v>
      </c>
      <c r="K20" s="680">
        <v>3471</v>
      </c>
      <c r="L20" s="680">
        <v>1583</v>
      </c>
      <c r="M20" s="680">
        <v>4328</v>
      </c>
      <c r="N20" s="680">
        <v>31776</v>
      </c>
      <c r="O20" s="680">
        <v>63596</v>
      </c>
      <c r="P20" s="680">
        <v>7679</v>
      </c>
      <c r="Q20" s="680">
        <v>2007</v>
      </c>
      <c r="R20" s="680">
        <v>4906</v>
      </c>
      <c r="S20" s="680">
        <v>617</v>
      </c>
      <c r="T20" s="680">
        <v>936</v>
      </c>
      <c r="U20" s="680">
        <v>1479</v>
      </c>
      <c r="V20" s="680">
        <v>1743</v>
      </c>
      <c r="W20" s="680">
        <v>0</v>
      </c>
      <c r="X20" s="680">
        <v>0</v>
      </c>
      <c r="Y20" s="680">
        <v>160746</v>
      </c>
      <c r="Z20" s="680">
        <v>116392</v>
      </c>
      <c r="AA20" s="680">
        <v>0</v>
      </c>
      <c r="AB20" s="682">
        <v>47368</v>
      </c>
    </row>
    <row r="21" spans="2:29" ht="45" x14ac:dyDescent="0.25">
      <c r="B21" s="679" t="s">
        <v>47</v>
      </c>
      <c r="C21" s="680">
        <v>322387</v>
      </c>
      <c r="D21" s="680">
        <v>42</v>
      </c>
      <c r="E21" s="680">
        <v>81</v>
      </c>
      <c r="F21" s="680">
        <v>20482</v>
      </c>
      <c r="G21" s="680">
        <v>6040</v>
      </c>
      <c r="H21" s="680">
        <v>1130</v>
      </c>
      <c r="I21" s="680">
        <v>2891</v>
      </c>
      <c r="J21" s="680">
        <v>63136</v>
      </c>
      <c r="K21" s="680">
        <v>12317</v>
      </c>
      <c r="L21" s="680">
        <v>18044</v>
      </c>
      <c r="M21" s="680">
        <v>13622</v>
      </c>
      <c r="N21" s="680">
        <v>7277</v>
      </c>
      <c r="O21" s="680">
        <v>38081</v>
      </c>
      <c r="P21" s="680">
        <v>27989</v>
      </c>
      <c r="Q21" s="680">
        <v>6791</v>
      </c>
      <c r="R21" s="680">
        <v>17259</v>
      </c>
      <c r="S21" s="680">
        <v>34194</v>
      </c>
      <c r="T21" s="680">
        <v>34037</v>
      </c>
      <c r="U21" s="680">
        <v>12816</v>
      </c>
      <c r="V21" s="680">
        <v>6158</v>
      </c>
      <c r="W21" s="680">
        <v>0</v>
      </c>
      <c r="X21" s="680">
        <v>0</v>
      </c>
      <c r="Y21" s="680">
        <v>322387</v>
      </c>
      <c r="Z21" s="680">
        <v>479996</v>
      </c>
      <c r="AA21" s="680">
        <v>15591</v>
      </c>
      <c r="AB21" s="680">
        <v>21</v>
      </c>
    </row>
    <row r="22" spans="2:29" ht="90" x14ac:dyDescent="0.25">
      <c r="B22" s="679" t="s">
        <v>48</v>
      </c>
      <c r="C22" s="680">
        <v>746870</v>
      </c>
      <c r="D22" s="680">
        <v>3799</v>
      </c>
      <c r="E22" s="680">
        <v>3606</v>
      </c>
      <c r="F22" s="680">
        <v>97496</v>
      </c>
      <c r="G22" s="680">
        <v>16220</v>
      </c>
      <c r="H22" s="680">
        <v>9034</v>
      </c>
      <c r="I22" s="680">
        <v>125901</v>
      </c>
      <c r="J22" s="680">
        <v>106516</v>
      </c>
      <c r="K22" s="680">
        <v>16221</v>
      </c>
      <c r="L22" s="680">
        <v>4742</v>
      </c>
      <c r="M22" s="680">
        <v>85360</v>
      </c>
      <c r="N22" s="680">
        <v>19368</v>
      </c>
      <c r="O22" s="680">
        <v>32557</v>
      </c>
      <c r="P22" s="680">
        <v>158957</v>
      </c>
      <c r="Q22" s="680">
        <v>19850</v>
      </c>
      <c r="R22" s="680">
        <v>12222</v>
      </c>
      <c r="S22" s="680">
        <v>6430</v>
      </c>
      <c r="T22" s="680">
        <v>14693</v>
      </c>
      <c r="U22" s="680">
        <v>8101</v>
      </c>
      <c r="V22" s="680">
        <v>5797</v>
      </c>
      <c r="W22" s="680">
        <v>0</v>
      </c>
      <c r="X22" s="680">
        <v>0</v>
      </c>
      <c r="Y22" s="680">
        <v>746870</v>
      </c>
      <c r="Z22" s="680">
        <v>56772</v>
      </c>
      <c r="AA22" s="680">
        <v>158295</v>
      </c>
      <c r="AB22" s="680">
        <v>175093</v>
      </c>
    </row>
    <row r="23" spans="2:29" ht="60" x14ac:dyDescent="0.25">
      <c r="B23" s="679" t="s">
        <v>49</v>
      </c>
      <c r="C23" s="680">
        <v>356439</v>
      </c>
      <c r="D23" s="680">
        <v>858</v>
      </c>
      <c r="E23" s="680">
        <v>991</v>
      </c>
      <c r="F23" s="680">
        <v>73262</v>
      </c>
      <c r="G23" s="680">
        <v>6112</v>
      </c>
      <c r="H23" s="680">
        <v>3761</v>
      </c>
      <c r="I23" s="680">
        <v>10925</v>
      </c>
      <c r="J23" s="680">
        <v>47498</v>
      </c>
      <c r="K23" s="680">
        <v>19413</v>
      </c>
      <c r="L23" s="680">
        <v>6738</v>
      </c>
      <c r="M23" s="680">
        <v>36291</v>
      </c>
      <c r="N23" s="680">
        <v>8969</v>
      </c>
      <c r="O23" s="680">
        <v>29164</v>
      </c>
      <c r="P23" s="680">
        <v>25482</v>
      </c>
      <c r="Q23" s="680">
        <v>25769</v>
      </c>
      <c r="R23" s="680">
        <v>6365</v>
      </c>
      <c r="S23" s="680">
        <v>13719</v>
      </c>
      <c r="T23" s="680">
        <v>30135</v>
      </c>
      <c r="U23" s="680">
        <v>8053</v>
      </c>
      <c r="V23" s="680">
        <v>2934</v>
      </c>
      <c r="W23" s="680">
        <v>0</v>
      </c>
      <c r="X23" s="680">
        <v>0</v>
      </c>
      <c r="Y23" s="680">
        <v>356439</v>
      </c>
      <c r="Z23" s="680">
        <v>56875</v>
      </c>
      <c r="AA23" s="680">
        <v>0</v>
      </c>
      <c r="AB23" s="680">
        <v>88826</v>
      </c>
    </row>
    <row r="24" spans="2:29" ht="135" x14ac:dyDescent="0.25">
      <c r="B24" s="679" t="s">
        <v>50</v>
      </c>
      <c r="C24" s="680">
        <v>19773</v>
      </c>
      <c r="D24" s="680">
        <v>438</v>
      </c>
      <c r="E24" s="680">
        <v>67</v>
      </c>
      <c r="F24" s="680">
        <v>1725</v>
      </c>
      <c r="G24" s="680">
        <v>2149</v>
      </c>
      <c r="H24" s="680">
        <v>458</v>
      </c>
      <c r="I24" s="680">
        <v>2045</v>
      </c>
      <c r="J24" s="680">
        <v>2379</v>
      </c>
      <c r="K24" s="680">
        <v>1901</v>
      </c>
      <c r="L24" s="680">
        <v>326</v>
      </c>
      <c r="M24" s="680">
        <v>1069</v>
      </c>
      <c r="N24" s="680">
        <v>840</v>
      </c>
      <c r="O24" s="680">
        <v>153</v>
      </c>
      <c r="P24" s="680">
        <v>2279</v>
      </c>
      <c r="Q24" s="680">
        <v>735</v>
      </c>
      <c r="R24" s="680">
        <v>213</v>
      </c>
      <c r="S24" s="680">
        <v>636</v>
      </c>
      <c r="T24" s="680">
        <v>1782</v>
      </c>
      <c r="U24" s="680">
        <v>408</v>
      </c>
      <c r="V24" s="680">
        <v>170</v>
      </c>
      <c r="W24" s="680">
        <v>0</v>
      </c>
      <c r="X24" s="680">
        <v>0</v>
      </c>
      <c r="Y24" s="680">
        <v>19773</v>
      </c>
      <c r="Z24" s="680">
        <v>265045</v>
      </c>
      <c r="AA24" s="680">
        <v>0</v>
      </c>
      <c r="AB24" s="680">
        <v>2510</v>
      </c>
    </row>
    <row r="25" spans="2:29" ht="30" x14ac:dyDescent="0.25">
      <c r="B25" s="679" t="s">
        <v>51</v>
      </c>
      <c r="C25" s="680">
        <v>22341</v>
      </c>
      <c r="D25" s="680">
        <v>0</v>
      </c>
      <c r="E25" s="680">
        <v>64</v>
      </c>
      <c r="F25" s="680">
        <v>1539</v>
      </c>
      <c r="G25" s="680">
        <v>49</v>
      </c>
      <c r="H25" s="680">
        <v>73</v>
      </c>
      <c r="I25" s="680">
        <v>229</v>
      </c>
      <c r="J25" s="680">
        <v>1497</v>
      </c>
      <c r="K25" s="680">
        <v>1496</v>
      </c>
      <c r="L25" s="680">
        <v>122</v>
      </c>
      <c r="M25" s="680">
        <v>613</v>
      </c>
      <c r="N25" s="680">
        <v>430</v>
      </c>
      <c r="O25" s="680">
        <v>351</v>
      </c>
      <c r="P25" s="680">
        <v>1599</v>
      </c>
      <c r="Q25" s="680">
        <v>450</v>
      </c>
      <c r="R25" s="680">
        <v>1462</v>
      </c>
      <c r="S25" s="680">
        <v>5294</v>
      </c>
      <c r="T25" s="680">
        <v>5802</v>
      </c>
      <c r="U25" s="680">
        <v>909</v>
      </c>
      <c r="V25" s="680">
        <v>362</v>
      </c>
      <c r="W25" s="680">
        <v>0</v>
      </c>
      <c r="X25" s="680">
        <v>0</v>
      </c>
      <c r="Y25" s="680">
        <v>22341</v>
      </c>
      <c r="Z25" s="680">
        <v>358118</v>
      </c>
      <c r="AA25" s="680">
        <v>0</v>
      </c>
      <c r="AB25" s="680">
        <v>517</v>
      </c>
    </row>
    <row r="26" spans="2:29" ht="60" x14ac:dyDescent="0.25">
      <c r="B26" s="679" t="s">
        <v>52</v>
      </c>
      <c r="C26" s="680">
        <v>31113</v>
      </c>
      <c r="D26" s="680">
        <v>167</v>
      </c>
      <c r="E26" s="680">
        <v>63</v>
      </c>
      <c r="F26" s="680">
        <v>1660</v>
      </c>
      <c r="G26" s="680">
        <v>256</v>
      </c>
      <c r="H26" s="680">
        <v>123</v>
      </c>
      <c r="I26" s="680">
        <v>536</v>
      </c>
      <c r="J26" s="680">
        <v>709</v>
      </c>
      <c r="K26" s="680">
        <v>603</v>
      </c>
      <c r="L26" s="680">
        <v>51</v>
      </c>
      <c r="M26" s="680">
        <v>293</v>
      </c>
      <c r="N26" s="680">
        <v>199</v>
      </c>
      <c r="O26" s="680">
        <v>152</v>
      </c>
      <c r="P26" s="680">
        <v>1653</v>
      </c>
      <c r="Q26" s="680">
        <v>1803</v>
      </c>
      <c r="R26" s="680">
        <v>843</v>
      </c>
      <c r="S26" s="680">
        <v>764</v>
      </c>
      <c r="T26" s="680">
        <v>21019</v>
      </c>
      <c r="U26" s="680">
        <v>142</v>
      </c>
      <c r="V26" s="680">
        <v>77</v>
      </c>
      <c r="W26" s="680">
        <v>0</v>
      </c>
      <c r="X26" s="680">
        <v>0</v>
      </c>
      <c r="Y26" s="680">
        <v>31113</v>
      </c>
      <c r="Z26" s="680">
        <v>691195</v>
      </c>
      <c r="AA26" s="680">
        <v>0</v>
      </c>
      <c r="AB26" s="680">
        <v>304</v>
      </c>
    </row>
    <row r="27" spans="2:29" ht="75" x14ac:dyDescent="0.25">
      <c r="B27" s="679" t="s">
        <v>53</v>
      </c>
      <c r="C27" s="680">
        <v>17298</v>
      </c>
      <c r="D27" s="680">
        <v>0</v>
      </c>
      <c r="E27" s="680">
        <v>12</v>
      </c>
      <c r="F27" s="680">
        <v>653</v>
      </c>
      <c r="G27" s="680">
        <v>356</v>
      </c>
      <c r="H27" s="680">
        <v>97</v>
      </c>
      <c r="I27" s="680">
        <v>2243</v>
      </c>
      <c r="J27" s="680">
        <v>352</v>
      </c>
      <c r="K27" s="680">
        <v>536</v>
      </c>
      <c r="L27" s="680">
        <v>173</v>
      </c>
      <c r="M27" s="680">
        <v>1955</v>
      </c>
      <c r="N27" s="680">
        <v>511</v>
      </c>
      <c r="O27" s="680">
        <v>65</v>
      </c>
      <c r="P27" s="680">
        <v>2020</v>
      </c>
      <c r="Q27" s="680">
        <v>1076</v>
      </c>
      <c r="R27" s="680">
        <v>1740</v>
      </c>
      <c r="S27" s="680">
        <v>460</v>
      </c>
      <c r="T27" s="680">
        <v>1323</v>
      </c>
      <c r="U27" s="680">
        <v>3629</v>
      </c>
      <c r="V27" s="680">
        <v>97</v>
      </c>
      <c r="W27" s="680">
        <v>0</v>
      </c>
      <c r="X27" s="680">
        <v>0</v>
      </c>
      <c r="Y27" s="680">
        <v>17298</v>
      </c>
      <c r="Z27" s="680">
        <v>113783</v>
      </c>
      <c r="AA27" s="680">
        <v>3323</v>
      </c>
      <c r="AB27" s="680">
        <v>1829</v>
      </c>
    </row>
    <row r="28" spans="2:29" ht="30" x14ac:dyDescent="0.25">
      <c r="B28" s="679" t="s">
        <v>54</v>
      </c>
      <c r="C28" s="680">
        <v>21941</v>
      </c>
      <c r="D28" s="680">
        <v>232</v>
      </c>
      <c r="E28" s="680">
        <v>183</v>
      </c>
      <c r="F28" s="680">
        <v>3261</v>
      </c>
      <c r="G28" s="680">
        <v>347</v>
      </c>
      <c r="H28" s="680">
        <v>1054</v>
      </c>
      <c r="I28" s="680">
        <v>531</v>
      </c>
      <c r="J28" s="680">
        <v>1890</v>
      </c>
      <c r="K28" s="680">
        <v>1024</v>
      </c>
      <c r="L28" s="680">
        <v>1121</v>
      </c>
      <c r="M28" s="680">
        <v>1353</v>
      </c>
      <c r="N28" s="680">
        <v>656</v>
      </c>
      <c r="O28" s="680">
        <v>2138</v>
      </c>
      <c r="P28" s="680">
        <v>1146</v>
      </c>
      <c r="Q28" s="680">
        <v>917</v>
      </c>
      <c r="R28" s="680">
        <v>1556</v>
      </c>
      <c r="S28" s="680">
        <v>1520</v>
      </c>
      <c r="T28" s="680">
        <v>2222</v>
      </c>
      <c r="U28" s="680">
        <v>339</v>
      </c>
      <c r="V28" s="680">
        <v>451</v>
      </c>
      <c r="W28" s="680">
        <v>0</v>
      </c>
      <c r="X28" s="680">
        <v>0</v>
      </c>
      <c r="Y28" s="680">
        <v>21941</v>
      </c>
      <c r="Z28" s="680">
        <v>88208</v>
      </c>
      <c r="AA28" s="680">
        <v>0</v>
      </c>
      <c r="AB28" s="680">
        <v>198</v>
      </c>
    </row>
    <row r="29" spans="2:29" ht="195" x14ac:dyDescent="0.25">
      <c r="B29" s="679" t="s">
        <v>55</v>
      </c>
      <c r="C29" s="680">
        <v>0</v>
      </c>
      <c r="D29" s="680">
        <v>0</v>
      </c>
      <c r="E29" s="680">
        <v>0</v>
      </c>
      <c r="F29" s="680">
        <v>0</v>
      </c>
      <c r="G29" s="680">
        <v>0</v>
      </c>
      <c r="H29" s="680">
        <v>0</v>
      </c>
      <c r="I29" s="680">
        <v>0</v>
      </c>
      <c r="J29" s="680">
        <v>0</v>
      </c>
      <c r="K29" s="680">
        <v>0</v>
      </c>
      <c r="L29" s="680">
        <v>0</v>
      </c>
      <c r="M29" s="680">
        <v>0</v>
      </c>
      <c r="N29" s="680">
        <v>0</v>
      </c>
      <c r="O29" s="680">
        <v>0</v>
      </c>
      <c r="P29" s="680">
        <v>0</v>
      </c>
      <c r="Q29" s="680">
        <v>0</v>
      </c>
      <c r="R29" s="680">
        <v>0</v>
      </c>
      <c r="S29" s="680">
        <v>0</v>
      </c>
      <c r="T29" s="680">
        <v>0</v>
      </c>
      <c r="U29" s="680">
        <v>0</v>
      </c>
      <c r="V29" s="680">
        <v>0</v>
      </c>
      <c r="W29" s="680">
        <v>0</v>
      </c>
      <c r="X29" s="680">
        <v>0</v>
      </c>
      <c r="Y29" s="680">
        <v>0</v>
      </c>
      <c r="Z29" s="680">
        <v>2833</v>
      </c>
      <c r="AA29" s="680">
        <v>0</v>
      </c>
      <c r="AB29" s="680">
        <v>0</v>
      </c>
    </row>
    <row r="30" spans="2:29" ht="105" x14ac:dyDescent="0.25">
      <c r="B30" s="679" t="s">
        <v>56</v>
      </c>
      <c r="C30" s="680">
        <v>0</v>
      </c>
      <c r="D30" s="680">
        <v>0</v>
      </c>
      <c r="E30" s="680">
        <v>0</v>
      </c>
      <c r="F30" s="680">
        <v>0</v>
      </c>
      <c r="G30" s="680">
        <v>0</v>
      </c>
      <c r="H30" s="680">
        <v>0</v>
      </c>
      <c r="I30" s="680">
        <v>0</v>
      </c>
      <c r="J30" s="680">
        <v>0</v>
      </c>
      <c r="K30" s="680">
        <v>0</v>
      </c>
      <c r="L30" s="680">
        <v>0</v>
      </c>
      <c r="M30" s="680">
        <v>0</v>
      </c>
      <c r="N30" s="680">
        <v>0</v>
      </c>
      <c r="O30" s="680">
        <v>0</v>
      </c>
      <c r="P30" s="680">
        <v>0</v>
      </c>
      <c r="Q30" s="680">
        <v>0</v>
      </c>
      <c r="R30" s="680">
        <v>0</v>
      </c>
      <c r="S30" s="680">
        <v>0</v>
      </c>
      <c r="T30" s="680">
        <v>0</v>
      </c>
      <c r="U30" s="680">
        <v>0</v>
      </c>
      <c r="V30" s="680">
        <v>0</v>
      </c>
      <c r="W30" s="680">
        <v>0</v>
      </c>
      <c r="X30" s="680">
        <v>0</v>
      </c>
      <c r="Y30" s="680">
        <v>0</v>
      </c>
      <c r="Z30" s="680">
        <v>0</v>
      </c>
      <c r="AA30" s="680">
        <v>0</v>
      </c>
      <c r="AB30" s="680">
        <v>0</v>
      </c>
    </row>
    <row r="32" spans="2:29" x14ac:dyDescent="0.25">
      <c r="B32" s="683" t="s">
        <v>57</v>
      </c>
      <c r="AC32" s="684" t="s">
        <v>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286CB-2FF2-4C4B-AA7C-F0375880393D}">
  <sheetPr codeName="Feuil27"/>
  <dimension ref="B1:AE32"/>
  <sheetViews>
    <sheetView topLeftCell="H15" workbookViewId="0">
      <selection activeCell="Y15" sqref="Y15"/>
    </sheetView>
  </sheetViews>
  <sheetFormatPr baseColWidth="10" defaultColWidth="11.5703125" defaultRowHeight="15" x14ac:dyDescent="0.25"/>
  <cols>
    <col min="1" max="8" width="11.5703125" style="673"/>
    <col min="9" max="9" width="11.5703125" style="685"/>
    <col min="10" max="14" width="11.5703125" style="673"/>
    <col min="15" max="15" width="11.5703125" style="685"/>
    <col min="16" max="16384" width="11.5703125" style="673"/>
  </cols>
  <sheetData>
    <row r="1" spans="2:31" x14ac:dyDescent="0.25">
      <c r="B1" s="672" t="s">
        <v>0</v>
      </c>
    </row>
    <row r="2" spans="2:31" x14ac:dyDescent="0.25">
      <c r="B2" s="674" t="s">
        <v>81</v>
      </c>
    </row>
    <row r="3" spans="2:31" x14ac:dyDescent="0.25">
      <c r="B3" s="674" t="s">
        <v>2</v>
      </c>
    </row>
    <row r="4" spans="2:31" x14ac:dyDescent="0.25">
      <c r="B4" s="674" t="s">
        <v>82</v>
      </c>
    </row>
    <row r="6" spans="2:31" ht="75" x14ac:dyDescent="0.25">
      <c r="B6" s="675" t="s">
        <v>4</v>
      </c>
      <c r="C6" s="676" t="s">
        <v>5</v>
      </c>
      <c r="D6" s="676" t="s">
        <v>5</v>
      </c>
      <c r="E6" s="676" t="s">
        <v>5</v>
      </c>
      <c r="F6" s="676" t="s">
        <v>5</v>
      </c>
      <c r="G6" s="676" t="s">
        <v>5</v>
      </c>
      <c r="H6" s="676" t="s">
        <v>5</v>
      </c>
      <c r="I6" s="686" t="s">
        <v>5</v>
      </c>
      <c r="J6" s="676" t="s">
        <v>5</v>
      </c>
      <c r="K6" s="676" t="s">
        <v>5</v>
      </c>
      <c r="L6" s="676" t="s">
        <v>5</v>
      </c>
      <c r="M6" s="676" t="s">
        <v>5</v>
      </c>
      <c r="N6" s="676" t="s">
        <v>5</v>
      </c>
      <c r="O6" s="686" t="s">
        <v>5</v>
      </c>
      <c r="P6" s="676" t="s">
        <v>5</v>
      </c>
      <c r="Q6" s="676" t="s">
        <v>5</v>
      </c>
      <c r="R6" s="676" t="s">
        <v>5</v>
      </c>
      <c r="S6" s="676" t="s">
        <v>5</v>
      </c>
      <c r="T6" s="676" t="s">
        <v>5</v>
      </c>
      <c r="U6" s="676" t="s">
        <v>5</v>
      </c>
      <c r="V6" s="676" t="s">
        <v>5</v>
      </c>
      <c r="W6" s="676" t="s">
        <v>5</v>
      </c>
      <c r="X6" s="676" t="s">
        <v>5</v>
      </c>
      <c r="Y6" s="676" t="s">
        <v>5</v>
      </c>
      <c r="Z6" s="676" t="s">
        <v>6</v>
      </c>
      <c r="AA6" s="676" t="s">
        <v>7</v>
      </c>
      <c r="AB6" s="676" t="s">
        <v>8</v>
      </c>
      <c r="AC6" s="647" t="s">
        <v>73</v>
      </c>
      <c r="AD6" t="s">
        <v>74</v>
      </c>
      <c r="AE6" t="s">
        <v>75</v>
      </c>
    </row>
    <row r="7" spans="2:31" ht="195" x14ac:dyDescent="0.25">
      <c r="B7" s="675" t="s">
        <v>9</v>
      </c>
      <c r="C7" s="676" t="s">
        <v>10</v>
      </c>
      <c r="D7" s="676" t="s">
        <v>11</v>
      </c>
      <c r="E7" s="676" t="s">
        <v>12</v>
      </c>
      <c r="F7" s="676" t="s">
        <v>13</v>
      </c>
      <c r="G7" s="676" t="s">
        <v>14</v>
      </c>
      <c r="H7" s="676" t="s">
        <v>15</v>
      </c>
      <c r="I7" s="686" t="s">
        <v>16</v>
      </c>
      <c r="J7" s="676" t="s">
        <v>17</v>
      </c>
      <c r="K7" s="676" t="s">
        <v>18</v>
      </c>
      <c r="L7" s="676" t="s">
        <v>19</v>
      </c>
      <c r="M7" s="676" t="s">
        <v>20</v>
      </c>
      <c r="N7" s="676" t="s">
        <v>21</v>
      </c>
      <c r="O7" s="686" t="s">
        <v>22</v>
      </c>
      <c r="P7" s="676" t="s">
        <v>23</v>
      </c>
      <c r="Q7" s="676" t="s">
        <v>24</v>
      </c>
      <c r="R7" s="676" t="s">
        <v>25</v>
      </c>
      <c r="S7" s="676" t="s">
        <v>26</v>
      </c>
      <c r="T7" s="676" t="s">
        <v>27</v>
      </c>
      <c r="U7" s="676" t="s">
        <v>28</v>
      </c>
      <c r="V7" s="676" t="s">
        <v>29</v>
      </c>
      <c r="W7" s="676" t="s">
        <v>30</v>
      </c>
      <c r="X7" s="676" t="s">
        <v>31</v>
      </c>
      <c r="Y7" s="676" t="s">
        <v>10</v>
      </c>
      <c r="Z7" s="676" t="s">
        <v>32</v>
      </c>
      <c r="AA7" s="676" t="s">
        <v>32</v>
      </c>
      <c r="AB7" s="676" t="s">
        <v>32</v>
      </c>
    </row>
    <row r="8" spans="2:31" x14ac:dyDescent="0.25">
      <c r="B8" s="677" t="s">
        <v>33</v>
      </c>
      <c r="C8" s="678" t="s">
        <v>34</v>
      </c>
      <c r="D8" s="678" t="s">
        <v>34</v>
      </c>
      <c r="E8" s="678" t="s">
        <v>34</v>
      </c>
      <c r="F8" s="678" t="s">
        <v>34</v>
      </c>
      <c r="G8" s="678" t="s">
        <v>34</v>
      </c>
      <c r="H8" s="678" t="s">
        <v>34</v>
      </c>
      <c r="I8" s="687" t="s">
        <v>34</v>
      </c>
      <c r="J8" s="678" t="s">
        <v>34</v>
      </c>
      <c r="K8" s="678" t="s">
        <v>34</v>
      </c>
      <c r="L8" s="678" t="s">
        <v>34</v>
      </c>
      <c r="M8" s="678" t="s">
        <v>34</v>
      </c>
      <c r="N8" s="678" t="s">
        <v>34</v>
      </c>
      <c r="O8" s="687" t="s">
        <v>34</v>
      </c>
      <c r="P8" s="678" t="s">
        <v>34</v>
      </c>
      <c r="Q8" s="678" t="s">
        <v>34</v>
      </c>
      <c r="R8" s="678" t="s">
        <v>34</v>
      </c>
      <c r="S8" s="678" t="s">
        <v>34</v>
      </c>
      <c r="T8" s="678" t="s">
        <v>34</v>
      </c>
      <c r="U8" s="678" t="s">
        <v>34</v>
      </c>
      <c r="V8" s="678" t="s">
        <v>34</v>
      </c>
      <c r="W8" s="678" t="s">
        <v>34</v>
      </c>
      <c r="X8" s="678" t="s">
        <v>34</v>
      </c>
      <c r="Y8" s="678" t="s">
        <v>34</v>
      </c>
      <c r="Z8" s="678" t="s">
        <v>34</v>
      </c>
      <c r="AA8" s="678" t="s">
        <v>34</v>
      </c>
      <c r="AB8" s="678" t="s">
        <v>34</v>
      </c>
    </row>
    <row r="9" spans="2:31" x14ac:dyDescent="0.25">
      <c r="B9" s="679" t="s">
        <v>35</v>
      </c>
      <c r="C9" s="680">
        <v>5038842</v>
      </c>
      <c r="D9" s="680">
        <v>135227</v>
      </c>
      <c r="E9" s="680">
        <v>30452</v>
      </c>
      <c r="F9" s="680">
        <v>1501706</v>
      </c>
      <c r="G9" s="680">
        <v>111916</v>
      </c>
      <c r="H9" s="680">
        <v>62383</v>
      </c>
      <c r="I9" s="688">
        <v>448089</v>
      </c>
      <c r="J9" s="680">
        <v>429798</v>
      </c>
      <c r="K9" s="680">
        <v>384087</v>
      </c>
      <c r="L9" s="680">
        <v>90720</v>
      </c>
      <c r="M9" s="680">
        <v>422005</v>
      </c>
      <c r="N9" s="680">
        <v>95549</v>
      </c>
      <c r="O9" s="688">
        <v>363630</v>
      </c>
      <c r="P9" s="680">
        <v>322576</v>
      </c>
      <c r="Q9" s="680">
        <v>116021</v>
      </c>
      <c r="R9" s="680">
        <v>99643</v>
      </c>
      <c r="S9" s="680">
        <v>105383</v>
      </c>
      <c r="T9" s="680">
        <v>216626</v>
      </c>
      <c r="U9" s="680">
        <v>64112</v>
      </c>
      <c r="V9" s="680">
        <v>38919</v>
      </c>
      <c r="W9" s="680">
        <v>0</v>
      </c>
      <c r="X9" s="680">
        <v>0</v>
      </c>
      <c r="Y9" s="680">
        <v>5038842</v>
      </c>
      <c r="Z9" s="680">
        <v>3843785</v>
      </c>
      <c r="AA9" s="680">
        <v>1369015</v>
      </c>
      <c r="AB9" s="680">
        <v>2529498</v>
      </c>
    </row>
    <row r="10" spans="2:31" ht="75" x14ac:dyDescent="0.25">
      <c r="B10" s="679" t="s">
        <v>36</v>
      </c>
      <c r="C10" s="680">
        <v>182813</v>
      </c>
      <c r="D10" s="680">
        <v>61326</v>
      </c>
      <c r="E10" s="680">
        <v>1</v>
      </c>
      <c r="F10" s="680">
        <v>105351</v>
      </c>
      <c r="G10" s="680">
        <v>4260</v>
      </c>
      <c r="H10" s="680">
        <v>1</v>
      </c>
      <c r="I10" s="688">
        <v>439</v>
      </c>
      <c r="J10" s="680">
        <v>202</v>
      </c>
      <c r="K10" s="680">
        <v>64</v>
      </c>
      <c r="L10" s="680">
        <v>6934</v>
      </c>
      <c r="M10" s="680">
        <v>44</v>
      </c>
      <c r="N10" s="680">
        <v>16</v>
      </c>
      <c r="O10" s="688">
        <v>82</v>
      </c>
      <c r="P10" s="680">
        <v>117</v>
      </c>
      <c r="Q10" s="680">
        <v>270</v>
      </c>
      <c r="R10" s="680">
        <v>85</v>
      </c>
      <c r="S10" s="680">
        <v>654</v>
      </c>
      <c r="T10" s="680">
        <v>987</v>
      </c>
      <c r="U10" s="680">
        <v>1542</v>
      </c>
      <c r="V10" s="680">
        <v>438</v>
      </c>
      <c r="W10" s="680">
        <v>0</v>
      </c>
      <c r="X10" s="680">
        <v>0</v>
      </c>
      <c r="Y10" s="680">
        <v>182813</v>
      </c>
      <c r="Z10" s="680">
        <v>69885</v>
      </c>
      <c r="AA10" s="680">
        <v>2404</v>
      </c>
      <c r="AB10" s="680">
        <v>41013</v>
      </c>
    </row>
    <row r="11" spans="2:31" ht="45" x14ac:dyDescent="0.25">
      <c r="B11" s="679" t="s">
        <v>37</v>
      </c>
      <c r="C11" s="680">
        <v>159432</v>
      </c>
      <c r="D11" s="680">
        <v>775</v>
      </c>
      <c r="E11" s="680">
        <v>7036</v>
      </c>
      <c r="F11" s="680">
        <v>130026</v>
      </c>
      <c r="G11" s="680">
        <v>3609</v>
      </c>
      <c r="H11" s="680">
        <v>821</v>
      </c>
      <c r="I11" s="688">
        <v>15394</v>
      </c>
      <c r="J11" s="680">
        <v>732</v>
      </c>
      <c r="K11" s="680">
        <v>464</v>
      </c>
      <c r="L11" s="680">
        <v>0</v>
      </c>
      <c r="M11" s="680">
        <v>0</v>
      </c>
      <c r="N11" s="680">
        <v>0</v>
      </c>
      <c r="O11" s="688">
        <v>145</v>
      </c>
      <c r="P11" s="680">
        <v>95</v>
      </c>
      <c r="Q11" s="680">
        <v>44</v>
      </c>
      <c r="R11" s="680">
        <v>43</v>
      </c>
      <c r="S11" s="680">
        <v>29</v>
      </c>
      <c r="T11" s="680">
        <v>41</v>
      </c>
      <c r="U11" s="680">
        <v>138</v>
      </c>
      <c r="V11" s="680">
        <v>40</v>
      </c>
      <c r="W11" s="680">
        <v>0</v>
      </c>
      <c r="X11" s="680">
        <v>0</v>
      </c>
      <c r="Y11" s="680">
        <v>159432</v>
      </c>
      <c r="Z11" s="680">
        <v>1717</v>
      </c>
      <c r="AA11" s="680">
        <v>1413</v>
      </c>
      <c r="AB11" s="680">
        <v>50313</v>
      </c>
    </row>
    <row r="12" spans="2:31" ht="45" x14ac:dyDescent="0.25">
      <c r="B12" s="679" t="s">
        <v>38</v>
      </c>
      <c r="C12" s="680">
        <v>1471097</v>
      </c>
      <c r="D12" s="680">
        <v>33097</v>
      </c>
      <c r="E12" s="680">
        <v>11406</v>
      </c>
      <c r="F12" s="680">
        <v>852260</v>
      </c>
      <c r="G12" s="680">
        <v>24676</v>
      </c>
      <c r="H12" s="680">
        <v>12176</v>
      </c>
      <c r="I12" s="688">
        <v>164596</v>
      </c>
      <c r="J12" s="680">
        <v>45539</v>
      </c>
      <c r="K12" s="680">
        <v>66659</v>
      </c>
      <c r="L12" s="680">
        <v>41115</v>
      </c>
      <c r="M12" s="680">
        <v>32023</v>
      </c>
      <c r="N12" s="680">
        <v>7413</v>
      </c>
      <c r="O12" s="688">
        <v>10968</v>
      </c>
      <c r="P12" s="680">
        <v>23976</v>
      </c>
      <c r="Q12" s="680">
        <v>22708</v>
      </c>
      <c r="R12" s="680">
        <v>22725</v>
      </c>
      <c r="S12" s="680">
        <v>13050</v>
      </c>
      <c r="T12" s="680">
        <v>67300</v>
      </c>
      <c r="U12" s="680">
        <v>11105</v>
      </c>
      <c r="V12" s="680">
        <v>8305</v>
      </c>
      <c r="W12" s="680">
        <v>0</v>
      </c>
      <c r="X12" s="680">
        <v>0</v>
      </c>
      <c r="Y12" s="680">
        <v>1471097</v>
      </c>
      <c r="Z12" s="680">
        <v>972472</v>
      </c>
      <c r="AA12" s="680">
        <v>380732</v>
      </c>
      <c r="AB12" s="680">
        <v>1709039</v>
      </c>
    </row>
    <row r="13" spans="2:31" ht="90" x14ac:dyDescent="0.25">
      <c r="B13" s="679" t="s">
        <v>39</v>
      </c>
      <c r="C13" s="680">
        <v>100510</v>
      </c>
      <c r="D13" s="680">
        <v>1711</v>
      </c>
      <c r="E13" s="680">
        <v>2045</v>
      </c>
      <c r="F13" s="680">
        <v>29935</v>
      </c>
      <c r="G13" s="680">
        <v>22181</v>
      </c>
      <c r="H13" s="680">
        <v>1498</v>
      </c>
      <c r="I13" s="688">
        <v>1809</v>
      </c>
      <c r="J13" s="680">
        <v>7330</v>
      </c>
      <c r="K13" s="680">
        <v>6077</v>
      </c>
      <c r="L13" s="680">
        <v>2772</v>
      </c>
      <c r="M13" s="680">
        <v>1737</v>
      </c>
      <c r="N13" s="680">
        <v>671</v>
      </c>
      <c r="O13" s="688">
        <v>9882</v>
      </c>
      <c r="P13" s="680">
        <v>1052</v>
      </c>
      <c r="Q13" s="680">
        <v>853</v>
      </c>
      <c r="R13" s="680">
        <v>1865</v>
      </c>
      <c r="S13" s="680">
        <v>1635</v>
      </c>
      <c r="T13" s="680">
        <v>4047</v>
      </c>
      <c r="U13" s="680">
        <v>1747</v>
      </c>
      <c r="V13" s="680">
        <v>1663</v>
      </c>
      <c r="W13" s="680">
        <v>0</v>
      </c>
      <c r="X13" s="680">
        <v>0</v>
      </c>
      <c r="Y13" s="680">
        <v>100510</v>
      </c>
      <c r="Z13" s="680">
        <v>131954</v>
      </c>
      <c r="AA13" s="680">
        <v>0</v>
      </c>
      <c r="AB13" s="680">
        <v>28952</v>
      </c>
    </row>
    <row r="14" spans="2:31" ht="120" x14ac:dyDescent="0.25">
      <c r="B14" s="679" t="s">
        <v>40</v>
      </c>
      <c r="C14" s="680">
        <v>103192</v>
      </c>
      <c r="D14" s="680">
        <v>714</v>
      </c>
      <c r="E14" s="680">
        <v>142</v>
      </c>
      <c r="F14" s="680">
        <v>21212</v>
      </c>
      <c r="G14" s="680">
        <v>2893</v>
      </c>
      <c r="H14" s="680">
        <v>13210</v>
      </c>
      <c r="I14" s="688">
        <v>3871</v>
      </c>
      <c r="J14" s="680">
        <v>9361</v>
      </c>
      <c r="K14" s="680">
        <v>1139</v>
      </c>
      <c r="L14" s="680">
        <v>1488</v>
      </c>
      <c r="M14" s="680">
        <v>896</v>
      </c>
      <c r="N14" s="680">
        <v>850</v>
      </c>
      <c r="O14" s="688">
        <v>39550</v>
      </c>
      <c r="P14" s="680">
        <v>957</v>
      </c>
      <c r="Q14" s="680">
        <v>346</v>
      </c>
      <c r="R14" s="680">
        <v>2183</v>
      </c>
      <c r="S14" s="680">
        <v>832</v>
      </c>
      <c r="T14" s="680">
        <v>2089</v>
      </c>
      <c r="U14" s="680">
        <v>877</v>
      </c>
      <c r="V14" s="680">
        <v>582</v>
      </c>
      <c r="W14" s="680">
        <v>0</v>
      </c>
      <c r="X14" s="680">
        <v>0</v>
      </c>
      <c r="Y14" s="680">
        <v>103192</v>
      </c>
      <c r="Z14" s="680">
        <v>73</v>
      </c>
      <c r="AA14" s="680">
        <v>0</v>
      </c>
      <c r="AB14" s="680">
        <v>16628</v>
      </c>
    </row>
    <row r="15" spans="2:31" s="685" customFormat="1" ht="60" x14ac:dyDescent="0.25">
      <c r="B15" s="691" t="s">
        <v>41</v>
      </c>
      <c r="C15" s="688">
        <v>308601</v>
      </c>
      <c r="D15" s="688">
        <v>3466</v>
      </c>
      <c r="E15" s="688">
        <v>161</v>
      </c>
      <c r="F15" s="688">
        <v>21025</v>
      </c>
      <c r="G15" s="688">
        <v>6248</v>
      </c>
      <c r="H15" s="688">
        <v>3019</v>
      </c>
      <c r="I15" s="688">
        <v>82791</v>
      </c>
      <c r="J15" s="688">
        <v>4984</v>
      </c>
      <c r="K15" s="688">
        <v>18035</v>
      </c>
      <c r="L15" s="688">
        <v>1232</v>
      </c>
      <c r="M15" s="688">
        <v>2526</v>
      </c>
      <c r="N15" s="688">
        <v>1977</v>
      </c>
      <c r="O15" s="688">
        <v>128259</v>
      </c>
      <c r="P15" s="688">
        <v>10217</v>
      </c>
      <c r="Q15" s="688">
        <v>3829</v>
      </c>
      <c r="R15" s="688">
        <v>7465</v>
      </c>
      <c r="S15" s="688">
        <v>4331</v>
      </c>
      <c r="T15" s="688">
        <v>2629</v>
      </c>
      <c r="U15" s="688">
        <v>2707</v>
      </c>
      <c r="V15" s="688">
        <v>3700</v>
      </c>
      <c r="W15" s="688">
        <v>0</v>
      </c>
      <c r="X15" s="688">
        <v>0</v>
      </c>
      <c r="Y15" s="688">
        <v>308601</v>
      </c>
      <c r="Z15" s="688">
        <v>238</v>
      </c>
      <c r="AA15" s="688">
        <v>596855</v>
      </c>
      <c r="AB15" s="688">
        <v>0</v>
      </c>
      <c r="AC15" s="646">
        <f>(Y15-I15)/($Y15-$I15+$Z15+$AA15)</f>
        <v>0.27440658254982664</v>
      </c>
      <c r="AD15" s="646">
        <f>(Z15)/($Y15-$I15+$Z15+$AA15)</f>
        <v>2.8921999312191111E-4</v>
      </c>
      <c r="AE15" s="646">
        <f>(AA15)/($Y15-$I15+$Z15+$AA15)</f>
        <v>0.72530419745705144</v>
      </c>
    </row>
    <row r="16" spans="2:31" s="707" customFormat="1" ht="165" x14ac:dyDescent="0.25">
      <c r="B16" s="705" t="s">
        <v>42</v>
      </c>
      <c r="C16" s="706">
        <v>56430</v>
      </c>
      <c r="D16" s="706">
        <v>937</v>
      </c>
      <c r="E16" s="706">
        <v>228</v>
      </c>
      <c r="F16" s="706">
        <v>11413</v>
      </c>
      <c r="G16" s="706">
        <v>520</v>
      </c>
      <c r="H16" s="706">
        <v>2380</v>
      </c>
      <c r="I16" s="706">
        <v>3635</v>
      </c>
      <c r="J16" s="706">
        <v>11838</v>
      </c>
      <c r="K16" s="706">
        <v>9740</v>
      </c>
      <c r="L16" s="706">
        <v>1670</v>
      </c>
      <c r="M16" s="706">
        <v>3613</v>
      </c>
      <c r="N16" s="706">
        <v>204</v>
      </c>
      <c r="O16" s="706">
        <v>736</v>
      </c>
      <c r="P16" s="706">
        <v>4082</v>
      </c>
      <c r="Q16" s="706">
        <v>2266</v>
      </c>
      <c r="R16" s="706">
        <v>115</v>
      </c>
      <c r="S16" s="706">
        <v>253</v>
      </c>
      <c r="T16" s="706">
        <v>515</v>
      </c>
      <c r="U16" s="706">
        <v>2010</v>
      </c>
      <c r="V16" s="706">
        <v>275</v>
      </c>
      <c r="W16" s="706">
        <v>0</v>
      </c>
      <c r="X16" s="706">
        <v>0</v>
      </c>
      <c r="Y16" s="706">
        <v>56430</v>
      </c>
      <c r="Z16" s="706">
        <v>48149</v>
      </c>
      <c r="AA16" s="706">
        <v>0</v>
      </c>
      <c r="AB16" s="706">
        <v>5415</v>
      </c>
    </row>
    <row r="17" spans="2:29" ht="60" x14ac:dyDescent="0.25">
      <c r="B17" s="679" t="s">
        <v>43</v>
      </c>
      <c r="C17" s="680">
        <v>452707</v>
      </c>
      <c r="D17" s="680">
        <v>19817</v>
      </c>
      <c r="E17" s="680">
        <v>3170</v>
      </c>
      <c r="F17" s="680">
        <v>78325</v>
      </c>
      <c r="G17" s="680">
        <v>4151</v>
      </c>
      <c r="H17" s="680">
        <v>6037</v>
      </c>
      <c r="I17" s="688">
        <v>17132</v>
      </c>
      <c r="J17" s="680">
        <v>64604</v>
      </c>
      <c r="K17" s="680">
        <v>211827</v>
      </c>
      <c r="L17" s="680">
        <v>300</v>
      </c>
      <c r="M17" s="680">
        <v>7436</v>
      </c>
      <c r="N17" s="680">
        <v>2689</v>
      </c>
      <c r="O17" s="688">
        <v>560</v>
      </c>
      <c r="P17" s="680">
        <v>7383</v>
      </c>
      <c r="Q17" s="680">
        <v>6184</v>
      </c>
      <c r="R17" s="680">
        <v>6770</v>
      </c>
      <c r="S17" s="680">
        <v>7948</v>
      </c>
      <c r="T17" s="680">
        <v>4979</v>
      </c>
      <c r="U17" s="680">
        <v>1607</v>
      </c>
      <c r="V17" s="680">
        <v>1788</v>
      </c>
      <c r="W17" s="680">
        <v>0</v>
      </c>
      <c r="X17" s="680">
        <v>0</v>
      </c>
      <c r="Y17" s="680">
        <v>452707</v>
      </c>
      <c r="Z17" s="680">
        <v>139143</v>
      </c>
      <c r="AA17" s="680">
        <v>0</v>
      </c>
      <c r="AB17" s="682">
        <v>74922</v>
      </c>
    </row>
    <row r="18" spans="2:29" ht="60" x14ac:dyDescent="0.25">
      <c r="B18" s="679" t="s">
        <v>44</v>
      </c>
      <c r="C18" s="680">
        <v>41261</v>
      </c>
      <c r="D18" s="680">
        <v>240</v>
      </c>
      <c r="E18" s="680">
        <v>73</v>
      </c>
      <c r="F18" s="680">
        <v>3484</v>
      </c>
      <c r="G18" s="680">
        <v>1011</v>
      </c>
      <c r="H18" s="680">
        <v>1703</v>
      </c>
      <c r="I18" s="688">
        <v>1427</v>
      </c>
      <c r="J18" s="680">
        <v>3940</v>
      </c>
      <c r="K18" s="680">
        <v>2114</v>
      </c>
      <c r="L18" s="680">
        <v>498</v>
      </c>
      <c r="M18" s="680">
        <v>2987</v>
      </c>
      <c r="N18" s="680">
        <v>2682</v>
      </c>
      <c r="O18" s="688">
        <v>345</v>
      </c>
      <c r="P18" s="680">
        <v>3849</v>
      </c>
      <c r="Q18" s="680">
        <v>3395</v>
      </c>
      <c r="R18" s="680">
        <v>2552</v>
      </c>
      <c r="S18" s="680">
        <v>3657</v>
      </c>
      <c r="T18" s="680">
        <v>5367</v>
      </c>
      <c r="U18" s="680">
        <v>1167</v>
      </c>
      <c r="V18" s="680">
        <v>770</v>
      </c>
      <c r="W18" s="680">
        <v>0</v>
      </c>
      <c r="X18" s="680">
        <v>0</v>
      </c>
      <c r="Y18" s="680">
        <v>41261</v>
      </c>
      <c r="Z18" s="680">
        <v>155435</v>
      </c>
      <c r="AA18" s="680">
        <v>0</v>
      </c>
      <c r="AB18" s="680">
        <v>0</v>
      </c>
    </row>
    <row r="19" spans="2:29" ht="75" x14ac:dyDescent="0.25">
      <c r="B19" s="679" t="s">
        <v>45</v>
      </c>
      <c r="C19" s="680">
        <v>463891</v>
      </c>
      <c r="D19" s="680">
        <v>651</v>
      </c>
      <c r="E19" s="680">
        <v>882</v>
      </c>
      <c r="F19" s="680">
        <v>36312</v>
      </c>
      <c r="G19" s="680">
        <v>8540</v>
      </c>
      <c r="H19" s="680">
        <v>4097</v>
      </c>
      <c r="I19" s="688">
        <v>7416</v>
      </c>
      <c r="J19" s="680">
        <v>48436</v>
      </c>
      <c r="K19" s="680">
        <v>10986</v>
      </c>
      <c r="L19" s="680">
        <v>1811</v>
      </c>
      <c r="M19" s="680">
        <v>225859</v>
      </c>
      <c r="N19" s="680">
        <v>9021</v>
      </c>
      <c r="O19" s="688">
        <v>6846</v>
      </c>
      <c r="P19" s="680">
        <v>42044</v>
      </c>
      <c r="Q19" s="680">
        <v>16728</v>
      </c>
      <c r="R19" s="680">
        <v>9274</v>
      </c>
      <c r="S19" s="680">
        <v>9360</v>
      </c>
      <c r="T19" s="680">
        <v>16723</v>
      </c>
      <c r="U19" s="680">
        <v>5336</v>
      </c>
      <c r="V19" s="680">
        <v>3569</v>
      </c>
      <c r="W19" s="680">
        <v>0</v>
      </c>
      <c r="X19" s="680">
        <v>0</v>
      </c>
      <c r="Y19" s="680">
        <v>463891</v>
      </c>
      <c r="Z19" s="680">
        <v>95502</v>
      </c>
      <c r="AA19" s="680">
        <v>210402</v>
      </c>
      <c r="AB19" s="680">
        <v>286550</v>
      </c>
    </row>
    <row r="20" spans="2:29" ht="60" x14ac:dyDescent="0.25">
      <c r="B20" s="679" t="s">
        <v>46</v>
      </c>
      <c r="C20" s="680">
        <v>160746</v>
      </c>
      <c r="D20" s="680">
        <v>6957</v>
      </c>
      <c r="E20" s="680">
        <v>241</v>
      </c>
      <c r="F20" s="680">
        <v>12285</v>
      </c>
      <c r="G20" s="680">
        <v>2298</v>
      </c>
      <c r="H20" s="680">
        <v>1711</v>
      </c>
      <c r="I20" s="688">
        <v>4278</v>
      </c>
      <c r="J20" s="680">
        <v>8855</v>
      </c>
      <c r="K20" s="680">
        <v>3471</v>
      </c>
      <c r="L20" s="680">
        <v>1583</v>
      </c>
      <c r="M20" s="680">
        <v>4328</v>
      </c>
      <c r="N20" s="680">
        <v>31776</v>
      </c>
      <c r="O20" s="688">
        <v>63596</v>
      </c>
      <c r="P20" s="680">
        <v>7679</v>
      </c>
      <c r="Q20" s="680">
        <v>2007</v>
      </c>
      <c r="R20" s="680">
        <v>4906</v>
      </c>
      <c r="S20" s="680">
        <v>617</v>
      </c>
      <c r="T20" s="680">
        <v>936</v>
      </c>
      <c r="U20" s="680">
        <v>1479</v>
      </c>
      <c r="V20" s="680">
        <v>1743</v>
      </c>
      <c r="W20" s="680">
        <v>0</v>
      </c>
      <c r="X20" s="680">
        <v>0</v>
      </c>
      <c r="Y20" s="680">
        <v>160746</v>
      </c>
      <c r="Z20" s="680">
        <v>116392</v>
      </c>
      <c r="AA20" s="680">
        <v>0</v>
      </c>
      <c r="AB20" s="682">
        <v>47368</v>
      </c>
    </row>
    <row r="21" spans="2:29" ht="45" x14ac:dyDescent="0.25">
      <c r="B21" s="679" t="s">
        <v>47</v>
      </c>
      <c r="C21" s="680">
        <v>322387</v>
      </c>
      <c r="D21" s="680">
        <v>42</v>
      </c>
      <c r="E21" s="680">
        <v>81</v>
      </c>
      <c r="F21" s="680">
        <v>20482</v>
      </c>
      <c r="G21" s="680">
        <v>6040</v>
      </c>
      <c r="H21" s="680">
        <v>1130</v>
      </c>
      <c r="I21" s="688">
        <v>2891</v>
      </c>
      <c r="J21" s="680">
        <v>63136</v>
      </c>
      <c r="K21" s="680">
        <v>12317</v>
      </c>
      <c r="L21" s="680">
        <v>18044</v>
      </c>
      <c r="M21" s="680">
        <v>13622</v>
      </c>
      <c r="N21" s="680">
        <v>7277</v>
      </c>
      <c r="O21" s="688">
        <v>38081</v>
      </c>
      <c r="P21" s="680">
        <v>27989</v>
      </c>
      <c r="Q21" s="680">
        <v>6791</v>
      </c>
      <c r="R21" s="680">
        <v>17259</v>
      </c>
      <c r="S21" s="680">
        <v>34194</v>
      </c>
      <c r="T21" s="680">
        <v>34037</v>
      </c>
      <c r="U21" s="680">
        <v>12816</v>
      </c>
      <c r="V21" s="680">
        <v>6158</v>
      </c>
      <c r="W21" s="680">
        <v>0</v>
      </c>
      <c r="X21" s="680">
        <v>0</v>
      </c>
      <c r="Y21" s="680">
        <v>322387</v>
      </c>
      <c r="Z21" s="680">
        <v>479996</v>
      </c>
      <c r="AA21" s="680">
        <v>15591</v>
      </c>
      <c r="AB21" s="680">
        <v>21</v>
      </c>
    </row>
    <row r="22" spans="2:29" ht="90" x14ac:dyDescent="0.25">
      <c r="B22" s="679" t="s">
        <v>48</v>
      </c>
      <c r="C22" s="680">
        <v>746870</v>
      </c>
      <c r="D22" s="680">
        <v>3799</v>
      </c>
      <c r="E22" s="680">
        <v>3606</v>
      </c>
      <c r="F22" s="680">
        <v>97496</v>
      </c>
      <c r="G22" s="680">
        <v>16220</v>
      </c>
      <c r="H22" s="680">
        <v>9034</v>
      </c>
      <c r="I22" s="688">
        <v>125901</v>
      </c>
      <c r="J22" s="680">
        <v>106516</v>
      </c>
      <c r="K22" s="680">
        <v>16221</v>
      </c>
      <c r="L22" s="680">
        <v>4742</v>
      </c>
      <c r="M22" s="680">
        <v>85360</v>
      </c>
      <c r="N22" s="680">
        <v>19368</v>
      </c>
      <c r="O22" s="688">
        <v>32557</v>
      </c>
      <c r="P22" s="680">
        <v>158957</v>
      </c>
      <c r="Q22" s="680">
        <v>19850</v>
      </c>
      <c r="R22" s="680">
        <v>12222</v>
      </c>
      <c r="S22" s="680">
        <v>6430</v>
      </c>
      <c r="T22" s="680">
        <v>14693</v>
      </c>
      <c r="U22" s="680">
        <v>8101</v>
      </c>
      <c r="V22" s="680">
        <v>5797</v>
      </c>
      <c r="W22" s="680">
        <v>0</v>
      </c>
      <c r="X22" s="680">
        <v>0</v>
      </c>
      <c r="Y22" s="680">
        <v>746870</v>
      </c>
      <c r="Z22" s="680">
        <v>56772</v>
      </c>
      <c r="AA22" s="680">
        <v>158295</v>
      </c>
      <c r="AB22" s="680">
        <v>175093</v>
      </c>
    </row>
    <row r="23" spans="2:29" ht="60" x14ac:dyDescent="0.25">
      <c r="B23" s="679" t="s">
        <v>49</v>
      </c>
      <c r="C23" s="680">
        <v>356439</v>
      </c>
      <c r="D23" s="680">
        <v>858</v>
      </c>
      <c r="E23" s="680">
        <v>991</v>
      </c>
      <c r="F23" s="680">
        <v>73262</v>
      </c>
      <c r="G23" s="680">
        <v>6112</v>
      </c>
      <c r="H23" s="680">
        <v>3761</v>
      </c>
      <c r="I23" s="688">
        <v>10925</v>
      </c>
      <c r="J23" s="680">
        <v>47498</v>
      </c>
      <c r="K23" s="680">
        <v>19413</v>
      </c>
      <c r="L23" s="680">
        <v>6738</v>
      </c>
      <c r="M23" s="680">
        <v>36291</v>
      </c>
      <c r="N23" s="680">
        <v>8969</v>
      </c>
      <c r="O23" s="688">
        <v>29164</v>
      </c>
      <c r="P23" s="680">
        <v>25482</v>
      </c>
      <c r="Q23" s="680">
        <v>25769</v>
      </c>
      <c r="R23" s="680">
        <v>6365</v>
      </c>
      <c r="S23" s="680">
        <v>13719</v>
      </c>
      <c r="T23" s="680">
        <v>30135</v>
      </c>
      <c r="U23" s="680">
        <v>8053</v>
      </c>
      <c r="V23" s="680">
        <v>2934</v>
      </c>
      <c r="W23" s="680">
        <v>0</v>
      </c>
      <c r="X23" s="680">
        <v>0</v>
      </c>
      <c r="Y23" s="680">
        <v>356439</v>
      </c>
      <c r="Z23" s="680">
        <v>56875</v>
      </c>
      <c r="AA23" s="680">
        <v>0</v>
      </c>
      <c r="AB23" s="680">
        <v>88826</v>
      </c>
    </row>
    <row r="24" spans="2:29" ht="135" x14ac:dyDescent="0.25">
      <c r="B24" s="679" t="s">
        <v>50</v>
      </c>
      <c r="C24" s="680">
        <v>19773</v>
      </c>
      <c r="D24" s="680">
        <v>438</v>
      </c>
      <c r="E24" s="680">
        <v>67</v>
      </c>
      <c r="F24" s="680">
        <v>1725</v>
      </c>
      <c r="G24" s="680">
        <v>2149</v>
      </c>
      <c r="H24" s="680">
        <v>458</v>
      </c>
      <c r="I24" s="688">
        <v>2045</v>
      </c>
      <c r="J24" s="680">
        <v>2379</v>
      </c>
      <c r="K24" s="680">
        <v>1901</v>
      </c>
      <c r="L24" s="680">
        <v>326</v>
      </c>
      <c r="M24" s="680">
        <v>1069</v>
      </c>
      <c r="N24" s="680">
        <v>840</v>
      </c>
      <c r="O24" s="688">
        <v>153</v>
      </c>
      <c r="P24" s="680">
        <v>2279</v>
      </c>
      <c r="Q24" s="680">
        <v>735</v>
      </c>
      <c r="R24" s="680">
        <v>213</v>
      </c>
      <c r="S24" s="680">
        <v>636</v>
      </c>
      <c r="T24" s="680">
        <v>1782</v>
      </c>
      <c r="U24" s="680">
        <v>408</v>
      </c>
      <c r="V24" s="680">
        <v>170</v>
      </c>
      <c r="W24" s="680">
        <v>0</v>
      </c>
      <c r="X24" s="680">
        <v>0</v>
      </c>
      <c r="Y24" s="680">
        <v>19773</v>
      </c>
      <c r="Z24" s="680">
        <v>265045</v>
      </c>
      <c r="AA24" s="680">
        <v>0</v>
      </c>
      <c r="AB24" s="680">
        <v>2510</v>
      </c>
    </row>
    <row r="25" spans="2:29" ht="30" x14ac:dyDescent="0.25">
      <c r="B25" s="679" t="s">
        <v>51</v>
      </c>
      <c r="C25" s="680">
        <v>22341</v>
      </c>
      <c r="D25" s="680">
        <v>0</v>
      </c>
      <c r="E25" s="680">
        <v>64</v>
      </c>
      <c r="F25" s="680">
        <v>1539</v>
      </c>
      <c r="G25" s="680">
        <v>49</v>
      </c>
      <c r="H25" s="680">
        <v>73</v>
      </c>
      <c r="I25" s="688">
        <v>229</v>
      </c>
      <c r="J25" s="680">
        <v>1497</v>
      </c>
      <c r="K25" s="680">
        <v>1496</v>
      </c>
      <c r="L25" s="680">
        <v>122</v>
      </c>
      <c r="M25" s="680">
        <v>613</v>
      </c>
      <c r="N25" s="680">
        <v>430</v>
      </c>
      <c r="O25" s="688">
        <v>351</v>
      </c>
      <c r="P25" s="680">
        <v>1599</v>
      </c>
      <c r="Q25" s="680">
        <v>450</v>
      </c>
      <c r="R25" s="680">
        <v>1462</v>
      </c>
      <c r="S25" s="680">
        <v>5294</v>
      </c>
      <c r="T25" s="680">
        <v>5802</v>
      </c>
      <c r="U25" s="680">
        <v>909</v>
      </c>
      <c r="V25" s="680">
        <v>362</v>
      </c>
      <c r="W25" s="680">
        <v>0</v>
      </c>
      <c r="X25" s="680">
        <v>0</v>
      </c>
      <c r="Y25" s="680">
        <v>22341</v>
      </c>
      <c r="Z25" s="680">
        <v>358118</v>
      </c>
      <c r="AA25" s="680">
        <v>0</v>
      </c>
      <c r="AB25" s="680">
        <v>517</v>
      </c>
    </row>
    <row r="26" spans="2:29" ht="60" x14ac:dyDescent="0.25">
      <c r="B26" s="679" t="s">
        <v>52</v>
      </c>
      <c r="C26" s="680">
        <v>31113</v>
      </c>
      <c r="D26" s="680">
        <v>167</v>
      </c>
      <c r="E26" s="680">
        <v>63</v>
      </c>
      <c r="F26" s="680">
        <v>1660</v>
      </c>
      <c r="G26" s="680">
        <v>256</v>
      </c>
      <c r="H26" s="680">
        <v>123</v>
      </c>
      <c r="I26" s="688">
        <v>536</v>
      </c>
      <c r="J26" s="680">
        <v>709</v>
      </c>
      <c r="K26" s="680">
        <v>603</v>
      </c>
      <c r="L26" s="680">
        <v>51</v>
      </c>
      <c r="M26" s="680">
        <v>293</v>
      </c>
      <c r="N26" s="680">
        <v>199</v>
      </c>
      <c r="O26" s="688">
        <v>152</v>
      </c>
      <c r="P26" s="680">
        <v>1653</v>
      </c>
      <c r="Q26" s="680">
        <v>1803</v>
      </c>
      <c r="R26" s="680">
        <v>843</v>
      </c>
      <c r="S26" s="680">
        <v>764</v>
      </c>
      <c r="T26" s="680">
        <v>21019</v>
      </c>
      <c r="U26" s="680">
        <v>142</v>
      </c>
      <c r="V26" s="680">
        <v>77</v>
      </c>
      <c r="W26" s="680">
        <v>0</v>
      </c>
      <c r="X26" s="680">
        <v>0</v>
      </c>
      <c r="Y26" s="680">
        <v>31113</v>
      </c>
      <c r="Z26" s="680">
        <v>691195</v>
      </c>
      <c r="AA26" s="680">
        <v>0</v>
      </c>
      <c r="AB26" s="680">
        <v>304</v>
      </c>
    </row>
    <row r="27" spans="2:29" ht="75" x14ac:dyDescent="0.25">
      <c r="B27" s="679" t="s">
        <v>53</v>
      </c>
      <c r="C27" s="680">
        <v>17298</v>
      </c>
      <c r="D27" s="680">
        <v>0</v>
      </c>
      <c r="E27" s="680">
        <v>12</v>
      </c>
      <c r="F27" s="680">
        <v>653</v>
      </c>
      <c r="G27" s="680">
        <v>356</v>
      </c>
      <c r="H27" s="680">
        <v>97</v>
      </c>
      <c r="I27" s="688">
        <v>2243</v>
      </c>
      <c r="J27" s="680">
        <v>352</v>
      </c>
      <c r="K27" s="680">
        <v>536</v>
      </c>
      <c r="L27" s="680">
        <v>173</v>
      </c>
      <c r="M27" s="680">
        <v>1955</v>
      </c>
      <c r="N27" s="680">
        <v>511</v>
      </c>
      <c r="O27" s="688">
        <v>65</v>
      </c>
      <c r="P27" s="680">
        <v>2020</v>
      </c>
      <c r="Q27" s="680">
        <v>1076</v>
      </c>
      <c r="R27" s="680">
        <v>1740</v>
      </c>
      <c r="S27" s="680">
        <v>460</v>
      </c>
      <c r="T27" s="680">
        <v>1323</v>
      </c>
      <c r="U27" s="680">
        <v>3629</v>
      </c>
      <c r="V27" s="680">
        <v>97</v>
      </c>
      <c r="W27" s="680">
        <v>0</v>
      </c>
      <c r="X27" s="680">
        <v>0</v>
      </c>
      <c r="Y27" s="680">
        <v>17298</v>
      </c>
      <c r="Z27" s="680">
        <v>113783</v>
      </c>
      <c r="AA27" s="680">
        <v>3323</v>
      </c>
      <c r="AB27" s="680">
        <v>1829</v>
      </c>
    </row>
    <row r="28" spans="2:29" ht="30" x14ac:dyDescent="0.25">
      <c r="B28" s="679" t="s">
        <v>54</v>
      </c>
      <c r="C28" s="680">
        <v>21941</v>
      </c>
      <c r="D28" s="680">
        <v>232</v>
      </c>
      <c r="E28" s="680">
        <v>183</v>
      </c>
      <c r="F28" s="680">
        <v>3261</v>
      </c>
      <c r="G28" s="680">
        <v>347</v>
      </c>
      <c r="H28" s="680">
        <v>1054</v>
      </c>
      <c r="I28" s="688">
        <v>531</v>
      </c>
      <c r="J28" s="680">
        <v>1890</v>
      </c>
      <c r="K28" s="680">
        <v>1024</v>
      </c>
      <c r="L28" s="680">
        <v>1121</v>
      </c>
      <c r="M28" s="680">
        <v>1353</v>
      </c>
      <c r="N28" s="680">
        <v>656</v>
      </c>
      <c r="O28" s="688">
        <v>2138</v>
      </c>
      <c r="P28" s="680">
        <v>1146</v>
      </c>
      <c r="Q28" s="680">
        <v>917</v>
      </c>
      <c r="R28" s="680">
        <v>1556</v>
      </c>
      <c r="S28" s="680">
        <v>1520</v>
      </c>
      <c r="T28" s="680">
        <v>2222</v>
      </c>
      <c r="U28" s="680">
        <v>339</v>
      </c>
      <c r="V28" s="680">
        <v>451</v>
      </c>
      <c r="W28" s="680">
        <v>0</v>
      </c>
      <c r="X28" s="680">
        <v>0</v>
      </c>
      <c r="Y28" s="680">
        <v>21941</v>
      </c>
      <c r="Z28" s="680">
        <v>88208</v>
      </c>
      <c r="AA28" s="680">
        <v>0</v>
      </c>
      <c r="AB28" s="680">
        <v>198</v>
      </c>
    </row>
    <row r="29" spans="2:29" ht="195" x14ac:dyDescent="0.25">
      <c r="B29" s="679" t="s">
        <v>55</v>
      </c>
      <c r="C29" s="680">
        <v>0</v>
      </c>
      <c r="D29" s="680">
        <v>0</v>
      </c>
      <c r="E29" s="680">
        <v>0</v>
      </c>
      <c r="F29" s="680">
        <v>0</v>
      </c>
      <c r="G29" s="680">
        <v>0</v>
      </c>
      <c r="H29" s="680">
        <v>0</v>
      </c>
      <c r="I29" s="688">
        <v>0</v>
      </c>
      <c r="J29" s="680">
        <v>0</v>
      </c>
      <c r="K29" s="680">
        <v>0</v>
      </c>
      <c r="L29" s="680">
        <v>0</v>
      </c>
      <c r="M29" s="680">
        <v>0</v>
      </c>
      <c r="N29" s="680">
        <v>0</v>
      </c>
      <c r="O29" s="688">
        <v>0</v>
      </c>
      <c r="P29" s="680">
        <v>0</v>
      </c>
      <c r="Q29" s="680">
        <v>0</v>
      </c>
      <c r="R29" s="680">
        <v>0</v>
      </c>
      <c r="S29" s="680">
        <v>0</v>
      </c>
      <c r="T29" s="680">
        <v>0</v>
      </c>
      <c r="U29" s="680">
        <v>0</v>
      </c>
      <c r="V29" s="680">
        <v>0</v>
      </c>
      <c r="W29" s="680">
        <v>0</v>
      </c>
      <c r="X29" s="680">
        <v>0</v>
      </c>
      <c r="Y29" s="680">
        <v>0</v>
      </c>
      <c r="Z29" s="680">
        <v>2833</v>
      </c>
      <c r="AA29" s="680">
        <v>0</v>
      </c>
      <c r="AB29" s="680">
        <v>0</v>
      </c>
    </row>
    <row r="30" spans="2:29" ht="105" x14ac:dyDescent="0.25">
      <c r="B30" s="679" t="s">
        <v>56</v>
      </c>
      <c r="C30" s="680">
        <v>0</v>
      </c>
      <c r="D30" s="680">
        <v>0</v>
      </c>
      <c r="E30" s="680">
        <v>0</v>
      </c>
      <c r="F30" s="680">
        <v>0</v>
      </c>
      <c r="G30" s="680">
        <v>0</v>
      </c>
      <c r="H30" s="680">
        <v>0</v>
      </c>
      <c r="I30" s="688">
        <v>0</v>
      </c>
      <c r="J30" s="680">
        <v>0</v>
      </c>
      <c r="K30" s="680">
        <v>0</v>
      </c>
      <c r="L30" s="680">
        <v>0</v>
      </c>
      <c r="M30" s="680">
        <v>0</v>
      </c>
      <c r="N30" s="680">
        <v>0</v>
      </c>
      <c r="O30" s="688">
        <v>0</v>
      </c>
      <c r="P30" s="680">
        <v>0</v>
      </c>
      <c r="Q30" s="680">
        <v>0</v>
      </c>
      <c r="R30" s="680">
        <v>0</v>
      </c>
      <c r="S30" s="680">
        <v>0</v>
      </c>
      <c r="T30" s="680">
        <v>0</v>
      </c>
      <c r="U30" s="680">
        <v>0</v>
      </c>
      <c r="V30" s="680">
        <v>0</v>
      </c>
      <c r="W30" s="680">
        <v>0</v>
      </c>
      <c r="X30" s="680">
        <v>0</v>
      </c>
      <c r="Y30" s="680">
        <v>0</v>
      </c>
      <c r="Z30" s="680">
        <v>0</v>
      </c>
      <c r="AA30" s="680">
        <v>0</v>
      </c>
      <c r="AB30" s="680">
        <v>0</v>
      </c>
    </row>
    <row r="32" spans="2:29" x14ac:dyDescent="0.25">
      <c r="B32" s="683" t="s">
        <v>57</v>
      </c>
      <c r="AC32" s="684" t="s"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euil16"/>
  <dimension ref="B1:AE31"/>
  <sheetViews>
    <sheetView topLeftCell="X14" workbookViewId="0">
      <selection activeCell="AB6" sqref="AB6:AD6"/>
    </sheetView>
  </sheetViews>
  <sheetFormatPr baseColWidth="10" defaultColWidth="11.5703125" defaultRowHeight="15" x14ac:dyDescent="0.25"/>
  <cols>
    <col min="1" max="24" width="11.5703125" style="673"/>
    <col min="25" max="25" width="11.5703125" style="685"/>
    <col min="26" max="16384" width="11.5703125" style="673"/>
  </cols>
  <sheetData>
    <row r="1" spans="2:31" x14ac:dyDescent="0.25">
      <c r="B1" s="672" t="s">
        <v>0</v>
      </c>
    </row>
    <row r="2" spans="2:31" x14ac:dyDescent="0.25">
      <c r="B2" s="674" t="s">
        <v>94</v>
      </c>
    </row>
    <row r="3" spans="2:31" x14ac:dyDescent="0.25">
      <c r="B3" s="674" t="s">
        <v>2</v>
      </c>
    </row>
    <row r="4" spans="2:31" x14ac:dyDescent="0.25">
      <c r="B4" s="674" t="s">
        <v>82</v>
      </c>
    </row>
    <row r="6" spans="2:31" ht="75" x14ac:dyDescent="0.25">
      <c r="B6" s="675" t="s">
        <v>4</v>
      </c>
      <c r="C6" s="676" t="s">
        <v>5</v>
      </c>
      <c r="D6" s="676" t="s">
        <v>5</v>
      </c>
      <c r="E6" s="676" t="s">
        <v>5</v>
      </c>
      <c r="F6" s="676" t="s">
        <v>5</v>
      </c>
      <c r="G6" s="676" t="s">
        <v>5</v>
      </c>
      <c r="H6" s="676" t="s">
        <v>5</v>
      </c>
      <c r="I6" s="676" t="s">
        <v>5</v>
      </c>
      <c r="J6" s="676" t="s">
        <v>5</v>
      </c>
      <c r="K6" s="676" t="s">
        <v>5</v>
      </c>
      <c r="L6" s="676" t="s">
        <v>5</v>
      </c>
      <c r="M6" s="676" t="s">
        <v>5</v>
      </c>
      <c r="N6" s="676" t="s">
        <v>5</v>
      </c>
      <c r="O6" s="676" t="s">
        <v>5</v>
      </c>
      <c r="P6" s="676" t="s">
        <v>5</v>
      </c>
      <c r="Q6" s="676" t="s">
        <v>5</v>
      </c>
      <c r="R6" s="676" t="s">
        <v>5</v>
      </c>
      <c r="S6" s="676" t="s">
        <v>5</v>
      </c>
      <c r="T6" s="676" t="s">
        <v>5</v>
      </c>
      <c r="U6" s="676" t="s">
        <v>5</v>
      </c>
      <c r="V6" s="676" t="s">
        <v>5</v>
      </c>
      <c r="W6" s="676" t="s">
        <v>5</v>
      </c>
      <c r="X6" s="676" t="s">
        <v>5</v>
      </c>
      <c r="Y6" s="686" t="s">
        <v>6</v>
      </c>
      <c r="Z6" s="676" t="s">
        <v>7</v>
      </c>
      <c r="AA6" s="676" t="s">
        <v>8</v>
      </c>
      <c r="AB6" s="647" t="s">
        <v>73</v>
      </c>
      <c r="AC6" t="s">
        <v>74</v>
      </c>
      <c r="AD6" t="s">
        <v>75</v>
      </c>
    </row>
    <row r="7" spans="2:31" ht="195" x14ac:dyDescent="0.25">
      <c r="B7" s="675" t="s">
        <v>9</v>
      </c>
      <c r="C7" s="676" t="s">
        <v>10</v>
      </c>
      <c r="D7" s="676" t="s">
        <v>11</v>
      </c>
      <c r="E7" s="676" t="s">
        <v>12</v>
      </c>
      <c r="F7" s="676" t="s">
        <v>13</v>
      </c>
      <c r="G7" s="676" t="s">
        <v>14</v>
      </c>
      <c r="H7" s="676" t="s">
        <v>15</v>
      </c>
      <c r="I7" s="676" t="s">
        <v>16</v>
      </c>
      <c r="J7" s="676" t="s">
        <v>17</v>
      </c>
      <c r="K7" s="676" t="s">
        <v>18</v>
      </c>
      <c r="L7" s="676" t="s">
        <v>19</v>
      </c>
      <c r="M7" s="676" t="s">
        <v>20</v>
      </c>
      <c r="N7" s="676" t="s">
        <v>21</v>
      </c>
      <c r="O7" s="676" t="s">
        <v>22</v>
      </c>
      <c r="P7" s="676" t="s">
        <v>23</v>
      </c>
      <c r="Q7" s="676" t="s">
        <v>24</v>
      </c>
      <c r="R7" s="676" t="s">
        <v>25</v>
      </c>
      <c r="S7" s="676" t="s">
        <v>26</v>
      </c>
      <c r="T7" s="676" t="s">
        <v>27</v>
      </c>
      <c r="U7" s="676" t="s">
        <v>28</v>
      </c>
      <c r="V7" s="676" t="s">
        <v>29</v>
      </c>
      <c r="W7" s="676" t="s">
        <v>30</v>
      </c>
      <c r="X7" s="676" t="s">
        <v>10</v>
      </c>
      <c r="Y7" s="686" t="s">
        <v>32</v>
      </c>
      <c r="Z7" s="676" t="s">
        <v>32</v>
      </c>
      <c r="AA7" s="676" t="s">
        <v>32</v>
      </c>
    </row>
    <row r="8" spans="2:31" x14ac:dyDescent="0.25">
      <c r="B8" s="677" t="s">
        <v>33</v>
      </c>
      <c r="C8" s="678" t="s">
        <v>34</v>
      </c>
      <c r="D8" s="678" t="s">
        <v>34</v>
      </c>
      <c r="E8" s="678" t="s">
        <v>34</v>
      </c>
      <c r="F8" s="678" t="s">
        <v>34</v>
      </c>
      <c r="G8" s="678" t="s">
        <v>34</v>
      </c>
      <c r="H8" s="678" t="s">
        <v>34</v>
      </c>
      <c r="I8" s="678" t="s">
        <v>34</v>
      </c>
      <c r="J8" s="678" t="s">
        <v>34</v>
      </c>
      <c r="K8" s="678" t="s">
        <v>34</v>
      </c>
      <c r="L8" s="678" t="s">
        <v>34</v>
      </c>
      <c r="M8" s="678" t="s">
        <v>34</v>
      </c>
      <c r="N8" s="678" t="s">
        <v>34</v>
      </c>
      <c r="O8" s="678" t="s">
        <v>34</v>
      </c>
      <c r="P8" s="678" t="s">
        <v>34</v>
      </c>
      <c r="Q8" s="678" t="s">
        <v>34</v>
      </c>
      <c r="R8" s="678" t="s">
        <v>34</v>
      </c>
      <c r="S8" s="678" t="s">
        <v>34</v>
      </c>
      <c r="T8" s="678" t="s">
        <v>34</v>
      </c>
      <c r="U8" s="678" t="s">
        <v>34</v>
      </c>
      <c r="V8" s="678" t="s">
        <v>34</v>
      </c>
      <c r="W8" s="678" t="s">
        <v>34</v>
      </c>
      <c r="X8" s="678" t="s">
        <v>34</v>
      </c>
      <c r="Y8" s="687" t="s">
        <v>34</v>
      </c>
      <c r="Z8" s="678" t="s">
        <v>34</v>
      </c>
      <c r="AA8" s="678" t="s">
        <v>34</v>
      </c>
    </row>
    <row r="9" spans="2:31" x14ac:dyDescent="0.25">
      <c r="B9" s="679" t="s">
        <v>35</v>
      </c>
      <c r="C9" s="680">
        <v>3111282.8089999999</v>
      </c>
      <c r="D9" s="680">
        <v>108210.39200000001</v>
      </c>
      <c r="E9" s="680">
        <v>30301.883999999998</v>
      </c>
      <c r="F9" s="680">
        <v>1301487.027</v>
      </c>
      <c r="G9" s="680">
        <v>79188.459000000003</v>
      </c>
      <c r="H9" s="680">
        <v>37902.803</v>
      </c>
      <c r="I9" s="680">
        <v>351907.67700000003</v>
      </c>
      <c r="J9" s="680">
        <v>280238.77</v>
      </c>
      <c r="K9" s="682">
        <v>272676.45799999998</v>
      </c>
      <c r="L9" s="680">
        <v>35551.129999999997</v>
      </c>
      <c r="M9" s="680">
        <v>94276.967000000004</v>
      </c>
      <c r="N9" s="680">
        <v>65432.38</v>
      </c>
      <c r="O9" s="680">
        <v>96158.107999999993</v>
      </c>
      <c r="P9" s="680">
        <v>106891.42200000001</v>
      </c>
      <c r="Q9" s="680">
        <v>58402.089</v>
      </c>
      <c r="R9" s="680">
        <v>39917.072999999997</v>
      </c>
      <c r="S9" s="680">
        <v>25367.962</v>
      </c>
      <c r="T9" s="680">
        <v>87806.697</v>
      </c>
      <c r="U9" s="680">
        <v>19209.918000000001</v>
      </c>
      <c r="V9" s="680">
        <v>20355.593000000001</v>
      </c>
      <c r="W9" s="680">
        <v>0</v>
      </c>
      <c r="X9" s="680">
        <v>3111282.8089999999</v>
      </c>
      <c r="Y9" s="688">
        <v>1975341.703</v>
      </c>
      <c r="Z9" s="680">
        <v>442354.12</v>
      </c>
      <c r="AA9" s="680">
        <v>1498394.8629999999</v>
      </c>
    </row>
    <row r="10" spans="2:31" ht="75" x14ac:dyDescent="0.25">
      <c r="B10" s="679" t="s">
        <v>36</v>
      </c>
      <c r="C10" s="680">
        <v>140882.17800000001</v>
      </c>
      <c r="D10" s="680">
        <v>33095.038999999997</v>
      </c>
      <c r="E10" s="680">
        <v>91.444999999999993</v>
      </c>
      <c r="F10" s="680">
        <v>97742.120999999999</v>
      </c>
      <c r="G10" s="680">
        <v>1801.3620000000001</v>
      </c>
      <c r="H10" s="680">
        <v>62.075000000000003</v>
      </c>
      <c r="I10" s="680">
        <v>423.04599999999999</v>
      </c>
      <c r="J10" s="680">
        <v>4819.3760000000002</v>
      </c>
      <c r="K10" s="682">
        <v>139.958</v>
      </c>
      <c r="L10" s="680">
        <v>911.92200000000003</v>
      </c>
      <c r="M10" s="680">
        <v>0.58199999999999996</v>
      </c>
      <c r="N10" s="680">
        <v>6.4420000000000002</v>
      </c>
      <c r="O10" s="680">
        <v>110.316</v>
      </c>
      <c r="P10" s="680">
        <v>91.951999999999998</v>
      </c>
      <c r="Q10" s="680">
        <v>829.11900000000003</v>
      </c>
      <c r="R10" s="680">
        <v>241.91399999999999</v>
      </c>
      <c r="S10" s="680">
        <v>51.445999999999998</v>
      </c>
      <c r="T10" s="680">
        <v>301.60300000000001</v>
      </c>
      <c r="U10" s="680">
        <v>19.731000000000002</v>
      </c>
      <c r="V10" s="680">
        <v>142.72900000000001</v>
      </c>
      <c r="W10" s="680">
        <v>0</v>
      </c>
      <c r="X10" s="680">
        <v>140882.17800000001</v>
      </c>
      <c r="Y10" s="688">
        <v>60276.436999999998</v>
      </c>
      <c r="Z10" s="680">
        <v>877.84199999999998</v>
      </c>
      <c r="AA10" s="680">
        <v>25627.800999999999</v>
      </c>
    </row>
    <row r="11" spans="2:31" ht="45" x14ac:dyDescent="0.25">
      <c r="B11" s="679" t="s">
        <v>37</v>
      </c>
      <c r="C11" s="680">
        <v>124986.5</v>
      </c>
      <c r="D11" s="680">
        <v>671.67700000000002</v>
      </c>
      <c r="E11" s="680">
        <v>7176.2910000000002</v>
      </c>
      <c r="F11" s="680">
        <v>76391.634000000005</v>
      </c>
      <c r="G11" s="680">
        <v>33080.571000000004</v>
      </c>
      <c r="H11" s="680">
        <v>137.81700000000001</v>
      </c>
      <c r="I11" s="680">
        <v>6028.1189999999997</v>
      </c>
      <c r="J11" s="680">
        <v>205.47399999999999</v>
      </c>
      <c r="K11" s="682">
        <v>262.34899999999999</v>
      </c>
      <c r="L11" s="680">
        <v>8.6270000000000007</v>
      </c>
      <c r="M11" s="680">
        <v>8.7249999999999996</v>
      </c>
      <c r="N11" s="680">
        <v>55.746000000000002</v>
      </c>
      <c r="O11" s="680">
        <v>80.287000000000006</v>
      </c>
      <c r="P11" s="680">
        <v>202.839</v>
      </c>
      <c r="Q11" s="680">
        <v>405.16899999999998</v>
      </c>
      <c r="R11" s="680">
        <v>163.791</v>
      </c>
      <c r="S11" s="680">
        <v>25.260999999999999</v>
      </c>
      <c r="T11" s="680">
        <v>17.492000000000001</v>
      </c>
      <c r="U11" s="680">
        <v>20.07</v>
      </c>
      <c r="V11" s="680">
        <v>44.561</v>
      </c>
      <c r="W11" s="680">
        <v>0</v>
      </c>
      <c r="X11" s="680">
        <v>124986.5</v>
      </c>
      <c r="Y11" s="688">
        <v>13188.646000000001</v>
      </c>
      <c r="Z11" s="680">
        <v>192.27199999999999</v>
      </c>
      <c r="AA11" s="680">
        <v>5046.8779999999997</v>
      </c>
    </row>
    <row r="12" spans="2:31" ht="45" x14ac:dyDescent="0.25">
      <c r="B12" s="679" t="s">
        <v>38</v>
      </c>
      <c r="C12" s="680">
        <v>1469035.17</v>
      </c>
      <c r="D12" s="680">
        <v>60809.383999999998</v>
      </c>
      <c r="E12" s="680">
        <v>8365.0429999999997</v>
      </c>
      <c r="F12" s="680">
        <v>898429.89599999995</v>
      </c>
      <c r="G12" s="680">
        <v>4631.2280000000001</v>
      </c>
      <c r="H12" s="680">
        <v>14121.254000000001</v>
      </c>
      <c r="I12" s="680">
        <v>165632.16</v>
      </c>
      <c r="J12" s="680">
        <v>78819.850999999995</v>
      </c>
      <c r="K12" s="682">
        <v>95102.104000000007</v>
      </c>
      <c r="L12" s="680">
        <v>23436.960999999999</v>
      </c>
      <c r="M12" s="680">
        <v>11292.045</v>
      </c>
      <c r="N12" s="680">
        <v>12354.38</v>
      </c>
      <c r="O12" s="680">
        <v>9102.366</v>
      </c>
      <c r="P12" s="680">
        <v>13874.183000000001</v>
      </c>
      <c r="Q12" s="680">
        <v>11517.236000000001</v>
      </c>
      <c r="R12" s="680">
        <v>13810.471</v>
      </c>
      <c r="S12" s="680">
        <v>4948.2560000000003</v>
      </c>
      <c r="T12" s="680">
        <v>29785.35</v>
      </c>
      <c r="U12" s="680">
        <v>3550.7339999999999</v>
      </c>
      <c r="V12" s="680">
        <v>9452.268</v>
      </c>
      <c r="W12" s="680">
        <v>0</v>
      </c>
      <c r="X12" s="680">
        <v>1469035.17</v>
      </c>
      <c r="Y12" s="688">
        <v>760059.88800000004</v>
      </c>
      <c r="Z12" s="680">
        <v>186975.97899999999</v>
      </c>
      <c r="AA12" s="680">
        <v>1192710.1129999999</v>
      </c>
    </row>
    <row r="13" spans="2:31" ht="90" x14ac:dyDescent="0.25">
      <c r="B13" s="679" t="s">
        <v>39</v>
      </c>
      <c r="C13" s="680">
        <v>114968.976</v>
      </c>
      <c r="D13" s="680">
        <v>2984.9929999999999</v>
      </c>
      <c r="E13" s="680">
        <v>3617.076</v>
      </c>
      <c r="F13" s="680">
        <v>38808.29</v>
      </c>
      <c r="G13" s="680">
        <v>6546.6289999999999</v>
      </c>
      <c r="H13" s="680">
        <v>2290.6170000000002</v>
      </c>
      <c r="I13" s="680">
        <v>2802.4789999999998</v>
      </c>
      <c r="J13" s="680">
        <v>7276.78</v>
      </c>
      <c r="K13" s="682">
        <v>7303.8149999999996</v>
      </c>
      <c r="L13" s="680">
        <v>1536.7249999999999</v>
      </c>
      <c r="M13" s="680">
        <v>1483.152</v>
      </c>
      <c r="N13" s="680">
        <v>468.92399999999998</v>
      </c>
      <c r="O13" s="680">
        <v>27483.742999999999</v>
      </c>
      <c r="P13" s="680">
        <v>1262.9000000000001</v>
      </c>
      <c r="Q13" s="680">
        <v>506.87900000000002</v>
      </c>
      <c r="R13" s="680">
        <v>2212.4580000000001</v>
      </c>
      <c r="S13" s="680">
        <v>3634.4409999999998</v>
      </c>
      <c r="T13" s="680">
        <v>2839.3180000000002</v>
      </c>
      <c r="U13" s="680">
        <v>1271.5160000000001</v>
      </c>
      <c r="V13" s="680">
        <v>638.24099999999999</v>
      </c>
      <c r="W13" s="680">
        <v>0</v>
      </c>
      <c r="X13" s="680">
        <v>114968.976</v>
      </c>
      <c r="Y13" s="688">
        <v>50023.826999999997</v>
      </c>
      <c r="Z13" s="680">
        <v>0</v>
      </c>
      <c r="AA13" s="680">
        <v>4697.7550000000001</v>
      </c>
    </row>
    <row r="14" spans="2:31" ht="120" x14ac:dyDescent="0.25">
      <c r="B14" s="679" t="s">
        <v>40</v>
      </c>
      <c r="C14" s="680">
        <v>45275.099000000002</v>
      </c>
      <c r="D14" s="680">
        <v>320.75799999999998</v>
      </c>
      <c r="E14" s="680">
        <v>5428.9210000000003</v>
      </c>
      <c r="F14" s="680">
        <v>9970.9040000000005</v>
      </c>
      <c r="G14" s="680">
        <v>750.44600000000003</v>
      </c>
      <c r="H14" s="680">
        <v>11168.699000000001</v>
      </c>
      <c r="I14" s="680">
        <v>1743.0650000000001</v>
      </c>
      <c r="J14" s="680">
        <v>2980.848</v>
      </c>
      <c r="K14" s="682">
        <v>1594.4559999999999</v>
      </c>
      <c r="L14" s="680">
        <v>603.25599999999997</v>
      </c>
      <c r="M14" s="680">
        <v>263.91000000000003</v>
      </c>
      <c r="N14" s="680">
        <v>165.52099999999999</v>
      </c>
      <c r="O14" s="680">
        <v>5611.4480000000003</v>
      </c>
      <c r="P14" s="680">
        <v>679.904</v>
      </c>
      <c r="Q14" s="680">
        <v>1152.328</v>
      </c>
      <c r="R14" s="680">
        <v>617.15099999999995</v>
      </c>
      <c r="S14" s="680">
        <v>285.471</v>
      </c>
      <c r="T14" s="680">
        <v>1278.3320000000001</v>
      </c>
      <c r="U14" s="680">
        <v>303.79700000000003</v>
      </c>
      <c r="V14" s="680">
        <v>355.88400000000001</v>
      </c>
      <c r="W14" s="680">
        <v>0</v>
      </c>
      <c r="X14" s="680">
        <v>45275.099000000002</v>
      </c>
      <c r="Y14" s="688">
        <v>17228.539000000001</v>
      </c>
      <c r="Z14" s="680">
        <v>0</v>
      </c>
      <c r="AA14" s="680">
        <v>14839.893</v>
      </c>
    </row>
    <row r="15" spans="2:31" s="685" customFormat="1" ht="60" x14ac:dyDescent="0.25">
      <c r="B15" s="691" t="s">
        <v>41</v>
      </c>
      <c r="C15" s="688">
        <v>276795.63799999998</v>
      </c>
      <c r="D15" s="688">
        <v>849.22400000000005</v>
      </c>
      <c r="E15" s="688">
        <v>358.18200000000002</v>
      </c>
      <c r="F15" s="688">
        <v>15215.61</v>
      </c>
      <c r="G15" s="688">
        <v>20609.66</v>
      </c>
      <c r="H15" s="688">
        <v>1541.4849999999999</v>
      </c>
      <c r="I15" s="688">
        <v>146486.30499999999</v>
      </c>
      <c r="J15" s="688">
        <v>15141.582</v>
      </c>
      <c r="K15" s="690">
        <v>19972.752</v>
      </c>
      <c r="L15" s="688">
        <v>703.22699999999998</v>
      </c>
      <c r="M15" s="688">
        <v>1721.42</v>
      </c>
      <c r="N15" s="688">
        <v>363.03800000000001</v>
      </c>
      <c r="O15" s="688">
        <v>21464.594000000001</v>
      </c>
      <c r="P15" s="688">
        <v>11351.995000000001</v>
      </c>
      <c r="Q15" s="688">
        <v>1469.1590000000001</v>
      </c>
      <c r="R15" s="688">
        <v>13206.618</v>
      </c>
      <c r="S15" s="688">
        <v>2555.8150000000001</v>
      </c>
      <c r="T15" s="688">
        <v>2275.4960000000001</v>
      </c>
      <c r="U15" s="688">
        <v>873.51300000000003</v>
      </c>
      <c r="V15" s="688">
        <v>635.96299999999997</v>
      </c>
      <c r="W15" s="688">
        <v>0</v>
      </c>
      <c r="X15" s="688">
        <v>276795.63799999998</v>
      </c>
      <c r="Y15" s="688">
        <v>34558.934000000001</v>
      </c>
      <c r="Z15" s="688">
        <v>200825.666</v>
      </c>
      <c r="AA15" s="688">
        <v>22805.041000000001</v>
      </c>
      <c r="AB15" s="646">
        <f>X15/($Y15+$X15+$Z15)</f>
        <v>0.54042623565651893</v>
      </c>
      <c r="AC15" s="646">
        <f t="shared" ref="AC15:AD15" si="0">Y15/($Y15+$X15+$Z15)</f>
        <v>6.7474165217596707E-2</v>
      </c>
      <c r="AD15" s="646">
        <f t="shared" si="0"/>
        <v>0.39209959912588427</v>
      </c>
      <c r="AE15" s="685" t="s">
        <v>95</v>
      </c>
    </row>
    <row r="16" spans="2:31" ht="165" x14ac:dyDescent="0.25">
      <c r="B16" s="679" t="s">
        <v>42</v>
      </c>
      <c r="C16" s="680">
        <v>11855.458000000001</v>
      </c>
      <c r="D16" s="680">
        <v>133.15299999999999</v>
      </c>
      <c r="E16" s="680">
        <v>58.838999999999999</v>
      </c>
      <c r="F16" s="680">
        <v>1677.519</v>
      </c>
      <c r="G16" s="680">
        <v>15.398999999999999</v>
      </c>
      <c r="H16" s="680">
        <v>380.75799999999998</v>
      </c>
      <c r="I16" s="680">
        <v>574.51400000000001</v>
      </c>
      <c r="J16" s="680">
        <v>2713.913</v>
      </c>
      <c r="K16" s="682">
        <v>3456.53</v>
      </c>
      <c r="L16" s="680">
        <v>45.42</v>
      </c>
      <c r="M16" s="680">
        <v>193.42599999999999</v>
      </c>
      <c r="N16" s="680">
        <v>303.952</v>
      </c>
      <c r="O16" s="680">
        <v>107.629</v>
      </c>
      <c r="P16" s="680">
        <v>351.99200000000002</v>
      </c>
      <c r="Q16" s="680">
        <v>842.84900000000005</v>
      </c>
      <c r="R16" s="680">
        <v>725.39599999999996</v>
      </c>
      <c r="S16" s="680">
        <v>41.555</v>
      </c>
      <c r="T16" s="680">
        <v>129.91300000000001</v>
      </c>
      <c r="U16" s="680">
        <v>32.225999999999999</v>
      </c>
      <c r="V16" s="680">
        <v>70.474999999999994</v>
      </c>
      <c r="W16" s="680">
        <v>0</v>
      </c>
      <c r="X16" s="680">
        <v>11855.458000000001</v>
      </c>
      <c r="Y16" s="688">
        <v>13454.200999999999</v>
      </c>
      <c r="Z16" s="680">
        <v>0</v>
      </c>
      <c r="AA16" s="680">
        <v>1872.366</v>
      </c>
    </row>
    <row r="17" spans="2:28" ht="60" x14ac:dyDescent="0.25">
      <c r="B17" s="679" t="s">
        <v>43</v>
      </c>
      <c r="C17" s="682">
        <v>246848.693</v>
      </c>
      <c r="D17" s="682">
        <v>1930.4459999999999</v>
      </c>
      <c r="E17" s="682">
        <v>2359.8180000000002</v>
      </c>
      <c r="F17" s="682">
        <v>48935.131000000001</v>
      </c>
      <c r="G17" s="682">
        <v>2859.2420000000002</v>
      </c>
      <c r="H17" s="682">
        <v>1838.443</v>
      </c>
      <c r="I17" s="682">
        <v>4599.134</v>
      </c>
      <c r="J17" s="682">
        <v>58627.923000000003</v>
      </c>
      <c r="K17" s="682">
        <v>103845.74</v>
      </c>
      <c r="L17" s="682">
        <v>399.92500000000001</v>
      </c>
      <c r="M17" s="682">
        <v>1548.865</v>
      </c>
      <c r="N17" s="682">
        <v>1173.3</v>
      </c>
      <c r="O17" s="682">
        <v>770.226</v>
      </c>
      <c r="P17" s="682">
        <v>5330.9989999999998</v>
      </c>
      <c r="Q17" s="682">
        <v>8394.7569999999996</v>
      </c>
      <c r="R17" s="682">
        <v>1374.306</v>
      </c>
      <c r="S17" s="682">
        <v>321.863</v>
      </c>
      <c r="T17" s="682">
        <v>1238.1179999999999</v>
      </c>
      <c r="U17" s="682">
        <v>362.36500000000001</v>
      </c>
      <c r="V17" s="682">
        <v>938.09199999999998</v>
      </c>
      <c r="W17" s="682">
        <v>0</v>
      </c>
      <c r="X17" s="682">
        <v>246848.693</v>
      </c>
      <c r="Y17" s="690">
        <v>79505.210000000006</v>
      </c>
      <c r="Z17" s="682">
        <v>0</v>
      </c>
      <c r="AA17" s="682">
        <v>86857.63</v>
      </c>
    </row>
    <row r="18" spans="2:28" ht="60" x14ac:dyDescent="0.25">
      <c r="B18" s="679" t="s">
        <v>44</v>
      </c>
      <c r="C18" s="680">
        <v>13717.925999999999</v>
      </c>
      <c r="D18" s="680">
        <v>31.36</v>
      </c>
      <c r="E18" s="680">
        <v>90.700999999999993</v>
      </c>
      <c r="F18" s="680">
        <v>1781.2239999999999</v>
      </c>
      <c r="G18" s="680">
        <v>18.096</v>
      </c>
      <c r="H18" s="680">
        <v>73.87</v>
      </c>
      <c r="I18" s="680">
        <v>1061.385</v>
      </c>
      <c r="J18" s="680">
        <v>1465.9739999999999</v>
      </c>
      <c r="K18" s="682">
        <v>1164.7729999999999</v>
      </c>
      <c r="L18" s="680">
        <v>914.69100000000003</v>
      </c>
      <c r="M18" s="680">
        <v>465.13400000000001</v>
      </c>
      <c r="N18" s="680">
        <v>437.48500000000001</v>
      </c>
      <c r="O18" s="680">
        <v>94.92</v>
      </c>
      <c r="P18" s="680">
        <v>919.26700000000005</v>
      </c>
      <c r="Q18" s="680">
        <v>3362.1770000000001</v>
      </c>
      <c r="R18" s="680">
        <v>253.91300000000001</v>
      </c>
      <c r="S18" s="680">
        <v>326.178</v>
      </c>
      <c r="T18" s="680">
        <v>860.70799999999997</v>
      </c>
      <c r="U18" s="680">
        <v>328.81099999999998</v>
      </c>
      <c r="V18" s="680">
        <v>67.259</v>
      </c>
      <c r="W18" s="680">
        <v>0</v>
      </c>
      <c r="X18" s="680">
        <v>13717.925999999999</v>
      </c>
      <c r="Y18" s="688">
        <v>63413.209000000003</v>
      </c>
      <c r="Z18" s="680">
        <v>0</v>
      </c>
      <c r="AA18" s="680">
        <v>2851.212</v>
      </c>
    </row>
    <row r="19" spans="2:28" ht="75" x14ac:dyDescent="0.25">
      <c r="B19" s="679" t="s">
        <v>45</v>
      </c>
      <c r="C19" s="680">
        <v>136343.67199999999</v>
      </c>
      <c r="D19" s="680">
        <v>274.59399999999999</v>
      </c>
      <c r="E19" s="680">
        <v>183.29599999999999</v>
      </c>
      <c r="F19" s="680">
        <v>11222.967000000001</v>
      </c>
      <c r="G19" s="680">
        <v>1768.3620000000001</v>
      </c>
      <c r="H19" s="680">
        <v>527.03700000000003</v>
      </c>
      <c r="I19" s="680">
        <v>1814.4580000000001</v>
      </c>
      <c r="J19" s="680">
        <v>19014.383000000002</v>
      </c>
      <c r="K19" s="682">
        <v>5478.4759999999997</v>
      </c>
      <c r="L19" s="680">
        <v>715.42899999999997</v>
      </c>
      <c r="M19" s="680">
        <v>52015.146000000001</v>
      </c>
      <c r="N19" s="680">
        <v>15176.978999999999</v>
      </c>
      <c r="O19" s="680">
        <v>4445.9350000000004</v>
      </c>
      <c r="P19" s="680">
        <v>11401.471</v>
      </c>
      <c r="Q19" s="680">
        <v>3149.5839999999998</v>
      </c>
      <c r="R19" s="680">
        <v>1880.711</v>
      </c>
      <c r="S19" s="680">
        <v>2993.4760000000001</v>
      </c>
      <c r="T19" s="680">
        <v>2048.3989999999999</v>
      </c>
      <c r="U19" s="680">
        <v>872.02200000000005</v>
      </c>
      <c r="V19" s="680">
        <v>1360.9469999999999</v>
      </c>
      <c r="W19" s="680">
        <v>0</v>
      </c>
      <c r="X19" s="680">
        <v>136343.67199999999</v>
      </c>
      <c r="Y19" s="688">
        <v>57786.957999999999</v>
      </c>
      <c r="Z19" s="680">
        <v>15146.082</v>
      </c>
      <c r="AA19" s="680">
        <v>52049.728000000003</v>
      </c>
    </row>
    <row r="20" spans="2:28" ht="60" x14ac:dyDescent="0.25">
      <c r="B20" s="679" t="s">
        <v>46</v>
      </c>
      <c r="C20" s="680">
        <v>67676.581999999995</v>
      </c>
      <c r="D20" s="680">
        <v>2472.9180000000001</v>
      </c>
      <c r="E20" s="680">
        <v>455.56900000000002</v>
      </c>
      <c r="F20" s="680">
        <v>10537.654</v>
      </c>
      <c r="G20" s="680">
        <v>748.5</v>
      </c>
      <c r="H20" s="680">
        <v>639.58100000000002</v>
      </c>
      <c r="I20" s="680">
        <v>2772.674</v>
      </c>
      <c r="J20" s="680">
        <v>6315.3879999999999</v>
      </c>
      <c r="K20" s="682">
        <v>3318.076</v>
      </c>
      <c r="L20" s="680">
        <v>312.96600000000001</v>
      </c>
      <c r="M20" s="680">
        <v>1373.347</v>
      </c>
      <c r="N20" s="680">
        <v>21123.136999999999</v>
      </c>
      <c r="O20" s="680">
        <v>9377.8439999999991</v>
      </c>
      <c r="P20" s="680">
        <v>2021.6969999999999</v>
      </c>
      <c r="Q20" s="680">
        <v>1354.93</v>
      </c>
      <c r="R20" s="680">
        <v>1020.814</v>
      </c>
      <c r="S20" s="680">
        <v>948.78599999999994</v>
      </c>
      <c r="T20" s="680">
        <v>1688.76</v>
      </c>
      <c r="U20" s="680">
        <v>544.41300000000001</v>
      </c>
      <c r="V20" s="680">
        <v>649.52800000000002</v>
      </c>
      <c r="W20" s="680">
        <v>0</v>
      </c>
      <c r="X20" s="680">
        <v>67676.581999999995</v>
      </c>
      <c r="Y20" s="688">
        <v>76656.925000000003</v>
      </c>
      <c r="Z20" s="680">
        <v>0</v>
      </c>
      <c r="AA20" s="682">
        <v>4022.6959999999999</v>
      </c>
    </row>
    <row r="21" spans="2:28" ht="45" x14ac:dyDescent="0.25">
      <c r="B21" s="679" t="s">
        <v>47</v>
      </c>
      <c r="C21" s="680">
        <v>70456.695000000007</v>
      </c>
      <c r="D21" s="680">
        <v>317.29399999999998</v>
      </c>
      <c r="E21" s="680">
        <v>96.088999999999999</v>
      </c>
      <c r="F21" s="680">
        <v>8276.0010000000002</v>
      </c>
      <c r="G21" s="680">
        <v>626.12099999999998</v>
      </c>
      <c r="H21" s="680">
        <v>692.01099999999997</v>
      </c>
      <c r="I21" s="680">
        <v>1812.298</v>
      </c>
      <c r="J21" s="680">
        <v>18747.543000000001</v>
      </c>
      <c r="K21" s="682">
        <v>5730.45</v>
      </c>
      <c r="L21" s="680">
        <v>1348.653</v>
      </c>
      <c r="M21" s="680">
        <v>2452.114</v>
      </c>
      <c r="N21" s="680">
        <v>3941.4630000000002</v>
      </c>
      <c r="O21" s="680">
        <v>7513.2650000000003</v>
      </c>
      <c r="P21" s="680">
        <v>3809.518</v>
      </c>
      <c r="Q21" s="680">
        <v>2383.0410000000002</v>
      </c>
      <c r="R21" s="680">
        <v>824.90599999999995</v>
      </c>
      <c r="S21" s="680">
        <v>1022.0890000000001</v>
      </c>
      <c r="T21" s="680">
        <v>8401.6759999999995</v>
      </c>
      <c r="U21" s="680">
        <v>1287.499</v>
      </c>
      <c r="V21" s="680">
        <v>1174.664</v>
      </c>
      <c r="W21" s="680">
        <v>0</v>
      </c>
      <c r="X21" s="680">
        <v>70456.695000000007</v>
      </c>
      <c r="Y21" s="688">
        <v>156322.48199999999</v>
      </c>
      <c r="Z21" s="680">
        <v>11.504</v>
      </c>
      <c r="AA21" s="680">
        <v>8846.0409999999993</v>
      </c>
    </row>
    <row r="22" spans="2:28" ht="90" x14ac:dyDescent="0.25">
      <c r="B22" s="679" t="s">
        <v>48</v>
      </c>
      <c r="C22" s="680">
        <v>188347.992</v>
      </c>
      <c r="D22" s="680">
        <v>3399.7179999999998</v>
      </c>
      <c r="E22" s="680">
        <v>779.00300000000004</v>
      </c>
      <c r="F22" s="680">
        <v>47122.091999999997</v>
      </c>
      <c r="G22" s="680">
        <v>2537.94</v>
      </c>
      <c r="H22" s="680">
        <v>1658.999</v>
      </c>
      <c r="I22" s="680">
        <v>8673.4750000000004</v>
      </c>
      <c r="J22" s="680">
        <v>36853.887999999999</v>
      </c>
      <c r="K22" s="682">
        <v>6680.2960000000003</v>
      </c>
      <c r="L22" s="680">
        <v>1857.155</v>
      </c>
      <c r="M22" s="680">
        <v>9500.39</v>
      </c>
      <c r="N22" s="680">
        <v>6325.7</v>
      </c>
      <c r="O22" s="680">
        <v>5422.6009999999997</v>
      </c>
      <c r="P22" s="680">
        <v>42876.612999999998</v>
      </c>
      <c r="Q22" s="680">
        <v>5613.0379999999996</v>
      </c>
      <c r="R22" s="680">
        <v>1622.9880000000001</v>
      </c>
      <c r="S22" s="680">
        <v>1519.7719999999999</v>
      </c>
      <c r="T22" s="680">
        <v>3354.413</v>
      </c>
      <c r="U22" s="680">
        <v>1368.268</v>
      </c>
      <c r="V22" s="680">
        <v>1181.643</v>
      </c>
      <c r="W22" s="680">
        <v>0</v>
      </c>
      <c r="X22" s="680">
        <v>188347.992</v>
      </c>
      <c r="Y22" s="688">
        <v>24385.764999999999</v>
      </c>
      <c r="Z22" s="680">
        <v>36304.576000000001</v>
      </c>
      <c r="AA22" s="680">
        <v>64002.305999999997</v>
      </c>
    </row>
    <row r="23" spans="2:28" ht="60" x14ac:dyDescent="0.25">
      <c r="B23" s="679" t="s">
        <v>49</v>
      </c>
      <c r="C23" s="680">
        <v>125800.734</v>
      </c>
      <c r="D23" s="680">
        <v>539.10799999999995</v>
      </c>
      <c r="E23" s="680">
        <v>909.63099999999997</v>
      </c>
      <c r="F23" s="680">
        <v>26454.823</v>
      </c>
      <c r="G23" s="680">
        <v>2957.37</v>
      </c>
      <c r="H23" s="680">
        <v>2099.94</v>
      </c>
      <c r="I23" s="680">
        <v>6400.6360000000004</v>
      </c>
      <c r="J23" s="680">
        <v>17881.489000000001</v>
      </c>
      <c r="K23" s="682">
        <v>16976.966</v>
      </c>
      <c r="L23" s="680">
        <v>1722.9069999999999</v>
      </c>
      <c r="M23" s="680">
        <v>8937.4470000000001</v>
      </c>
      <c r="N23" s="680">
        <v>2623.4380000000001</v>
      </c>
      <c r="O23" s="680">
        <v>3967.6419999999998</v>
      </c>
      <c r="P23" s="680">
        <v>8066.2089999999998</v>
      </c>
      <c r="Q23" s="680">
        <v>16182.248</v>
      </c>
      <c r="R23" s="680">
        <v>978.94399999999996</v>
      </c>
      <c r="S23" s="680">
        <v>1160.1500000000001</v>
      </c>
      <c r="T23" s="680">
        <v>3468.482</v>
      </c>
      <c r="U23" s="680">
        <v>2208.7069999999999</v>
      </c>
      <c r="V23" s="680">
        <v>2264.5970000000002</v>
      </c>
      <c r="W23" s="680">
        <v>0</v>
      </c>
      <c r="X23" s="680">
        <v>125800.734</v>
      </c>
      <c r="Y23" s="688">
        <v>40819.983</v>
      </c>
      <c r="Z23" s="680">
        <v>0</v>
      </c>
      <c r="AA23" s="680">
        <v>7378.0950000000003</v>
      </c>
    </row>
    <row r="24" spans="2:28" ht="135" x14ac:dyDescent="0.25">
      <c r="B24" s="679" t="s">
        <v>50</v>
      </c>
      <c r="C24" s="680">
        <v>9436.5769999999993</v>
      </c>
      <c r="D24" s="680">
        <v>158.82499999999999</v>
      </c>
      <c r="E24" s="680">
        <v>160.49700000000001</v>
      </c>
      <c r="F24" s="680">
        <v>2622.6109999999999</v>
      </c>
      <c r="G24" s="680">
        <v>147.02699999999999</v>
      </c>
      <c r="H24" s="680">
        <v>255.477</v>
      </c>
      <c r="I24" s="680">
        <v>184.386</v>
      </c>
      <c r="J24" s="680">
        <v>1524.4949999999999</v>
      </c>
      <c r="K24" s="682">
        <v>716.28800000000001</v>
      </c>
      <c r="L24" s="680">
        <v>247.262</v>
      </c>
      <c r="M24" s="680">
        <v>573.65599999999995</v>
      </c>
      <c r="N24" s="680">
        <v>286.82</v>
      </c>
      <c r="O24" s="680">
        <v>162.334</v>
      </c>
      <c r="P24" s="680">
        <v>1033.6980000000001</v>
      </c>
      <c r="Q24" s="680">
        <v>431.73599999999999</v>
      </c>
      <c r="R24" s="680">
        <v>399.10899999999998</v>
      </c>
      <c r="S24" s="680">
        <v>90.417000000000002</v>
      </c>
      <c r="T24" s="680">
        <v>237.08199999999999</v>
      </c>
      <c r="U24" s="680">
        <v>71.707999999999998</v>
      </c>
      <c r="V24" s="680">
        <v>133.149</v>
      </c>
      <c r="W24" s="680">
        <v>0</v>
      </c>
      <c r="X24" s="680">
        <v>9436.5769999999993</v>
      </c>
      <c r="Y24" s="688">
        <v>162062.07</v>
      </c>
      <c r="Z24" s="680">
        <v>718.46799999999996</v>
      </c>
      <c r="AA24" s="680">
        <v>1372.4</v>
      </c>
    </row>
    <row r="25" spans="2:28" ht="30" x14ac:dyDescent="0.25">
      <c r="B25" s="679" t="s">
        <v>51</v>
      </c>
      <c r="C25" s="680">
        <v>10754.882</v>
      </c>
      <c r="D25" s="680">
        <v>26.241</v>
      </c>
      <c r="E25" s="680">
        <v>13.047000000000001</v>
      </c>
      <c r="F25" s="680">
        <v>760.96</v>
      </c>
      <c r="G25" s="680">
        <v>15.13</v>
      </c>
      <c r="H25" s="680">
        <v>54.31</v>
      </c>
      <c r="I25" s="680">
        <v>302.83999999999997</v>
      </c>
      <c r="J25" s="680">
        <v>743.30799999999999</v>
      </c>
      <c r="K25" s="682">
        <v>170.63800000000001</v>
      </c>
      <c r="L25" s="680">
        <v>110.991</v>
      </c>
      <c r="M25" s="680">
        <v>249.988</v>
      </c>
      <c r="N25" s="680">
        <v>279.69200000000001</v>
      </c>
      <c r="O25" s="680">
        <v>43.518000000000001</v>
      </c>
      <c r="P25" s="680">
        <v>2198.3539999999998</v>
      </c>
      <c r="Q25" s="680">
        <v>270.53199999999998</v>
      </c>
      <c r="R25" s="680">
        <v>87.846000000000004</v>
      </c>
      <c r="S25" s="680">
        <v>5142</v>
      </c>
      <c r="T25" s="680">
        <v>141.19</v>
      </c>
      <c r="U25" s="680">
        <v>108.55</v>
      </c>
      <c r="V25" s="680">
        <v>35.747</v>
      </c>
      <c r="W25" s="680">
        <v>0</v>
      </c>
      <c r="X25" s="680">
        <v>10754.882</v>
      </c>
      <c r="Y25" s="688">
        <v>117640.80100000001</v>
      </c>
      <c r="Z25" s="680">
        <v>0</v>
      </c>
      <c r="AA25" s="680">
        <v>349.25</v>
      </c>
    </row>
    <row r="26" spans="2:28" ht="60" x14ac:dyDescent="0.25">
      <c r="B26" s="679" t="s">
        <v>52</v>
      </c>
      <c r="C26" s="680">
        <v>31847.851999999999</v>
      </c>
      <c r="D26" s="680">
        <v>42.661999999999999</v>
      </c>
      <c r="E26" s="680">
        <v>15.125999999999999</v>
      </c>
      <c r="F26" s="680">
        <v>649.24400000000003</v>
      </c>
      <c r="G26" s="680">
        <v>30.015000000000001</v>
      </c>
      <c r="H26" s="680">
        <v>43.776000000000003</v>
      </c>
      <c r="I26" s="680">
        <v>156.39400000000001</v>
      </c>
      <c r="J26" s="680">
        <v>336.75599999999997</v>
      </c>
      <c r="K26" s="682">
        <v>246.18100000000001</v>
      </c>
      <c r="L26" s="680">
        <v>128.10599999999999</v>
      </c>
      <c r="M26" s="680">
        <v>232.214</v>
      </c>
      <c r="N26" s="680">
        <v>58.124000000000002</v>
      </c>
      <c r="O26" s="680">
        <v>30.701000000000001</v>
      </c>
      <c r="P26" s="680">
        <v>600.69299999999998</v>
      </c>
      <c r="Q26" s="680">
        <v>175.584</v>
      </c>
      <c r="R26" s="680">
        <v>321.69200000000001</v>
      </c>
      <c r="S26" s="680">
        <v>94.8</v>
      </c>
      <c r="T26" s="680">
        <v>28584.258999999998</v>
      </c>
      <c r="U26" s="680">
        <v>79.480999999999995</v>
      </c>
      <c r="V26" s="680">
        <v>22.044</v>
      </c>
      <c r="W26" s="680">
        <v>0</v>
      </c>
      <c r="X26" s="680">
        <v>31847.851999999999</v>
      </c>
      <c r="Y26" s="688">
        <v>184309.508</v>
      </c>
      <c r="Z26" s="680">
        <v>0</v>
      </c>
      <c r="AA26" s="680">
        <v>1111.3130000000001</v>
      </c>
    </row>
    <row r="27" spans="2:28" ht="75" x14ac:dyDescent="0.25">
      <c r="B27" s="679" t="s">
        <v>53</v>
      </c>
      <c r="C27" s="680">
        <v>7535.6790000000001</v>
      </c>
      <c r="D27" s="680">
        <v>11.198</v>
      </c>
      <c r="E27" s="680">
        <v>8.5709999999999997</v>
      </c>
      <c r="F27" s="680">
        <v>293.81299999999999</v>
      </c>
      <c r="G27" s="680">
        <v>5.6769999999999996</v>
      </c>
      <c r="H27" s="680">
        <v>19.670999999999999</v>
      </c>
      <c r="I27" s="680">
        <v>92.356999999999999</v>
      </c>
      <c r="J27" s="680">
        <v>164.50899999999999</v>
      </c>
      <c r="K27" s="682">
        <v>47.091999999999999</v>
      </c>
      <c r="L27" s="680">
        <v>76.775999999999996</v>
      </c>
      <c r="M27" s="680">
        <v>219.32599999999999</v>
      </c>
      <c r="N27" s="680">
        <v>25.196999999999999</v>
      </c>
      <c r="O27" s="680">
        <v>41.430999999999997</v>
      </c>
      <c r="P27" s="680">
        <v>183.82499999999999</v>
      </c>
      <c r="Q27" s="680">
        <v>84.617999999999995</v>
      </c>
      <c r="R27" s="680">
        <v>119.571</v>
      </c>
      <c r="S27" s="680">
        <v>67.19</v>
      </c>
      <c r="T27" s="680">
        <v>70.897999999999996</v>
      </c>
      <c r="U27" s="680">
        <v>5730.0780000000004</v>
      </c>
      <c r="V27" s="680">
        <v>273.88099999999997</v>
      </c>
      <c r="W27" s="680">
        <v>0</v>
      </c>
      <c r="X27" s="680">
        <v>7535.6790000000001</v>
      </c>
      <c r="Y27" s="688">
        <v>33496.231</v>
      </c>
      <c r="Z27" s="680">
        <v>1301.731</v>
      </c>
      <c r="AA27" s="680">
        <v>1518.155</v>
      </c>
    </row>
    <row r="28" spans="2:28" ht="30" x14ac:dyDescent="0.25">
      <c r="B28" s="679" t="s">
        <v>54</v>
      </c>
      <c r="C28" s="680">
        <v>18716.506000000001</v>
      </c>
      <c r="D28" s="680">
        <v>141.80000000000001</v>
      </c>
      <c r="E28" s="680">
        <v>134.739</v>
      </c>
      <c r="F28" s="680">
        <v>4594.5330000000004</v>
      </c>
      <c r="G28" s="680">
        <v>39.683999999999997</v>
      </c>
      <c r="H28" s="680">
        <v>296.983</v>
      </c>
      <c r="I28" s="680">
        <v>347.952</v>
      </c>
      <c r="J28" s="680">
        <v>6605.29</v>
      </c>
      <c r="K28" s="682">
        <v>469.51799999999997</v>
      </c>
      <c r="L28" s="680">
        <v>470.13099999999997</v>
      </c>
      <c r="M28" s="680">
        <v>1746.08</v>
      </c>
      <c r="N28" s="680">
        <v>263.04199999999997</v>
      </c>
      <c r="O28" s="680">
        <v>327.30799999999999</v>
      </c>
      <c r="P28" s="680">
        <v>633.31299999999999</v>
      </c>
      <c r="Q28" s="680">
        <v>277.10500000000002</v>
      </c>
      <c r="R28" s="680">
        <v>54.473999999999997</v>
      </c>
      <c r="S28" s="680">
        <v>138.99600000000001</v>
      </c>
      <c r="T28" s="680">
        <v>1085.2080000000001</v>
      </c>
      <c r="U28" s="680">
        <v>176.429</v>
      </c>
      <c r="V28" s="680">
        <v>913.92100000000005</v>
      </c>
      <c r="W28" s="680">
        <v>0</v>
      </c>
      <c r="X28" s="680">
        <v>18716.506000000001</v>
      </c>
      <c r="Y28" s="688">
        <v>29950.353999999999</v>
      </c>
      <c r="Z28" s="680">
        <v>0</v>
      </c>
      <c r="AA28" s="680">
        <v>436.19</v>
      </c>
    </row>
    <row r="29" spans="2:28" ht="195" x14ac:dyDescent="0.25">
      <c r="B29" s="679" t="s">
        <v>55</v>
      </c>
      <c r="C29" s="680">
        <v>0</v>
      </c>
      <c r="D29" s="680">
        <v>0</v>
      </c>
      <c r="E29" s="680">
        <v>0</v>
      </c>
      <c r="F29" s="680">
        <v>0</v>
      </c>
      <c r="G29" s="680">
        <v>0</v>
      </c>
      <c r="H29" s="680">
        <v>0</v>
      </c>
      <c r="I29" s="680">
        <v>0</v>
      </c>
      <c r="J29" s="680">
        <v>0</v>
      </c>
      <c r="K29" s="682">
        <v>0</v>
      </c>
      <c r="L29" s="680">
        <v>0</v>
      </c>
      <c r="M29" s="680">
        <v>0</v>
      </c>
      <c r="N29" s="680">
        <v>0</v>
      </c>
      <c r="O29" s="680">
        <v>0</v>
      </c>
      <c r="P29" s="680">
        <v>0</v>
      </c>
      <c r="Q29" s="680">
        <v>0</v>
      </c>
      <c r="R29" s="680">
        <v>0</v>
      </c>
      <c r="S29" s="680">
        <v>0</v>
      </c>
      <c r="T29" s="680">
        <v>0</v>
      </c>
      <c r="U29" s="680">
        <v>0</v>
      </c>
      <c r="V29" s="680">
        <v>0</v>
      </c>
      <c r="W29" s="680">
        <v>0</v>
      </c>
      <c r="X29" s="680">
        <v>0</v>
      </c>
      <c r="Y29" s="688">
        <v>201.73500000000001</v>
      </c>
      <c r="Z29" s="680">
        <v>0</v>
      </c>
      <c r="AA29" s="680">
        <v>0</v>
      </c>
    </row>
    <row r="31" spans="2:28" x14ac:dyDescent="0.25">
      <c r="B31" s="683" t="s">
        <v>57</v>
      </c>
      <c r="AB31" s="684" t="s">
        <v>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A57BD-2E37-4CD5-8692-021F50C71BC7}">
  <sheetPr codeName="Feuil28"/>
  <dimension ref="B1:AE31"/>
  <sheetViews>
    <sheetView topLeftCell="D13" workbookViewId="0">
      <selection activeCell="AB15" sqref="AB15:AD15"/>
    </sheetView>
  </sheetViews>
  <sheetFormatPr baseColWidth="10" defaultColWidth="11.5703125" defaultRowHeight="15" x14ac:dyDescent="0.25"/>
  <cols>
    <col min="1" max="24" width="11.5703125" style="673"/>
    <col min="25" max="25" width="11.5703125" style="685"/>
    <col min="26" max="16384" width="11.5703125" style="673"/>
  </cols>
  <sheetData>
    <row r="1" spans="2:31" x14ac:dyDescent="0.25">
      <c r="B1" s="672" t="s">
        <v>0</v>
      </c>
    </row>
    <row r="2" spans="2:31" x14ac:dyDescent="0.25">
      <c r="B2" s="674" t="s">
        <v>94</v>
      </c>
    </row>
    <row r="3" spans="2:31" x14ac:dyDescent="0.25">
      <c r="B3" s="674" t="s">
        <v>2</v>
      </c>
    </row>
    <row r="4" spans="2:31" x14ac:dyDescent="0.25">
      <c r="B4" s="674" t="s">
        <v>82</v>
      </c>
    </row>
    <row r="6" spans="2:31" ht="75" x14ac:dyDescent="0.25">
      <c r="B6" s="675" t="s">
        <v>4</v>
      </c>
      <c r="C6" s="676" t="s">
        <v>5</v>
      </c>
      <c r="D6" s="676" t="s">
        <v>5</v>
      </c>
      <c r="E6" s="676" t="s">
        <v>5</v>
      </c>
      <c r="F6" s="676" t="s">
        <v>5</v>
      </c>
      <c r="G6" s="676" t="s">
        <v>5</v>
      </c>
      <c r="H6" s="676" t="s">
        <v>5</v>
      </c>
      <c r="I6" s="676" t="s">
        <v>5</v>
      </c>
      <c r="J6" s="676" t="s">
        <v>5</v>
      </c>
      <c r="K6" s="676" t="s">
        <v>5</v>
      </c>
      <c r="L6" s="676" t="s">
        <v>5</v>
      </c>
      <c r="M6" s="676" t="s">
        <v>5</v>
      </c>
      <c r="N6" s="676" t="s">
        <v>5</v>
      </c>
      <c r="O6" s="676" t="s">
        <v>5</v>
      </c>
      <c r="P6" s="676" t="s">
        <v>5</v>
      </c>
      <c r="Q6" s="676" t="s">
        <v>5</v>
      </c>
      <c r="R6" s="676" t="s">
        <v>5</v>
      </c>
      <c r="S6" s="676" t="s">
        <v>5</v>
      </c>
      <c r="T6" s="676" t="s">
        <v>5</v>
      </c>
      <c r="U6" s="676" t="s">
        <v>5</v>
      </c>
      <c r="V6" s="676" t="s">
        <v>5</v>
      </c>
      <c r="W6" s="676" t="s">
        <v>5</v>
      </c>
      <c r="X6" s="676" t="s">
        <v>5</v>
      </c>
      <c r="Y6" s="686" t="s">
        <v>6</v>
      </c>
      <c r="Z6" s="676" t="s">
        <v>7</v>
      </c>
      <c r="AA6" s="676" t="s">
        <v>8</v>
      </c>
      <c r="AB6" s="647" t="s">
        <v>73</v>
      </c>
      <c r="AC6" t="s">
        <v>74</v>
      </c>
      <c r="AD6" t="s">
        <v>75</v>
      </c>
    </row>
    <row r="7" spans="2:31" ht="195" x14ac:dyDescent="0.25">
      <c r="B7" s="675" t="s">
        <v>9</v>
      </c>
      <c r="C7" s="676" t="s">
        <v>10</v>
      </c>
      <c r="D7" s="676" t="s">
        <v>11</v>
      </c>
      <c r="E7" s="676" t="s">
        <v>12</v>
      </c>
      <c r="F7" s="676" t="s">
        <v>13</v>
      </c>
      <c r="G7" s="676" t="s">
        <v>14</v>
      </c>
      <c r="H7" s="676" t="s">
        <v>15</v>
      </c>
      <c r="I7" s="676" t="s">
        <v>16</v>
      </c>
      <c r="J7" s="676" t="s">
        <v>17</v>
      </c>
      <c r="K7" s="676" t="s">
        <v>18</v>
      </c>
      <c r="L7" s="676" t="s">
        <v>19</v>
      </c>
      <c r="M7" s="676" t="s">
        <v>20</v>
      </c>
      <c r="N7" s="676" t="s">
        <v>21</v>
      </c>
      <c r="O7" s="676" t="s">
        <v>22</v>
      </c>
      <c r="P7" s="676" t="s">
        <v>23</v>
      </c>
      <c r="Q7" s="676" t="s">
        <v>24</v>
      </c>
      <c r="R7" s="676" t="s">
        <v>25</v>
      </c>
      <c r="S7" s="676" t="s">
        <v>26</v>
      </c>
      <c r="T7" s="676" t="s">
        <v>27</v>
      </c>
      <c r="U7" s="676" t="s">
        <v>28</v>
      </c>
      <c r="V7" s="676" t="s">
        <v>29</v>
      </c>
      <c r="W7" s="676" t="s">
        <v>30</v>
      </c>
      <c r="X7" s="676" t="s">
        <v>10</v>
      </c>
      <c r="Y7" s="686" t="s">
        <v>32</v>
      </c>
      <c r="Z7" s="676" t="s">
        <v>32</v>
      </c>
      <c r="AA7" s="676" t="s">
        <v>32</v>
      </c>
    </row>
    <row r="8" spans="2:31" x14ac:dyDescent="0.25">
      <c r="B8" s="677" t="s">
        <v>33</v>
      </c>
      <c r="C8" s="678" t="s">
        <v>34</v>
      </c>
      <c r="D8" s="678" t="s">
        <v>34</v>
      </c>
      <c r="E8" s="678" t="s">
        <v>34</v>
      </c>
      <c r="F8" s="678" t="s">
        <v>34</v>
      </c>
      <c r="G8" s="678" t="s">
        <v>34</v>
      </c>
      <c r="H8" s="678" t="s">
        <v>34</v>
      </c>
      <c r="I8" s="678" t="s">
        <v>34</v>
      </c>
      <c r="J8" s="678" t="s">
        <v>34</v>
      </c>
      <c r="K8" s="678" t="s">
        <v>34</v>
      </c>
      <c r="L8" s="678" t="s">
        <v>34</v>
      </c>
      <c r="M8" s="678" t="s">
        <v>34</v>
      </c>
      <c r="N8" s="678" t="s">
        <v>34</v>
      </c>
      <c r="O8" s="678" t="s">
        <v>34</v>
      </c>
      <c r="P8" s="678" t="s">
        <v>34</v>
      </c>
      <c r="Q8" s="678" t="s">
        <v>34</v>
      </c>
      <c r="R8" s="678" t="s">
        <v>34</v>
      </c>
      <c r="S8" s="678" t="s">
        <v>34</v>
      </c>
      <c r="T8" s="678" t="s">
        <v>34</v>
      </c>
      <c r="U8" s="678" t="s">
        <v>34</v>
      </c>
      <c r="V8" s="678" t="s">
        <v>34</v>
      </c>
      <c r="W8" s="678" t="s">
        <v>34</v>
      </c>
      <c r="X8" s="678" t="s">
        <v>34</v>
      </c>
      <c r="Y8" s="687" t="s">
        <v>34</v>
      </c>
      <c r="Z8" s="678" t="s">
        <v>34</v>
      </c>
      <c r="AA8" s="678" t="s">
        <v>34</v>
      </c>
    </row>
    <row r="9" spans="2:31" x14ac:dyDescent="0.25">
      <c r="B9" s="679" t="s">
        <v>35</v>
      </c>
      <c r="C9" s="680">
        <v>3111282.8089999999</v>
      </c>
      <c r="D9" s="680">
        <v>108210.39200000001</v>
      </c>
      <c r="E9" s="680">
        <v>30301.883999999998</v>
      </c>
      <c r="F9" s="680">
        <v>1301487.027</v>
      </c>
      <c r="G9" s="680">
        <v>79188.459000000003</v>
      </c>
      <c r="H9" s="680">
        <v>37902.803</v>
      </c>
      <c r="I9" s="680">
        <v>351907.67700000003</v>
      </c>
      <c r="J9" s="680">
        <v>280238.77</v>
      </c>
      <c r="K9" s="682">
        <v>272676.45799999998</v>
      </c>
      <c r="L9" s="680">
        <v>35551.129999999997</v>
      </c>
      <c r="M9" s="680">
        <v>94276.967000000004</v>
      </c>
      <c r="N9" s="680">
        <v>65432.38</v>
      </c>
      <c r="O9" s="680">
        <v>96158.107999999993</v>
      </c>
      <c r="P9" s="680">
        <v>106891.42200000001</v>
      </c>
      <c r="Q9" s="680">
        <v>58402.089</v>
      </c>
      <c r="R9" s="680">
        <v>39917.072999999997</v>
      </c>
      <c r="S9" s="680">
        <v>25367.962</v>
      </c>
      <c r="T9" s="680">
        <v>87806.697</v>
      </c>
      <c r="U9" s="680">
        <v>19209.918000000001</v>
      </c>
      <c r="V9" s="680">
        <v>20355.593000000001</v>
      </c>
      <c r="W9" s="680">
        <v>0</v>
      </c>
      <c r="X9" s="680">
        <v>3111282.8089999999</v>
      </c>
      <c r="Y9" s="688">
        <v>1975341.703</v>
      </c>
      <c r="Z9" s="680">
        <v>442354.12</v>
      </c>
      <c r="AA9" s="680">
        <v>1498394.8629999999</v>
      </c>
    </row>
    <row r="10" spans="2:31" ht="75" x14ac:dyDescent="0.25">
      <c r="B10" s="679" t="s">
        <v>36</v>
      </c>
      <c r="C10" s="680">
        <v>140882.17800000001</v>
      </c>
      <c r="D10" s="680">
        <v>33095.038999999997</v>
      </c>
      <c r="E10" s="680">
        <v>91.444999999999993</v>
      </c>
      <c r="F10" s="680">
        <v>97742.120999999999</v>
      </c>
      <c r="G10" s="680">
        <v>1801.3620000000001</v>
      </c>
      <c r="H10" s="680">
        <v>62.075000000000003</v>
      </c>
      <c r="I10" s="680">
        <v>423.04599999999999</v>
      </c>
      <c r="J10" s="680">
        <v>4819.3760000000002</v>
      </c>
      <c r="K10" s="682">
        <v>139.958</v>
      </c>
      <c r="L10" s="680">
        <v>911.92200000000003</v>
      </c>
      <c r="M10" s="680">
        <v>0.58199999999999996</v>
      </c>
      <c r="N10" s="680">
        <v>6.4420000000000002</v>
      </c>
      <c r="O10" s="680">
        <v>110.316</v>
      </c>
      <c r="P10" s="680">
        <v>91.951999999999998</v>
      </c>
      <c r="Q10" s="680">
        <v>829.11900000000003</v>
      </c>
      <c r="R10" s="680">
        <v>241.91399999999999</v>
      </c>
      <c r="S10" s="680">
        <v>51.445999999999998</v>
      </c>
      <c r="T10" s="680">
        <v>301.60300000000001</v>
      </c>
      <c r="U10" s="680">
        <v>19.731000000000002</v>
      </c>
      <c r="V10" s="680">
        <v>142.72900000000001</v>
      </c>
      <c r="W10" s="680">
        <v>0</v>
      </c>
      <c r="X10" s="680">
        <v>140882.17800000001</v>
      </c>
      <c r="Y10" s="688">
        <v>60276.436999999998</v>
      </c>
      <c r="Z10" s="680">
        <v>877.84199999999998</v>
      </c>
      <c r="AA10" s="680">
        <v>25627.800999999999</v>
      </c>
    </row>
    <row r="11" spans="2:31" ht="45" x14ac:dyDescent="0.25">
      <c r="B11" s="679" t="s">
        <v>37</v>
      </c>
      <c r="C11" s="680">
        <v>124986.5</v>
      </c>
      <c r="D11" s="680">
        <v>671.67700000000002</v>
      </c>
      <c r="E11" s="680">
        <v>7176.2910000000002</v>
      </c>
      <c r="F11" s="680">
        <v>76391.634000000005</v>
      </c>
      <c r="G11" s="680">
        <v>33080.571000000004</v>
      </c>
      <c r="H11" s="680">
        <v>137.81700000000001</v>
      </c>
      <c r="I11" s="680">
        <v>6028.1189999999997</v>
      </c>
      <c r="J11" s="680">
        <v>205.47399999999999</v>
      </c>
      <c r="K11" s="682">
        <v>262.34899999999999</v>
      </c>
      <c r="L11" s="680">
        <v>8.6270000000000007</v>
      </c>
      <c r="M11" s="680">
        <v>8.7249999999999996</v>
      </c>
      <c r="N11" s="680">
        <v>55.746000000000002</v>
      </c>
      <c r="O11" s="680">
        <v>80.287000000000006</v>
      </c>
      <c r="P11" s="680">
        <v>202.839</v>
      </c>
      <c r="Q11" s="680">
        <v>405.16899999999998</v>
      </c>
      <c r="R11" s="680">
        <v>163.791</v>
      </c>
      <c r="S11" s="680">
        <v>25.260999999999999</v>
      </c>
      <c r="T11" s="680">
        <v>17.492000000000001</v>
      </c>
      <c r="U11" s="680">
        <v>20.07</v>
      </c>
      <c r="V11" s="680">
        <v>44.561</v>
      </c>
      <c r="W11" s="680">
        <v>0</v>
      </c>
      <c r="X11" s="680">
        <v>124986.5</v>
      </c>
      <c r="Y11" s="688">
        <v>13188.646000000001</v>
      </c>
      <c r="Z11" s="680">
        <v>192.27199999999999</v>
      </c>
      <c r="AA11" s="680">
        <v>5046.8779999999997</v>
      </c>
    </row>
    <row r="12" spans="2:31" ht="45" x14ac:dyDescent="0.25">
      <c r="B12" s="679" t="s">
        <v>38</v>
      </c>
      <c r="C12" s="680">
        <v>1469035.17</v>
      </c>
      <c r="D12" s="680">
        <v>60809.383999999998</v>
      </c>
      <c r="E12" s="680">
        <v>8365.0429999999997</v>
      </c>
      <c r="F12" s="680">
        <v>898429.89599999995</v>
      </c>
      <c r="G12" s="680">
        <v>4631.2280000000001</v>
      </c>
      <c r="H12" s="680">
        <v>14121.254000000001</v>
      </c>
      <c r="I12" s="680">
        <v>165632.16</v>
      </c>
      <c r="J12" s="680">
        <v>78819.850999999995</v>
      </c>
      <c r="K12" s="682">
        <v>95102.104000000007</v>
      </c>
      <c r="L12" s="680">
        <v>23436.960999999999</v>
      </c>
      <c r="M12" s="680">
        <v>11292.045</v>
      </c>
      <c r="N12" s="680">
        <v>12354.38</v>
      </c>
      <c r="O12" s="680">
        <v>9102.366</v>
      </c>
      <c r="P12" s="680">
        <v>13874.183000000001</v>
      </c>
      <c r="Q12" s="680">
        <v>11517.236000000001</v>
      </c>
      <c r="R12" s="680">
        <v>13810.471</v>
      </c>
      <c r="S12" s="680">
        <v>4948.2560000000003</v>
      </c>
      <c r="T12" s="680">
        <v>29785.35</v>
      </c>
      <c r="U12" s="680">
        <v>3550.7339999999999</v>
      </c>
      <c r="V12" s="680">
        <v>9452.268</v>
      </c>
      <c r="W12" s="680">
        <v>0</v>
      </c>
      <c r="X12" s="680">
        <v>1469035.17</v>
      </c>
      <c r="Y12" s="688">
        <v>760059.88800000004</v>
      </c>
      <c r="Z12" s="680">
        <v>186975.97899999999</v>
      </c>
      <c r="AA12" s="680">
        <v>1192710.1129999999</v>
      </c>
    </row>
    <row r="13" spans="2:31" ht="90" x14ac:dyDescent="0.25">
      <c r="B13" s="679" t="s">
        <v>39</v>
      </c>
      <c r="C13" s="680">
        <v>114968.976</v>
      </c>
      <c r="D13" s="680">
        <v>2984.9929999999999</v>
      </c>
      <c r="E13" s="680">
        <v>3617.076</v>
      </c>
      <c r="F13" s="680">
        <v>38808.29</v>
      </c>
      <c r="G13" s="680">
        <v>6546.6289999999999</v>
      </c>
      <c r="H13" s="680">
        <v>2290.6170000000002</v>
      </c>
      <c r="I13" s="680">
        <v>2802.4789999999998</v>
      </c>
      <c r="J13" s="680">
        <v>7276.78</v>
      </c>
      <c r="K13" s="682">
        <v>7303.8149999999996</v>
      </c>
      <c r="L13" s="680">
        <v>1536.7249999999999</v>
      </c>
      <c r="M13" s="680">
        <v>1483.152</v>
      </c>
      <c r="N13" s="680">
        <v>468.92399999999998</v>
      </c>
      <c r="O13" s="680">
        <v>27483.742999999999</v>
      </c>
      <c r="P13" s="680">
        <v>1262.9000000000001</v>
      </c>
      <c r="Q13" s="680">
        <v>506.87900000000002</v>
      </c>
      <c r="R13" s="680">
        <v>2212.4580000000001</v>
      </c>
      <c r="S13" s="680">
        <v>3634.4409999999998</v>
      </c>
      <c r="T13" s="680">
        <v>2839.3180000000002</v>
      </c>
      <c r="U13" s="680">
        <v>1271.5160000000001</v>
      </c>
      <c r="V13" s="680">
        <v>638.24099999999999</v>
      </c>
      <c r="W13" s="680">
        <v>0</v>
      </c>
      <c r="X13" s="680">
        <v>114968.976</v>
      </c>
      <c r="Y13" s="688">
        <v>50023.826999999997</v>
      </c>
      <c r="Z13" s="680">
        <v>0</v>
      </c>
      <c r="AA13" s="680">
        <v>4697.7550000000001</v>
      </c>
    </row>
    <row r="14" spans="2:31" ht="120" x14ac:dyDescent="0.25">
      <c r="B14" s="679" t="s">
        <v>40</v>
      </c>
      <c r="C14" s="680">
        <v>45275.099000000002</v>
      </c>
      <c r="D14" s="680">
        <v>320.75799999999998</v>
      </c>
      <c r="E14" s="680">
        <v>5428.9210000000003</v>
      </c>
      <c r="F14" s="680">
        <v>9970.9040000000005</v>
      </c>
      <c r="G14" s="680">
        <v>750.44600000000003</v>
      </c>
      <c r="H14" s="680">
        <v>11168.699000000001</v>
      </c>
      <c r="I14" s="680">
        <v>1743.0650000000001</v>
      </c>
      <c r="J14" s="680">
        <v>2980.848</v>
      </c>
      <c r="K14" s="682">
        <v>1594.4559999999999</v>
      </c>
      <c r="L14" s="680">
        <v>603.25599999999997</v>
      </c>
      <c r="M14" s="680">
        <v>263.91000000000003</v>
      </c>
      <c r="N14" s="680">
        <v>165.52099999999999</v>
      </c>
      <c r="O14" s="680">
        <v>5611.4480000000003</v>
      </c>
      <c r="P14" s="680">
        <v>679.904</v>
      </c>
      <c r="Q14" s="680">
        <v>1152.328</v>
      </c>
      <c r="R14" s="680">
        <v>617.15099999999995</v>
      </c>
      <c r="S14" s="680">
        <v>285.471</v>
      </c>
      <c r="T14" s="680">
        <v>1278.3320000000001</v>
      </c>
      <c r="U14" s="680">
        <v>303.79700000000003</v>
      </c>
      <c r="V14" s="680">
        <v>355.88400000000001</v>
      </c>
      <c r="W14" s="680">
        <v>0</v>
      </c>
      <c r="X14" s="680">
        <v>45275.099000000002</v>
      </c>
      <c r="Y14" s="688">
        <v>17228.539000000001</v>
      </c>
      <c r="Z14" s="680">
        <v>0</v>
      </c>
      <c r="AA14" s="680">
        <v>14839.893</v>
      </c>
    </row>
    <row r="15" spans="2:31" s="685" customFormat="1" ht="60" x14ac:dyDescent="0.25">
      <c r="B15" s="691" t="s">
        <v>41</v>
      </c>
      <c r="C15" s="688">
        <v>276795.63799999998</v>
      </c>
      <c r="D15" s="688">
        <v>849.22400000000005</v>
      </c>
      <c r="E15" s="688">
        <v>358.18200000000002</v>
      </c>
      <c r="F15" s="688">
        <v>15215.61</v>
      </c>
      <c r="G15" s="688">
        <v>20609.66</v>
      </c>
      <c r="H15" s="688">
        <v>1541.4849999999999</v>
      </c>
      <c r="I15" s="688">
        <v>146486.30499999999</v>
      </c>
      <c r="J15" s="688">
        <v>15141.582</v>
      </c>
      <c r="K15" s="690">
        <v>19972.752</v>
      </c>
      <c r="L15" s="688">
        <v>703.22699999999998</v>
      </c>
      <c r="M15" s="688">
        <v>1721.42</v>
      </c>
      <c r="N15" s="688">
        <v>363.03800000000001</v>
      </c>
      <c r="O15" s="688">
        <v>21464.594000000001</v>
      </c>
      <c r="P15" s="688">
        <v>11351.995000000001</v>
      </c>
      <c r="Q15" s="688">
        <v>1469.1590000000001</v>
      </c>
      <c r="R15" s="688">
        <v>13206.618</v>
      </c>
      <c r="S15" s="688">
        <v>2555.8150000000001</v>
      </c>
      <c r="T15" s="688">
        <v>2275.4960000000001</v>
      </c>
      <c r="U15" s="688">
        <v>873.51300000000003</v>
      </c>
      <c r="V15" s="688">
        <v>635.96299999999997</v>
      </c>
      <c r="W15" s="688">
        <v>0</v>
      </c>
      <c r="X15" s="688">
        <v>276795.63799999998</v>
      </c>
      <c r="Y15" s="688">
        <v>34558.934000000001</v>
      </c>
      <c r="Z15" s="688">
        <v>200825.666</v>
      </c>
      <c r="AA15" s="688">
        <v>22805.041000000001</v>
      </c>
      <c r="AB15" s="646">
        <f>(X15-I15)/($X15-$I15+$Z15+$Y15)</f>
        <v>0.35633441312793124</v>
      </c>
      <c r="AC15" s="646">
        <f>(Y15)/($X15-$I15+$Z15+$Y15)</f>
        <v>9.4502344396290558E-2</v>
      </c>
      <c r="AD15" s="646">
        <f>(Z15)/($X15-$I15+$Z15+$Y15)</f>
        <v>0.5491632424757783</v>
      </c>
      <c r="AE15" s="685" t="s">
        <v>95</v>
      </c>
    </row>
    <row r="16" spans="2:31" ht="165" x14ac:dyDescent="0.25">
      <c r="B16" s="679" t="s">
        <v>42</v>
      </c>
      <c r="C16" s="680">
        <v>11855.458000000001</v>
      </c>
      <c r="D16" s="680">
        <v>133.15299999999999</v>
      </c>
      <c r="E16" s="680">
        <v>58.838999999999999</v>
      </c>
      <c r="F16" s="680">
        <v>1677.519</v>
      </c>
      <c r="G16" s="680">
        <v>15.398999999999999</v>
      </c>
      <c r="H16" s="680">
        <v>380.75799999999998</v>
      </c>
      <c r="I16" s="680">
        <v>574.51400000000001</v>
      </c>
      <c r="J16" s="680">
        <v>2713.913</v>
      </c>
      <c r="K16" s="682">
        <v>3456.53</v>
      </c>
      <c r="L16" s="680">
        <v>45.42</v>
      </c>
      <c r="M16" s="680">
        <v>193.42599999999999</v>
      </c>
      <c r="N16" s="680">
        <v>303.952</v>
      </c>
      <c r="O16" s="680">
        <v>107.629</v>
      </c>
      <c r="P16" s="680">
        <v>351.99200000000002</v>
      </c>
      <c r="Q16" s="680">
        <v>842.84900000000005</v>
      </c>
      <c r="R16" s="680">
        <v>725.39599999999996</v>
      </c>
      <c r="S16" s="680">
        <v>41.555</v>
      </c>
      <c r="T16" s="680">
        <v>129.91300000000001</v>
      </c>
      <c r="U16" s="680">
        <v>32.225999999999999</v>
      </c>
      <c r="V16" s="680">
        <v>70.474999999999994</v>
      </c>
      <c r="W16" s="680">
        <v>0</v>
      </c>
      <c r="X16" s="680">
        <v>11855.458000000001</v>
      </c>
      <c r="Y16" s="688">
        <v>13454.200999999999</v>
      </c>
      <c r="Z16" s="680">
        <v>0</v>
      </c>
      <c r="AA16" s="680">
        <v>1872.366</v>
      </c>
    </row>
    <row r="17" spans="2:28" ht="60" x14ac:dyDescent="0.25">
      <c r="B17" s="679" t="s">
        <v>43</v>
      </c>
      <c r="C17" s="682">
        <v>246848.693</v>
      </c>
      <c r="D17" s="682">
        <v>1930.4459999999999</v>
      </c>
      <c r="E17" s="682">
        <v>2359.8180000000002</v>
      </c>
      <c r="F17" s="682">
        <v>48935.131000000001</v>
      </c>
      <c r="G17" s="682">
        <v>2859.2420000000002</v>
      </c>
      <c r="H17" s="682">
        <v>1838.443</v>
      </c>
      <c r="I17" s="682">
        <v>4599.134</v>
      </c>
      <c r="J17" s="682">
        <v>58627.923000000003</v>
      </c>
      <c r="K17" s="682">
        <v>103845.74</v>
      </c>
      <c r="L17" s="682">
        <v>399.92500000000001</v>
      </c>
      <c r="M17" s="682">
        <v>1548.865</v>
      </c>
      <c r="N17" s="682">
        <v>1173.3</v>
      </c>
      <c r="O17" s="682">
        <v>770.226</v>
      </c>
      <c r="P17" s="682">
        <v>5330.9989999999998</v>
      </c>
      <c r="Q17" s="682">
        <v>8394.7569999999996</v>
      </c>
      <c r="R17" s="682">
        <v>1374.306</v>
      </c>
      <c r="S17" s="682">
        <v>321.863</v>
      </c>
      <c r="T17" s="682">
        <v>1238.1179999999999</v>
      </c>
      <c r="U17" s="682">
        <v>362.36500000000001</v>
      </c>
      <c r="V17" s="682">
        <v>938.09199999999998</v>
      </c>
      <c r="W17" s="682">
        <v>0</v>
      </c>
      <c r="X17" s="682">
        <v>246848.693</v>
      </c>
      <c r="Y17" s="690">
        <v>79505.210000000006</v>
      </c>
      <c r="Z17" s="682">
        <v>0</v>
      </c>
      <c r="AA17" s="682">
        <v>86857.63</v>
      </c>
    </row>
    <row r="18" spans="2:28" ht="60" x14ac:dyDescent="0.25">
      <c r="B18" s="679" t="s">
        <v>44</v>
      </c>
      <c r="C18" s="680">
        <v>13717.925999999999</v>
      </c>
      <c r="D18" s="680">
        <v>31.36</v>
      </c>
      <c r="E18" s="680">
        <v>90.700999999999993</v>
      </c>
      <c r="F18" s="680">
        <v>1781.2239999999999</v>
      </c>
      <c r="G18" s="680">
        <v>18.096</v>
      </c>
      <c r="H18" s="680">
        <v>73.87</v>
      </c>
      <c r="I18" s="680">
        <v>1061.385</v>
      </c>
      <c r="J18" s="680">
        <v>1465.9739999999999</v>
      </c>
      <c r="K18" s="682">
        <v>1164.7729999999999</v>
      </c>
      <c r="L18" s="680">
        <v>914.69100000000003</v>
      </c>
      <c r="M18" s="680">
        <v>465.13400000000001</v>
      </c>
      <c r="N18" s="680">
        <v>437.48500000000001</v>
      </c>
      <c r="O18" s="680">
        <v>94.92</v>
      </c>
      <c r="P18" s="680">
        <v>919.26700000000005</v>
      </c>
      <c r="Q18" s="680">
        <v>3362.1770000000001</v>
      </c>
      <c r="R18" s="680">
        <v>253.91300000000001</v>
      </c>
      <c r="S18" s="680">
        <v>326.178</v>
      </c>
      <c r="T18" s="680">
        <v>860.70799999999997</v>
      </c>
      <c r="U18" s="680">
        <v>328.81099999999998</v>
      </c>
      <c r="V18" s="680">
        <v>67.259</v>
      </c>
      <c r="W18" s="680">
        <v>0</v>
      </c>
      <c r="X18" s="680">
        <v>13717.925999999999</v>
      </c>
      <c r="Y18" s="688">
        <v>63413.209000000003</v>
      </c>
      <c r="Z18" s="680">
        <v>0</v>
      </c>
      <c r="AA18" s="680">
        <v>2851.212</v>
      </c>
    </row>
    <row r="19" spans="2:28" ht="75" x14ac:dyDescent="0.25">
      <c r="B19" s="679" t="s">
        <v>45</v>
      </c>
      <c r="C19" s="680">
        <v>136343.67199999999</v>
      </c>
      <c r="D19" s="680">
        <v>274.59399999999999</v>
      </c>
      <c r="E19" s="680">
        <v>183.29599999999999</v>
      </c>
      <c r="F19" s="680">
        <v>11222.967000000001</v>
      </c>
      <c r="G19" s="680">
        <v>1768.3620000000001</v>
      </c>
      <c r="H19" s="680">
        <v>527.03700000000003</v>
      </c>
      <c r="I19" s="680">
        <v>1814.4580000000001</v>
      </c>
      <c r="J19" s="680">
        <v>19014.383000000002</v>
      </c>
      <c r="K19" s="682">
        <v>5478.4759999999997</v>
      </c>
      <c r="L19" s="680">
        <v>715.42899999999997</v>
      </c>
      <c r="M19" s="680">
        <v>52015.146000000001</v>
      </c>
      <c r="N19" s="680">
        <v>15176.978999999999</v>
      </c>
      <c r="O19" s="680">
        <v>4445.9350000000004</v>
      </c>
      <c r="P19" s="680">
        <v>11401.471</v>
      </c>
      <c r="Q19" s="680">
        <v>3149.5839999999998</v>
      </c>
      <c r="R19" s="680">
        <v>1880.711</v>
      </c>
      <c r="S19" s="680">
        <v>2993.4760000000001</v>
      </c>
      <c r="T19" s="680">
        <v>2048.3989999999999</v>
      </c>
      <c r="U19" s="680">
        <v>872.02200000000005</v>
      </c>
      <c r="V19" s="680">
        <v>1360.9469999999999</v>
      </c>
      <c r="W19" s="680">
        <v>0</v>
      </c>
      <c r="X19" s="680">
        <v>136343.67199999999</v>
      </c>
      <c r="Y19" s="688">
        <v>57786.957999999999</v>
      </c>
      <c r="Z19" s="680">
        <v>15146.082</v>
      </c>
      <c r="AA19" s="680">
        <v>52049.728000000003</v>
      </c>
    </row>
    <row r="20" spans="2:28" ht="60" x14ac:dyDescent="0.25">
      <c r="B20" s="679" t="s">
        <v>46</v>
      </c>
      <c r="C20" s="680">
        <v>67676.581999999995</v>
      </c>
      <c r="D20" s="680">
        <v>2472.9180000000001</v>
      </c>
      <c r="E20" s="680">
        <v>455.56900000000002</v>
      </c>
      <c r="F20" s="680">
        <v>10537.654</v>
      </c>
      <c r="G20" s="680">
        <v>748.5</v>
      </c>
      <c r="H20" s="680">
        <v>639.58100000000002</v>
      </c>
      <c r="I20" s="680">
        <v>2772.674</v>
      </c>
      <c r="J20" s="680">
        <v>6315.3879999999999</v>
      </c>
      <c r="K20" s="682">
        <v>3318.076</v>
      </c>
      <c r="L20" s="680">
        <v>312.96600000000001</v>
      </c>
      <c r="M20" s="680">
        <v>1373.347</v>
      </c>
      <c r="N20" s="680">
        <v>21123.136999999999</v>
      </c>
      <c r="O20" s="680">
        <v>9377.8439999999991</v>
      </c>
      <c r="P20" s="680">
        <v>2021.6969999999999</v>
      </c>
      <c r="Q20" s="680">
        <v>1354.93</v>
      </c>
      <c r="R20" s="680">
        <v>1020.814</v>
      </c>
      <c r="S20" s="680">
        <v>948.78599999999994</v>
      </c>
      <c r="T20" s="680">
        <v>1688.76</v>
      </c>
      <c r="U20" s="680">
        <v>544.41300000000001</v>
      </c>
      <c r="V20" s="680">
        <v>649.52800000000002</v>
      </c>
      <c r="W20" s="680">
        <v>0</v>
      </c>
      <c r="X20" s="680">
        <v>67676.581999999995</v>
      </c>
      <c r="Y20" s="688">
        <v>76656.925000000003</v>
      </c>
      <c r="Z20" s="680">
        <v>0</v>
      </c>
      <c r="AA20" s="682">
        <v>4022.6959999999999</v>
      </c>
    </row>
    <row r="21" spans="2:28" ht="45" x14ac:dyDescent="0.25">
      <c r="B21" s="679" t="s">
        <v>47</v>
      </c>
      <c r="C21" s="680">
        <v>70456.695000000007</v>
      </c>
      <c r="D21" s="680">
        <v>317.29399999999998</v>
      </c>
      <c r="E21" s="680">
        <v>96.088999999999999</v>
      </c>
      <c r="F21" s="680">
        <v>8276.0010000000002</v>
      </c>
      <c r="G21" s="680">
        <v>626.12099999999998</v>
      </c>
      <c r="H21" s="680">
        <v>692.01099999999997</v>
      </c>
      <c r="I21" s="680">
        <v>1812.298</v>
      </c>
      <c r="J21" s="680">
        <v>18747.543000000001</v>
      </c>
      <c r="K21" s="682">
        <v>5730.45</v>
      </c>
      <c r="L21" s="680">
        <v>1348.653</v>
      </c>
      <c r="M21" s="680">
        <v>2452.114</v>
      </c>
      <c r="N21" s="680">
        <v>3941.4630000000002</v>
      </c>
      <c r="O21" s="680">
        <v>7513.2650000000003</v>
      </c>
      <c r="P21" s="680">
        <v>3809.518</v>
      </c>
      <c r="Q21" s="680">
        <v>2383.0410000000002</v>
      </c>
      <c r="R21" s="680">
        <v>824.90599999999995</v>
      </c>
      <c r="S21" s="680">
        <v>1022.0890000000001</v>
      </c>
      <c r="T21" s="680">
        <v>8401.6759999999995</v>
      </c>
      <c r="U21" s="680">
        <v>1287.499</v>
      </c>
      <c r="V21" s="680">
        <v>1174.664</v>
      </c>
      <c r="W21" s="680">
        <v>0</v>
      </c>
      <c r="X21" s="680">
        <v>70456.695000000007</v>
      </c>
      <c r="Y21" s="688">
        <v>156322.48199999999</v>
      </c>
      <c r="Z21" s="680">
        <v>11.504</v>
      </c>
      <c r="AA21" s="680">
        <v>8846.0409999999993</v>
      </c>
    </row>
    <row r="22" spans="2:28" ht="90" x14ac:dyDescent="0.25">
      <c r="B22" s="679" t="s">
        <v>48</v>
      </c>
      <c r="C22" s="680">
        <v>188347.992</v>
      </c>
      <c r="D22" s="680">
        <v>3399.7179999999998</v>
      </c>
      <c r="E22" s="680">
        <v>779.00300000000004</v>
      </c>
      <c r="F22" s="680">
        <v>47122.091999999997</v>
      </c>
      <c r="G22" s="680">
        <v>2537.94</v>
      </c>
      <c r="H22" s="680">
        <v>1658.999</v>
      </c>
      <c r="I22" s="680">
        <v>8673.4750000000004</v>
      </c>
      <c r="J22" s="680">
        <v>36853.887999999999</v>
      </c>
      <c r="K22" s="682">
        <v>6680.2960000000003</v>
      </c>
      <c r="L22" s="680">
        <v>1857.155</v>
      </c>
      <c r="M22" s="680">
        <v>9500.39</v>
      </c>
      <c r="N22" s="680">
        <v>6325.7</v>
      </c>
      <c r="O22" s="680">
        <v>5422.6009999999997</v>
      </c>
      <c r="P22" s="680">
        <v>42876.612999999998</v>
      </c>
      <c r="Q22" s="680">
        <v>5613.0379999999996</v>
      </c>
      <c r="R22" s="680">
        <v>1622.9880000000001</v>
      </c>
      <c r="S22" s="680">
        <v>1519.7719999999999</v>
      </c>
      <c r="T22" s="680">
        <v>3354.413</v>
      </c>
      <c r="U22" s="680">
        <v>1368.268</v>
      </c>
      <c r="V22" s="680">
        <v>1181.643</v>
      </c>
      <c r="W22" s="680">
        <v>0</v>
      </c>
      <c r="X22" s="680">
        <v>188347.992</v>
      </c>
      <c r="Y22" s="688">
        <v>24385.764999999999</v>
      </c>
      <c r="Z22" s="680">
        <v>36304.576000000001</v>
      </c>
      <c r="AA22" s="680">
        <v>64002.305999999997</v>
      </c>
    </row>
    <row r="23" spans="2:28" ht="60" x14ac:dyDescent="0.25">
      <c r="B23" s="679" t="s">
        <v>49</v>
      </c>
      <c r="C23" s="680">
        <v>125800.734</v>
      </c>
      <c r="D23" s="680">
        <v>539.10799999999995</v>
      </c>
      <c r="E23" s="680">
        <v>909.63099999999997</v>
      </c>
      <c r="F23" s="680">
        <v>26454.823</v>
      </c>
      <c r="G23" s="680">
        <v>2957.37</v>
      </c>
      <c r="H23" s="680">
        <v>2099.94</v>
      </c>
      <c r="I23" s="680">
        <v>6400.6360000000004</v>
      </c>
      <c r="J23" s="680">
        <v>17881.489000000001</v>
      </c>
      <c r="K23" s="682">
        <v>16976.966</v>
      </c>
      <c r="L23" s="680">
        <v>1722.9069999999999</v>
      </c>
      <c r="M23" s="680">
        <v>8937.4470000000001</v>
      </c>
      <c r="N23" s="680">
        <v>2623.4380000000001</v>
      </c>
      <c r="O23" s="680">
        <v>3967.6419999999998</v>
      </c>
      <c r="P23" s="680">
        <v>8066.2089999999998</v>
      </c>
      <c r="Q23" s="680">
        <v>16182.248</v>
      </c>
      <c r="R23" s="680">
        <v>978.94399999999996</v>
      </c>
      <c r="S23" s="680">
        <v>1160.1500000000001</v>
      </c>
      <c r="T23" s="680">
        <v>3468.482</v>
      </c>
      <c r="U23" s="680">
        <v>2208.7069999999999</v>
      </c>
      <c r="V23" s="680">
        <v>2264.5970000000002</v>
      </c>
      <c r="W23" s="680">
        <v>0</v>
      </c>
      <c r="X23" s="680">
        <v>125800.734</v>
      </c>
      <c r="Y23" s="688">
        <v>40819.983</v>
      </c>
      <c r="Z23" s="680">
        <v>0</v>
      </c>
      <c r="AA23" s="680">
        <v>7378.0950000000003</v>
      </c>
    </row>
    <row r="24" spans="2:28" ht="135" x14ac:dyDescent="0.25">
      <c r="B24" s="679" t="s">
        <v>50</v>
      </c>
      <c r="C24" s="680">
        <v>9436.5769999999993</v>
      </c>
      <c r="D24" s="680">
        <v>158.82499999999999</v>
      </c>
      <c r="E24" s="680">
        <v>160.49700000000001</v>
      </c>
      <c r="F24" s="680">
        <v>2622.6109999999999</v>
      </c>
      <c r="G24" s="680">
        <v>147.02699999999999</v>
      </c>
      <c r="H24" s="680">
        <v>255.477</v>
      </c>
      <c r="I24" s="680">
        <v>184.386</v>
      </c>
      <c r="J24" s="680">
        <v>1524.4949999999999</v>
      </c>
      <c r="K24" s="682">
        <v>716.28800000000001</v>
      </c>
      <c r="L24" s="680">
        <v>247.262</v>
      </c>
      <c r="M24" s="680">
        <v>573.65599999999995</v>
      </c>
      <c r="N24" s="680">
        <v>286.82</v>
      </c>
      <c r="O24" s="680">
        <v>162.334</v>
      </c>
      <c r="P24" s="680">
        <v>1033.6980000000001</v>
      </c>
      <c r="Q24" s="680">
        <v>431.73599999999999</v>
      </c>
      <c r="R24" s="680">
        <v>399.10899999999998</v>
      </c>
      <c r="S24" s="680">
        <v>90.417000000000002</v>
      </c>
      <c r="T24" s="680">
        <v>237.08199999999999</v>
      </c>
      <c r="U24" s="680">
        <v>71.707999999999998</v>
      </c>
      <c r="V24" s="680">
        <v>133.149</v>
      </c>
      <c r="W24" s="680">
        <v>0</v>
      </c>
      <c r="X24" s="680">
        <v>9436.5769999999993</v>
      </c>
      <c r="Y24" s="688">
        <v>162062.07</v>
      </c>
      <c r="Z24" s="680">
        <v>718.46799999999996</v>
      </c>
      <c r="AA24" s="680">
        <v>1372.4</v>
      </c>
    </row>
    <row r="25" spans="2:28" ht="30" x14ac:dyDescent="0.25">
      <c r="B25" s="679" t="s">
        <v>51</v>
      </c>
      <c r="C25" s="680">
        <v>10754.882</v>
      </c>
      <c r="D25" s="680">
        <v>26.241</v>
      </c>
      <c r="E25" s="680">
        <v>13.047000000000001</v>
      </c>
      <c r="F25" s="680">
        <v>760.96</v>
      </c>
      <c r="G25" s="680">
        <v>15.13</v>
      </c>
      <c r="H25" s="680">
        <v>54.31</v>
      </c>
      <c r="I25" s="680">
        <v>302.83999999999997</v>
      </c>
      <c r="J25" s="680">
        <v>743.30799999999999</v>
      </c>
      <c r="K25" s="682">
        <v>170.63800000000001</v>
      </c>
      <c r="L25" s="680">
        <v>110.991</v>
      </c>
      <c r="M25" s="680">
        <v>249.988</v>
      </c>
      <c r="N25" s="680">
        <v>279.69200000000001</v>
      </c>
      <c r="O25" s="680">
        <v>43.518000000000001</v>
      </c>
      <c r="P25" s="680">
        <v>2198.3539999999998</v>
      </c>
      <c r="Q25" s="680">
        <v>270.53199999999998</v>
      </c>
      <c r="R25" s="680">
        <v>87.846000000000004</v>
      </c>
      <c r="S25" s="680">
        <v>5142</v>
      </c>
      <c r="T25" s="680">
        <v>141.19</v>
      </c>
      <c r="U25" s="680">
        <v>108.55</v>
      </c>
      <c r="V25" s="680">
        <v>35.747</v>
      </c>
      <c r="W25" s="680">
        <v>0</v>
      </c>
      <c r="X25" s="680">
        <v>10754.882</v>
      </c>
      <c r="Y25" s="688">
        <v>117640.80100000001</v>
      </c>
      <c r="Z25" s="680">
        <v>0</v>
      </c>
      <c r="AA25" s="680">
        <v>349.25</v>
      </c>
    </row>
    <row r="26" spans="2:28" ht="60" x14ac:dyDescent="0.25">
      <c r="B26" s="679" t="s">
        <v>52</v>
      </c>
      <c r="C26" s="680">
        <v>31847.851999999999</v>
      </c>
      <c r="D26" s="680">
        <v>42.661999999999999</v>
      </c>
      <c r="E26" s="680">
        <v>15.125999999999999</v>
      </c>
      <c r="F26" s="680">
        <v>649.24400000000003</v>
      </c>
      <c r="G26" s="680">
        <v>30.015000000000001</v>
      </c>
      <c r="H26" s="680">
        <v>43.776000000000003</v>
      </c>
      <c r="I26" s="680">
        <v>156.39400000000001</v>
      </c>
      <c r="J26" s="680">
        <v>336.75599999999997</v>
      </c>
      <c r="K26" s="682">
        <v>246.18100000000001</v>
      </c>
      <c r="L26" s="680">
        <v>128.10599999999999</v>
      </c>
      <c r="M26" s="680">
        <v>232.214</v>
      </c>
      <c r="N26" s="680">
        <v>58.124000000000002</v>
      </c>
      <c r="O26" s="680">
        <v>30.701000000000001</v>
      </c>
      <c r="P26" s="680">
        <v>600.69299999999998</v>
      </c>
      <c r="Q26" s="680">
        <v>175.584</v>
      </c>
      <c r="R26" s="680">
        <v>321.69200000000001</v>
      </c>
      <c r="S26" s="680">
        <v>94.8</v>
      </c>
      <c r="T26" s="680">
        <v>28584.258999999998</v>
      </c>
      <c r="U26" s="680">
        <v>79.480999999999995</v>
      </c>
      <c r="V26" s="680">
        <v>22.044</v>
      </c>
      <c r="W26" s="680">
        <v>0</v>
      </c>
      <c r="X26" s="680">
        <v>31847.851999999999</v>
      </c>
      <c r="Y26" s="688">
        <v>184309.508</v>
      </c>
      <c r="Z26" s="680">
        <v>0</v>
      </c>
      <c r="AA26" s="680">
        <v>1111.3130000000001</v>
      </c>
    </row>
    <row r="27" spans="2:28" ht="75" x14ac:dyDescent="0.25">
      <c r="B27" s="679" t="s">
        <v>53</v>
      </c>
      <c r="C27" s="680">
        <v>7535.6790000000001</v>
      </c>
      <c r="D27" s="680">
        <v>11.198</v>
      </c>
      <c r="E27" s="680">
        <v>8.5709999999999997</v>
      </c>
      <c r="F27" s="680">
        <v>293.81299999999999</v>
      </c>
      <c r="G27" s="680">
        <v>5.6769999999999996</v>
      </c>
      <c r="H27" s="680">
        <v>19.670999999999999</v>
      </c>
      <c r="I27" s="680">
        <v>92.356999999999999</v>
      </c>
      <c r="J27" s="680">
        <v>164.50899999999999</v>
      </c>
      <c r="K27" s="682">
        <v>47.091999999999999</v>
      </c>
      <c r="L27" s="680">
        <v>76.775999999999996</v>
      </c>
      <c r="M27" s="680">
        <v>219.32599999999999</v>
      </c>
      <c r="N27" s="680">
        <v>25.196999999999999</v>
      </c>
      <c r="O27" s="680">
        <v>41.430999999999997</v>
      </c>
      <c r="P27" s="680">
        <v>183.82499999999999</v>
      </c>
      <c r="Q27" s="680">
        <v>84.617999999999995</v>
      </c>
      <c r="R27" s="680">
        <v>119.571</v>
      </c>
      <c r="S27" s="680">
        <v>67.19</v>
      </c>
      <c r="T27" s="680">
        <v>70.897999999999996</v>
      </c>
      <c r="U27" s="680">
        <v>5730.0780000000004</v>
      </c>
      <c r="V27" s="680">
        <v>273.88099999999997</v>
      </c>
      <c r="W27" s="680">
        <v>0</v>
      </c>
      <c r="X27" s="680">
        <v>7535.6790000000001</v>
      </c>
      <c r="Y27" s="688">
        <v>33496.231</v>
      </c>
      <c r="Z27" s="680">
        <v>1301.731</v>
      </c>
      <c r="AA27" s="680">
        <v>1518.155</v>
      </c>
    </row>
    <row r="28" spans="2:28" ht="30" x14ac:dyDescent="0.25">
      <c r="B28" s="679" t="s">
        <v>54</v>
      </c>
      <c r="C28" s="680">
        <v>18716.506000000001</v>
      </c>
      <c r="D28" s="680">
        <v>141.80000000000001</v>
      </c>
      <c r="E28" s="680">
        <v>134.739</v>
      </c>
      <c r="F28" s="680">
        <v>4594.5330000000004</v>
      </c>
      <c r="G28" s="680">
        <v>39.683999999999997</v>
      </c>
      <c r="H28" s="680">
        <v>296.983</v>
      </c>
      <c r="I28" s="680">
        <v>347.952</v>
      </c>
      <c r="J28" s="680">
        <v>6605.29</v>
      </c>
      <c r="K28" s="682">
        <v>469.51799999999997</v>
      </c>
      <c r="L28" s="680">
        <v>470.13099999999997</v>
      </c>
      <c r="M28" s="680">
        <v>1746.08</v>
      </c>
      <c r="N28" s="680">
        <v>263.04199999999997</v>
      </c>
      <c r="O28" s="680">
        <v>327.30799999999999</v>
      </c>
      <c r="P28" s="680">
        <v>633.31299999999999</v>
      </c>
      <c r="Q28" s="680">
        <v>277.10500000000002</v>
      </c>
      <c r="R28" s="680">
        <v>54.473999999999997</v>
      </c>
      <c r="S28" s="680">
        <v>138.99600000000001</v>
      </c>
      <c r="T28" s="680">
        <v>1085.2080000000001</v>
      </c>
      <c r="U28" s="680">
        <v>176.429</v>
      </c>
      <c r="V28" s="680">
        <v>913.92100000000005</v>
      </c>
      <c r="W28" s="680">
        <v>0</v>
      </c>
      <c r="X28" s="680">
        <v>18716.506000000001</v>
      </c>
      <c r="Y28" s="688">
        <v>29950.353999999999</v>
      </c>
      <c r="Z28" s="680">
        <v>0</v>
      </c>
      <c r="AA28" s="680">
        <v>436.19</v>
      </c>
    </row>
    <row r="29" spans="2:28" ht="195" x14ac:dyDescent="0.25">
      <c r="B29" s="679" t="s">
        <v>55</v>
      </c>
      <c r="C29" s="680">
        <v>0</v>
      </c>
      <c r="D29" s="680">
        <v>0</v>
      </c>
      <c r="E29" s="680">
        <v>0</v>
      </c>
      <c r="F29" s="680">
        <v>0</v>
      </c>
      <c r="G29" s="680">
        <v>0</v>
      </c>
      <c r="H29" s="680">
        <v>0</v>
      </c>
      <c r="I29" s="680">
        <v>0</v>
      </c>
      <c r="J29" s="680">
        <v>0</v>
      </c>
      <c r="K29" s="682">
        <v>0</v>
      </c>
      <c r="L29" s="680">
        <v>0</v>
      </c>
      <c r="M29" s="680">
        <v>0</v>
      </c>
      <c r="N29" s="680">
        <v>0</v>
      </c>
      <c r="O29" s="680">
        <v>0</v>
      </c>
      <c r="P29" s="680">
        <v>0</v>
      </c>
      <c r="Q29" s="680">
        <v>0</v>
      </c>
      <c r="R29" s="680">
        <v>0</v>
      </c>
      <c r="S29" s="680">
        <v>0</v>
      </c>
      <c r="T29" s="680">
        <v>0</v>
      </c>
      <c r="U29" s="680">
        <v>0</v>
      </c>
      <c r="V29" s="680">
        <v>0</v>
      </c>
      <c r="W29" s="680">
        <v>0</v>
      </c>
      <c r="X29" s="680">
        <v>0</v>
      </c>
      <c r="Y29" s="688">
        <v>201.73500000000001</v>
      </c>
      <c r="Z29" s="680">
        <v>0</v>
      </c>
      <c r="AA29" s="680">
        <v>0</v>
      </c>
    </row>
    <row r="31" spans="2:28" x14ac:dyDescent="0.25">
      <c r="B31" s="683" t="s">
        <v>57</v>
      </c>
      <c r="AB31" s="684" t="s">
        <v>0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euil17"/>
  <dimension ref="B1:AE32"/>
  <sheetViews>
    <sheetView topLeftCell="X15" workbookViewId="0">
      <selection activeCell="AC6" sqref="AC6:AE6"/>
    </sheetView>
  </sheetViews>
  <sheetFormatPr baseColWidth="10" defaultColWidth="11.5703125" defaultRowHeight="15" x14ac:dyDescent="0.25"/>
  <cols>
    <col min="1" max="16384" width="11.5703125" style="673"/>
  </cols>
  <sheetData>
    <row r="1" spans="2:31" x14ac:dyDescent="0.25">
      <c r="B1" s="672" t="s">
        <v>0</v>
      </c>
    </row>
    <row r="2" spans="2:31" x14ac:dyDescent="0.25">
      <c r="B2" s="674" t="s">
        <v>92</v>
      </c>
    </row>
    <row r="3" spans="2:31" x14ac:dyDescent="0.25">
      <c r="B3" s="674" t="s">
        <v>2</v>
      </c>
    </row>
    <row r="4" spans="2:31" x14ac:dyDescent="0.25">
      <c r="B4" s="674" t="s">
        <v>93</v>
      </c>
    </row>
    <row r="6" spans="2:31" ht="75" x14ac:dyDescent="0.25">
      <c r="B6" s="675" t="s">
        <v>4</v>
      </c>
      <c r="C6" s="676" t="s">
        <v>5</v>
      </c>
      <c r="D6" s="676" t="s">
        <v>5</v>
      </c>
      <c r="E6" s="676" t="s">
        <v>5</v>
      </c>
      <c r="F6" s="676" t="s">
        <v>5</v>
      </c>
      <c r="G6" s="676" t="s">
        <v>5</v>
      </c>
      <c r="H6" s="676" t="s">
        <v>5</v>
      </c>
      <c r="I6" s="676" t="s">
        <v>5</v>
      </c>
      <c r="J6" s="676" t="s">
        <v>5</v>
      </c>
      <c r="K6" s="676" t="s">
        <v>5</v>
      </c>
      <c r="L6" s="676" t="s">
        <v>5</v>
      </c>
      <c r="M6" s="676" t="s">
        <v>5</v>
      </c>
      <c r="N6" s="676" t="s">
        <v>5</v>
      </c>
      <c r="O6" s="676" t="s">
        <v>5</v>
      </c>
      <c r="P6" s="676" t="s">
        <v>5</v>
      </c>
      <c r="Q6" s="676" t="s">
        <v>5</v>
      </c>
      <c r="R6" s="676" t="s">
        <v>5</v>
      </c>
      <c r="S6" s="676" t="s">
        <v>5</v>
      </c>
      <c r="T6" s="676" t="s">
        <v>5</v>
      </c>
      <c r="U6" s="676" t="s">
        <v>5</v>
      </c>
      <c r="V6" s="676" t="s">
        <v>5</v>
      </c>
      <c r="W6" s="676" t="s">
        <v>5</v>
      </c>
      <c r="X6" s="676" t="s">
        <v>5</v>
      </c>
      <c r="Y6" s="676" t="s">
        <v>5</v>
      </c>
      <c r="Z6" s="676" t="s">
        <v>6</v>
      </c>
      <c r="AA6" s="676" t="s">
        <v>7</v>
      </c>
      <c r="AB6" s="676" t="s">
        <v>8</v>
      </c>
      <c r="AC6" s="647" t="s">
        <v>73</v>
      </c>
      <c r="AD6" t="s">
        <v>74</v>
      </c>
      <c r="AE6" t="s">
        <v>75</v>
      </c>
    </row>
    <row r="7" spans="2:31" ht="195" x14ac:dyDescent="0.25">
      <c r="B7" s="675" t="s">
        <v>9</v>
      </c>
      <c r="C7" s="676" t="s">
        <v>10</v>
      </c>
      <c r="D7" s="676" t="s">
        <v>11</v>
      </c>
      <c r="E7" s="676" t="s">
        <v>12</v>
      </c>
      <c r="F7" s="676" t="s">
        <v>13</v>
      </c>
      <c r="G7" s="676" t="s">
        <v>14</v>
      </c>
      <c r="H7" s="676" t="s">
        <v>15</v>
      </c>
      <c r="I7" s="676" t="s">
        <v>16</v>
      </c>
      <c r="J7" s="676" t="s">
        <v>17</v>
      </c>
      <c r="K7" s="676" t="s">
        <v>18</v>
      </c>
      <c r="L7" s="676" t="s">
        <v>19</v>
      </c>
      <c r="M7" s="676" t="s">
        <v>20</v>
      </c>
      <c r="N7" s="676" t="s">
        <v>21</v>
      </c>
      <c r="O7" s="676" t="s">
        <v>22</v>
      </c>
      <c r="P7" s="676" t="s">
        <v>23</v>
      </c>
      <c r="Q7" s="676" t="s">
        <v>24</v>
      </c>
      <c r="R7" s="676" t="s">
        <v>25</v>
      </c>
      <c r="S7" s="676" t="s">
        <v>26</v>
      </c>
      <c r="T7" s="676" t="s">
        <v>27</v>
      </c>
      <c r="U7" s="676" t="s">
        <v>28</v>
      </c>
      <c r="V7" s="676" t="s">
        <v>29</v>
      </c>
      <c r="W7" s="676" t="s">
        <v>30</v>
      </c>
      <c r="X7" s="676" t="s">
        <v>31</v>
      </c>
      <c r="Y7" s="676" t="s">
        <v>10</v>
      </c>
      <c r="Z7" s="676" t="s">
        <v>32</v>
      </c>
      <c r="AA7" s="676" t="s">
        <v>32</v>
      </c>
      <c r="AB7" s="676" t="s">
        <v>32</v>
      </c>
    </row>
    <row r="8" spans="2:31" x14ac:dyDescent="0.25">
      <c r="B8" s="677" t="s">
        <v>33</v>
      </c>
      <c r="C8" s="678" t="s">
        <v>34</v>
      </c>
      <c r="D8" s="678" t="s">
        <v>34</v>
      </c>
      <c r="E8" s="678" t="s">
        <v>34</v>
      </c>
      <c r="F8" s="678" t="s">
        <v>34</v>
      </c>
      <c r="G8" s="678" t="s">
        <v>34</v>
      </c>
      <c r="H8" s="678" t="s">
        <v>34</v>
      </c>
      <c r="I8" s="678" t="s">
        <v>34</v>
      </c>
      <c r="J8" s="678" t="s">
        <v>34</v>
      </c>
      <c r="K8" s="678" t="s">
        <v>34</v>
      </c>
      <c r="L8" s="678" t="s">
        <v>34</v>
      </c>
      <c r="M8" s="678" t="s">
        <v>34</v>
      </c>
      <c r="N8" s="678" t="s">
        <v>34</v>
      </c>
      <c r="O8" s="678" t="s">
        <v>34</v>
      </c>
      <c r="P8" s="678" t="s">
        <v>34</v>
      </c>
      <c r="Q8" s="678" t="s">
        <v>34</v>
      </c>
      <c r="R8" s="678" t="s">
        <v>34</v>
      </c>
      <c r="S8" s="678" t="s">
        <v>34</v>
      </c>
      <c r="T8" s="678" t="s">
        <v>34</v>
      </c>
      <c r="U8" s="678" t="s">
        <v>34</v>
      </c>
      <c r="V8" s="678" t="s">
        <v>34</v>
      </c>
      <c r="W8" s="678" t="s">
        <v>34</v>
      </c>
      <c r="X8" s="678" t="s">
        <v>34</v>
      </c>
      <c r="Y8" s="678" t="s">
        <v>34</v>
      </c>
      <c r="Z8" s="678" t="s">
        <v>34</v>
      </c>
      <c r="AA8" s="678" t="s">
        <v>34</v>
      </c>
      <c r="AB8" s="678" t="s">
        <v>34</v>
      </c>
    </row>
    <row r="9" spans="2:31" x14ac:dyDescent="0.25">
      <c r="B9" s="679" t="s">
        <v>35</v>
      </c>
      <c r="C9" s="680">
        <v>8270327</v>
      </c>
      <c r="D9" s="680">
        <v>201975</v>
      </c>
      <c r="E9" s="680">
        <v>32562</v>
      </c>
      <c r="F9" s="680">
        <v>3740708</v>
      </c>
      <c r="G9" s="680">
        <v>272111</v>
      </c>
      <c r="H9" s="680">
        <v>103591</v>
      </c>
      <c r="I9" s="680">
        <v>735818</v>
      </c>
      <c r="J9" s="680">
        <v>591057</v>
      </c>
      <c r="K9" s="680">
        <v>485238</v>
      </c>
      <c r="L9" s="680">
        <v>97235</v>
      </c>
      <c r="M9" s="680">
        <v>272797</v>
      </c>
      <c r="N9" s="680">
        <v>221571</v>
      </c>
      <c r="O9" s="680">
        <v>529208</v>
      </c>
      <c r="P9" s="680">
        <v>342225</v>
      </c>
      <c r="Q9" s="680">
        <v>164807</v>
      </c>
      <c r="R9" s="680">
        <v>146141</v>
      </c>
      <c r="S9" s="680">
        <v>56682</v>
      </c>
      <c r="T9" s="680">
        <v>173225</v>
      </c>
      <c r="U9" s="680">
        <v>66311</v>
      </c>
      <c r="V9" s="680">
        <v>37065</v>
      </c>
      <c r="W9" s="680">
        <v>0</v>
      </c>
      <c r="X9" s="680">
        <v>0</v>
      </c>
      <c r="Y9" s="680">
        <v>8270327</v>
      </c>
      <c r="Z9" s="680">
        <v>4334468</v>
      </c>
      <c r="AA9" s="680">
        <v>1654963</v>
      </c>
      <c r="AB9" s="680">
        <v>4368142</v>
      </c>
    </row>
    <row r="10" spans="2:31" ht="75" x14ac:dyDescent="0.25">
      <c r="B10" s="679" t="s">
        <v>36</v>
      </c>
      <c r="C10" s="680">
        <v>227135</v>
      </c>
      <c r="D10" s="680">
        <v>58182</v>
      </c>
      <c r="E10" s="680">
        <v>124</v>
      </c>
      <c r="F10" s="680">
        <v>142476</v>
      </c>
      <c r="G10" s="680">
        <v>3769</v>
      </c>
      <c r="H10" s="680">
        <v>178</v>
      </c>
      <c r="I10" s="680">
        <v>99</v>
      </c>
      <c r="J10" s="680">
        <v>4638</v>
      </c>
      <c r="K10" s="680">
        <v>4</v>
      </c>
      <c r="L10" s="680">
        <v>13114</v>
      </c>
      <c r="M10" s="680">
        <v>57</v>
      </c>
      <c r="N10" s="680">
        <v>0</v>
      </c>
      <c r="O10" s="680">
        <v>0</v>
      </c>
      <c r="P10" s="680">
        <v>666</v>
      </c>
      <c r="Q10" s="680">
        <v>1204</v>
      </c>
      <c r="R10" s="680">
        <v>436</v>
      </c>
      <c r="S10" s="680">
        <v>865</v>
      </c>
      <c r="T10" s="680">
        <v>390</v>
      </c>
      <c r="U10" s="680">
        <v>751</v>
      </c>
      <c r="V10" s="680">
        <v>182</v>
      </c>
      <c r="W10" s="680">
        <v>0</v>
      </c>
      <c r="X10" s="680">
        <v>0</v>
      </c>
      <c r="Y10" s="680">
        <v>227135</v>
      </c>
      <c r="Z10" s="680">
        <v>101764</v>
      </c>
      <c r="AA10" s="680">
        <v>5186</v>
      </c>
      <c r="AB10" s="680">
        <v>77787</v>
      </c>
    </row>
    <row r="11" spans="2:31" ht="45" x14ac:dyDescent="0.25">
      <c r="B11" s="679" t="s">
        <v>37</v>
      </c>
      <c r="C11" s="680">
        <v>246424</v>
      </c>
      <c r="D11" s="680">
        <v>2100</v>
      </c>
      <c r="E11" s="680">
        <v>6095</v>
      </c>
      <c r="F11" s="680">
        <v>133024</v>
      </c>
      <c r="G11" s="680">
        <v>96522</v>
      </c>
      <c r="H11" s="680">
        <v>194</v>
      </c>
      <c r="I11" s="680">
        <v>6170</v>
      </c>
      <c r="J11" s="680">
        <v>10</v>
      </c>
      <c r="K11" s="680">
        <v>959</v>
      </c>
      <c r="L11" s="680">
        <v>4</v>
      </c>
      <c r="M11" s="680">
        <v>0</v>
      </c>
      <c r="N11" s="680">
        <v>0</v>
      </c>
      <c r="O11" s="680">
        <v>695</v>
      </c>
      <c r="P11" s="680">
        <v>48</v>
      </c>
      <c r="Q11" s="680">
        <v>477</v>
      </c>
      <c r="R11" s="680">
        <v>51</v>
      </c>
      <c r="S11" s="680">
        <v>39</v>
      </c>
      <c r="T11" s="680">
        <v>8</v>
      </c>
      <c r="U11" s="680">
        <v>3</v>
      </c>
      <c r="V11" s="680">
        <v>25</v>
      </c>
      <c r="W11" s="680">
        <v>0</v>
      </c>
      <c r="X11" s="680">
        <v>0</v>
      </c>
      <c r="Y11" s="680">
        <v>246424</v>
      </c>
      <c r="Z11" s="680">
        <v>8507</v>
      </c>
      <c r="AA11" s="680">
        <v>0</v>
      </c>
      <c r="AB11" s="680">
        <v>11924</v>
      </c>
    </row>
    <row r="12" spans="2:31" ht="45" x14ac:dyDescent="0.25">
      <c r="B12" s="679" t="s">
        <v>38</v>
      </c>
      <c r="C12" s="680">
        <v>4042734</v>
      </c>
      <c r="D12" s="680">
        <v>99940</v>
      </c>
      <c r="E12" s="680">
        <v>9191</v>
      </c>
      <c r="F12" s="680">
        <v>2887644</v>
      </c>
      <c r="G12" s="680">
        <v>45906</v>
      </c>
      <c r="H12" s="680">
        <v>24845</v>
      </c>
      <c r="I12" s="680">
        <v>250141</v>
      </c>
      <c r="J12" s="680">
        <v>128279</v>
      </c>
      <c r="K12" s="680">
        <v>109997</v>
      </c>
      <c r="L12" s="680">
        <v>41968</v>
      </c>
      <c r="M12" s="680">
        <v>26202</v>
      </c>
      <c r="N12" s="680">
        <v>6984</v>
      </c>
      <c r="O12" s="680">
        <v>161549</v>
      </c>
      <c r="P12" s="680">
        <v>68598</v>
      </c>
      <c r="Q12" s="680">
        <v>29379</v>
      </c>
      <c r="R12" s="680">
        <v>19250</v>
      </c>
      <c r="S12" s="680">
        <v>11732</v>
      </c>
      <c r="T12" s="680">
        <v>99859</v>
      </c>
      <c r="U12" s="680">
        <v>9648</v>
      </c>
      <c r="V12" s="680">
        <v>11622</v>
      </c>
      <c r="W12" s="680">
        <v>0</v>
      </c>
      <c r="X12" s="680">
        <v>0</v>
      </c>
      <c r="Y12" s="680">
        <v>4042734</v>
      </c>
      <c r="Z12" s="680">
        <v>1297335</v>
      </c>
      <c r="AA12" s="680">
        <v>583903</v>
      </c>
      <c r="AB12" s="680">
        <v>3640061</v>
      </c>
    </row>
    <row r="13" spans="2:31" ht="90" x14ac:dyDescent="0.25">
      <c r="B13" s="679" t="s">
        <v>39</v>
      </c>
      <c r="C13" s="680">
        <v>207891</v>
      </c>
      <c r="D13" s="680">
        <v>6216</v>
      </c>
      <c r="E13" s="680">
        <v>5631</v>
      </c>
      <c r="F13" s="680">
        <v>96873</v>
      </c>
      <c r="G13" s="680">
        <v>34869</v>
      </c>
      <c r="H13" s="680">
        <v>3397</v>
      </c>
      <c r="I13" s="680">
        <v>3199</v>
      </c>
      <c r="J13" s="680">
        <v>12318</v>
      </c>
      <c r="K13" s="680">
        <v>10145</v>
      </c>
      <c r="L13" s="680">
        <v>2643</v>
      </c>
      <c r="M13" s="680">
        <v>3305</v>
      </c>
      <c r="N13" s="680">
        <v>1321</v>
      </c>
      <c r="O13" s="680">
        <v>5540</v>
      </c>
      <c r="P13" s="680">
        <v>2380</v>
      </c>
      <c r="Q13" s="680">
        <v>2152</v>
      </c>
      <c r="R13" s="680">
        <v>6345</v>
      </c>
      <c r="S13" s="680">
        <v>2768</v>
      </c>
      <c r="T13" s="680">
        <v>5003</v>
      </c>
      <c r="U13" s="680">
        <v>2218</v>
      </c>
      <c r="V13" s="680">
        <v>1568</v>
      </c>
      <c r="W13" s="680">
        <v>0</v>
      </c>
      <c r="X13" s="680">
        <v>0</v>
      </c>
      <c r="Y13" s="680">
        <v>207891</v>
      </c>
      <c r="Z13" s="680">
        <v>178165</v>
      </c>
      <c r="AA13" s="680">
        <v>0</v>
      </c>
      <c r="AB13" s="680">
        <v>66643</v>
      </c>
    </row>
    <row r="14" spans="2:31" ht="120" x14ac:dyDescent="0.25">
      <c r="B14" s="679" t="s">
        <v>40</v>
      </c>
      <c r="C14" s="680">
        <v>93589</v>
      </c>
      <c r="D14" s="680">
        <v>1087</v>
      </c>
      <c r="E14" s="680">
        <v>489</v>
      </c>
      <c r="F14" s="680">
        <v>19334</v>
      </c>
      <c r="G14" s="680">
        <v>4587</v>
      </c>
      <c r="H14" s="680">
        <v>39865</v>
      </c>
      <c r="I14" s="680">
        <v>3511</v>
      </c>
      <c r="J14" s="680">
        <v>3067</v>
      </c>
      <c r="K14" s="680">
        <v>1073</v>
      </c>
      <c r="L14" s="680">
        <v>907</v>
      </c>
      <c r="M14" s="680">
        <v>162</v>
      </c>
      <c r="N14" s="680">
        <v>80</v>
      </c>
      <c r="O14" s="680">
        <v>5850</v>
      </c>
      <c r="P14" s="680">
        <v>779</v>
      </c>
      <c r="Q14" s="680">
        <v>3609</v>
      </c>
      <c r="R14" s="680">
        <v>5531</v>
      </c>
      <c r="S14" s="680">
        <v>599</v>
      </c>
      <c r="T14" s="680">
        <v>2327</v>
      </c>
      <c r="U14" s="680">
        <v>377</v>
      </c>
      <c r="V14" s="680">
        <v>355</v>
      </c>
      <c r="W14" s="680">
        <v>0</v>
      </c>
      <c r="X14" s="680">
        <v>0</v>
      </c>
      <c r="Y14" s="680">
        <v>93589</v>
      </c>
      <c r="Z14" s="680">
        <v>40086</v>
      </c>
      <c r="AA14" s="680">
        <v>0</v>
      </c>
      <c r="AB14" s="680">
        <v>45929</v>
      </c>
    </row>
    <row r="15" spans="2:31" ht="60" x14ac:dyDescent="0.25">
      <c r="B15" s="679" t="s">
        <v>41</v>
      </c>
      <c r="C15" s="680">
        <v>590125</v>
      </c>
      <c r="D15" s="680">
        <v>6403</v>
      </c>
      <c r="E15" s="680">
        <v>978</v>
      </c>
      <c r="F15" s="680">
        <v>24876</v>
      </c>
      <c r="G15" s="680">
        <v>16997</v>
      </c>
      <c r="H15" s="680">
        <v>4349</v>
      </c>
      <c r="I15" s="680">
        <v>320111</v>
      </c>
      <c r="J15" s="680">
        <v>8876</v>
      </c>
      <c r="K15" s="680">
        <v>16197</v>
      </c>
      <c r="L15" s="680">
        <v>2534</v>
      </c>
      <c r="M15" s="680">
        <v>2451</v>
      </c>
      <c r="N15" s="680">
        <v>1858</v>
      </c>
      <c r="O15" s="680">
        <v>136157</v>
      </c>
      <c r="P15" s="680">
        <v>15590</v>
      </c>
      <c r="Q15" s="680">
        <v>6130</v>
      </c>
      <c r="R15" s="680">
        <v>14596</v>
      </c>
      <c r="S15" s="680">
        <v>2690</v>
      </c>
      <c r="T15" s="680">
        <v>4835</v>
      </c>
      <c r="U15" s="680">
        <v>3586</v>
      </c>
      <c r="V15" s="680">
        <v>911</v>
      </c>
      <c r="W15" s="680">
        <v>0</v>
      </c>
      <c r="X15" s="680">
        <v>0</v>
      </c>
      <c r="Y15" s="680">
        <v>590125</v>
      </c>
      <c r="Z15" s="680">
        <v>11391</v>
      </c>
      <c r="AA15" s="680">
        <v>767442</v>
      </c>
      <c r="AB15" s="680">
        <v>11924</v>
      </c>
      <c r="AC15" s="646">
        <f>Y15/($Y15+$Z15+$AA15)</f>
        <v>0.4310760446996913</v>
      </c>
      <c r="AD15" s="646">
        <f t="shared" ref="AD15:AE15" si="0">Z15/($Y15+$Z15+$AA15)</f>
        <v>8.3209273038325499E-3</v>
      </c>
      <c r="AE15" s="646">
        <f t="shared" si="0"/>
        <v>0.5606030279964761</v>
      </c>
    </row>
    <row r="16" spans="2:31" ht="165" x14ac:dyDescent="0.25">
      <c r="B16" s="679" t="s">
        <v>42</v>
      </c>
      <c r="C16" s="680">
        <v>258300</v>
      </c>
      <c r="D16" s="680">
        <v>3017</v>
      </c>
      <c r="E16" s="680">
        <v>532</v>
      </c>
      <c r="F16" s="680">
        <v>53581</v>
      </c>
      <c r="G16" s="680">
        <v>2154</v>
      </c>
      <c r="H16" s="680">
        <v>3846</v>
      </c>
      <c r="I16" s="680">
        <v>6006</v>
      </c>
      <c r="J16" s="680">
        <v>138066</v>
      </c>
      <c r="K16" s="680">
        <v>25732</v>
      </c>
      <c r="L16" s="680">
        <v>338</v>
      </c>
      <c r="M16" s="680">
        <v>1076</v>
      </c>
      <c r="N16" s="680">
        <v>1655</v>
      </c>
      <c r="O16" s="680">
        <v>4503</v>
      </c>
      <c r="P16" s="680">
        <v>6074</v>
      </c>
      <c r="Q16" s="680">
        <v>8992</v>
      </c>
      <c r="R16" s="680">
        <v>331</v>
      </c>
      <c r="S16" s="680">
        <v>69</v>
      </c>
      <c r="T16" s="680">
        <v>744</v>
      </c>
      <c r="U16" s="680">
        <v>762</v>
      </c>
      <c r="V16" s="680">
        <v>822</v>
      </c>
      <c r="W16" s="680">
        <v>0</v>
      </c>
      <c r="X16" s="680">
        <v>0</v>
      </c>
      <c r="Y16" s="680">
        <v>258300</v>
      </c>
      <c r="Z16" s="680">
        <v>16573</v>
      </c>
      <c r="AA16" s="680">
        <v>0</v>
      </c>
      <c r="AB16" s="680">
        <v>9990</v>
      </c>
    </row>
    <row r="17" spans="2:29" ht="60" x14ac:dyDescent="0.25">
      <c r="B17" s="679" t="s">
        <v>43</v>
      </c>
      <c r="C17" s="680">
        <v>425501</v>
      </c>
      <c r="D17" s="680">
        <v>5772</v>
      </c>
      <c r="E17" s="680">
        <v>4455</v>
      </c>
      <c r="F17" s="680">
        <v>78385</v>
      </c>
      <c r="G17" s="680">
        <v>10244</v>
      </c>
      <c r="H17" s="680">
        <v>2556</v>
      </c>
      <c r="I17" s="680">
        <v>7784</v>
      </c>
      <c r="J17" s="680">
        <v>42916</v>
      </c>
      <c r="K17" s="680">
        <v>230593</v>
      </c>
      <c r="L17" s="680">
        <v>698</v>
      </c>
      <c r="M17" s="680">
        <v>3849</v>
      </c>
      <c r="N17" s="680">
        <v>4246</v>
      </c>
      <c r="O17" s="680">
        <v>3517</v>
      </c>
      <c r="P17" s="680">
        <v>5308</v>
      </c>
      <c r="Q17" s="680">
        <v>5780</v>
      </c>
      <c r="R17" s="680">
        <v>15003</v>
      </c>
      <c r="S17" s="680">
        <v>904</v>
      </c>
      <c r="T17" s="680">
        <v>942</v>
      </c>
      <c r="U17" s="680">
        <v>788</v>
      </c>
      <c r="V17" s="680">
        <v>1761</v>
      </c>
      <c r="W17" s="680">
        <v>0</v>
      </c>
      <c r="X17" s="680">
        <v>0</v>
      </c>
      <c r="Y17" s="680">
        <v>425501</v>
      </c>
      <c r="Z17" s="680">
        <v>139546</v>
      </c>
      <c r="AA17" s="680">
        <v>0</v>
      </c>
      <c r="AB17" s="682">
        <v>172261.416</v>
      </c>
    </row>
    <row r="18" spans="2:29" ht="60" x14ac:dyDescent="0.25">
      <c r="B18" s="679" t="s">
        <v>44</v>
      </c>
      <c r="C18" s="680">
        <v>60821</v>
      </c>
      <c r="D18" s="680">
        <v>642</v>
      </c>
      <c r="E18" s="680">
        <v>82</v>
      </c>
      <c r="F18" s="680">
        <v>5337</v>
      </c>
      <c r="G18" s="680">
        <v>651</v>
      </c>
      <c r="H18" s="680">
        <v>131</v>
      </c>
      <c r="I18" s="680">
        <v>3764</v>
      </c>
      <c r="J18" s="680">
        <v>4667</v>
      </c>
      <c r="K18" s="680">
        <v>7370</v>
      </c>
      <c r="L18" s="680">
        <v>2456</v>
      </c>
      <c r="M18" s="680">
        <v>1072</v>
      </c>
      <c r="N18" s="680">
        <v>290</v>
      </c>
      <c r="O18" s="680">
        <v>2914</v>
      </c>
      <c r="P18" s="680">
        <v>4837</v>
      </c>
      <c r="Q18" s="680">
        <v>13282</v>
      </c>
      <c r="R18" s="680">
        <v>4059</v>
      </c>
      <c r="S18" s="680">
        <v>2795</v>
      </c>
      <c r="T18" s="680">
        <v>4467</v>
      </c>
      <c r="U18" s="680">
        <v>1409</v>
      </c>
      <c r="V18" s="680">
        <v>596</v>
      </c>
      <c r="W18" s="680">
        <v>0</v>
      </c>
      <c r="X18" s="680">
        <v>0</v>
      </c>
      <c r="Y18" s="680">
        <v>60821</v>
      </c>
      <c r="Z18" s="680">
        <v>159075</v>
      </c>
      <c r="AA18" s="680">
        <v>0</v>
      </c>
      <c r="AB18" s="680">
        <v>363</v>
      </c>
    </row>
    <row r="19" spans="2:29" ht="75" x14ac:dyDescent="0.25">
      <c r="B19" s="679" t="s">
        <v>45</v>
      </c>
      <c r="C19" s="680">
        <v>388223</v>
      </c>
      <c r="D19" s="680">
        <v>1375</v>
      </c>
      <c r="E19" s="680">
        <v>367</v>
      </c>
      <c r="F19" s="680">
        <v>36833</v>
      </c>
      <c r="G19" s="680">
        <v>7824</v>
      </c>
      <c r="H19" s="680">
        <v>1423</v>
      </c>
      <c r="I19" s="680">
        <v>5496</v>
      </c>
      <c r="J19" s="680">
        <v>34534</v>
      </c>
      <c r="K19" s="680">
        <v>11701</v>
      </c>
      <c r="L19" s="680">
        <v>2052</v>
      </c>
      <c r="M19" s="680">
        <v>181586</v>
      </c>
      <c r="N19" s="680">
        <v>31484</v>
      </c>
      <c r="O19" s="680">
        <v>4299</v>
      </c>
      <c r="P19" s="680">
        <v>27614</v>
      </c>
      <c r="Q19" s="680">
        <v>8086</v>
      </c>
      <c r="R19" s="680">
        <v>15838</v>
      </c>
      <c r="S19" s="680">
        <v>4956</v>
      </c>
      <c r="T19" s="680">
        <v>4382</v>
      </c>
      <c r="U19" s="680">
        <v>4101</v>
      </c>
      <c r="V19" s="680">
        <v>4272</v>
      </c>
      <c r="W19" s="680">
        <v>0</v>
      </c>
      <c r="X19" s="680">
        <v>0</v>
      </c>
      <c r="Y19" s="680">
        <v>388223</v>
      </c>
      <c r="Z19" s="680">
        <v>118419</v>
      </c>
      <c r="AA19" s="680">
        <v>209525</v>
      </c>
      <c r="AB19" s="680">
        <v>161923</v>
      </c>
    </row>
    <row r="20" spans="2:29" ht="60" x14ac:dyDescent="0.25">
      <c r="B20" s="679" t="s">
        <v>46</v>
      </c>
      <c r="C20" s="680">
        <v>342306</v>
      </c>
      <c r="D20" s="680">
        <v>5090</v>
      </c>
      <c r="E20" s="680">
        <v>597</v>
      </c>
      <c r="F20" s="680">
        <v>29434</v>
      </c>
      <c r="G20" s="680">
        <v>8136</v>
      </c>
      <c r="H20" s="680">
        <v>1814</v>
      </c>
      <c r="I20" s="680">
        <v>12784</v>
      </c>
      <c r="J20" s="680">
        <v>33739</v>
      </c>
      <c r="K20" s="680">
        <v>16197</v>
      </c>
      <c r="L20" s="680">
        <v>1278</v>
      </c>
      <c r="M20" s="680">
        <v>3133</v>
      </c>
      <c r="N20" s="680">
        <v>133175</v>
      </c>
      <c r="O20" s="680">
        <v>54421</v>
      </c>
      <c r="P20" s="680">
        <v>14528</v>
      </c>
      <c r="Q20" s="680">
        <v>7993</v>
      </c>
      <c r="R20" s="680">
        <v>9449</v>
      </c>
      <c r="S20" s="680">
        <v>1715</v>
      </c>
      <c r="T20" s="680">
        <v>4973</v>
      </c>
      <c r="U20" s="680">
        <v>1535</v>
      </c>
      <c r="V20" s="680">
        <v>2315</v>
      </c>
      <c r="W20" s="680">
        <v>0</v>
      </c>
      <c r="X20" s="680">
        <v>0</v>
      </c>
      <c r="Y20" s="680">
        <v>342306</v>
      </c>
      <c r="Z20" s="680">
        <v>110863</v>
      </c>
      <c r="AA20" s="680">
        <v>0</v>
      </c>
      <c r="AB20" s="682">
        <v>7823.5839999999998</v>
      </c>
    </row>
    <row r="21" spans="2:29" ht="45" x14ac:dyDescent="0.25">
      <c r="B21" s="679" t="s">
        <v>47</v>
      </c>
      <c r="C21" s="680">
        <v>309693</v>
      </c>
      <c r="D21" s="680">
        <v>1652</v>
      </c>
      <c r="E21" s="680">
        <v>657</v>
      </c>
      <c r="F21" s="680">
        <v>24158</v>
      </c>
      <c r="G21" s="680">
        <v>4819</v>
      </c>
      <c r="H21" s="680">
        <v>9476</v>
      </c>
      <c r="I21" s="680">
        <v>8361</v>
      </c>
      <c r="J21" s="680">
        <v>75627</v>
      </c>
      <c r="K21" s="680">
        <v>18923</v>
      </c>
      <c r="L21" s="680">
        <v>15985</v>
      </c>
      <c r="M21" s="680">
        <v>11422</v>
      </c>
      <c r="N21" s="680">
        <v>14316</v>
      </c>
      <c r="O21" s="680">
        <v>48581</v>
      </c>
      <c r="P21" s="680">
        <v>22427</v>
      </c>
      <c r="Q21" s="680">
        <v>7640</v>
      </c>
      <c r="R21" s="680">
        <v>20589</v>
      </c>
      <c r="S21" s="680">
        <v>7910</v>
      </c>
      <c r="T21" s="680">
        <v>8601</v>
      </c>
      <c r="U21" s="680">
        <v>6376</v>
      </c>
      <c r="V21" s="680">
        <v>2173</v>
      </c>
      <c r="W21" s="680">
        <v>0</v>
      </c>
      <c r="X21" s="680">
        <v>0</v>
      </c>
      <c r="Y21" s="680">
        <v>309693</v>
      </c>
      <c r="Z21" s="680">
        <v>739858</v>
      </c>
      <c r="AA21" s="680">
        <v>1095</v>
      </c>
      <c r="AB21" s="680">
        <v>530</v>
      </c>
    </row>
    <row r="22" spans="2:29" ht="90" x14ac:dyDescent="0.25">
      <c r="B22" s="679" t="s">
        <v>48</v>
      </c>
      <c r="C22" s="680">
        <v>672496</v>
      </c>
      <c r="D22" s="680">
        <v>7995</v>
      </c>
      <c r="E22" s="680">
        <v>1184</v>
      </c>
      <c r="F22" s="680">
        <v>152982</v>
      </c>
      <c r="G22" s="680">
        <v>12937</v>
      </c>
      <c r="H22" s="680">
        <v>2297</v>
      </c>
      <c r="I22" s="680">
        <v>95529</v>
      </c>
      <c r="J22" s="680">
        <v>68147</v>
      </c>
      <c r="K22" s="680">
        <v>13229</v>
      </c>
      <c r="L22" s="680">
        <v>6584</v>
      </c>
      <c r="M22" s="680">
        <v>17069</v>
      </c>
      <c r="N22" s="680">
        <v>12656</v>
      </c>
      <c r="O22" s="680">
        <v>78634</v>
      </c>
      <c r="P22" s="680">
        <v>155323</v>
      </c>
      <c r="Q22" s="680">
        <v>16007</v>
      </c>
      <c r="R22" s="680">
        <v>9866</v>
      </c>
      <c r="S22" s="680">
        <v>7527</v>
      </c>
      <c r="T22" s="680">
        <v>6777</v>
      </c>
      <c r="U22" s="680">
        <v>5864</v>
      </c>
      <c r="V22" s="680">
        <v>1889</v>
      </c>
      <c r="W22" s="680">
        <v>0</v>
      </c>
      <c r="X22" s="680">
        <v>0</v>
      </c>
      <c r="Y22" s="680">
        <v>672496</v>
      </c>
      <c r="Z22" s="680">
        <v>21926</v>
      </c>
      <c r="AA22" s="680">
        <v>87011</v>
      </c>
      <c r="AB22" s="680">
        <v>120944</v>
      </c>
    </row>
    <row r="23" spans="2:29" ht="60" x14ac:dyDescent="0.25">
      <c r="B23" s="679" t="s">
        <v>49</v>
      </c>
      <c r="C23" s="680">
        <v>286338</v>
      </c>
      <c r="D23" s="680">
        <v>1262</v>
      </c>
      <c r="E23" s="680">
        <v>2006</v>
      </c>
      <c r="F23" s="680">
        <v>44987</v>
      </c>
      <c r="G23" s="680">
        <v>22034</v>
      </c>
      <c r="H23" s="680">
        <v>7415</v>
      </c>
      <c r="I23" s="680">
        <v>12155</v>
      </c>
      <c r="J23" s="680">
        <v>32176</v>
      </c>
      <c r="K23" s="680">
        <v>20225</v>
      </c>
      <c r="L23" s="680">
        <v>4943</v>
      </c>
      <c r="M23" s="680">
        <v>17113</v>
      </c>
      <c r="N23" s="680">
        <v>10923</v>
      </c>
      <c r="O23" s="680">
        <v>21245</v>
      </c>
      <c r="P23" s="680">
        <v>13442</v>
      </c>
      <c r="Q23" s="680">
        <v>50344</v>
      </c>
      <c r="R23" s="680">
        <v>12537</v>
      </c>
      <c r="S23" s="680">
        <v>2830</v>
      </c>
      <c r="T23" s="680">
        <v>3807</v>
      </c>
      <c r="U23" s="680">
        <v>5062</v>
      </c>
      <c r="V23" s="680">
        <v>1832</v>
      </c>
      <c r="W23" s="680">
        <v>0</v>
      </c>
      <c r="X23" s="680">
        <v>0</v>
      </c>
      <c r="Y23" s="680">
        <v>286338</v>
      </c>
      <c r="Z23" s="680">
        <v>48478</v>
      </c>
      <c r="AA23" s="680">
        <v>0</v>
      </c>
      <c r="AB23" s="680">
        <v>25869</v>
      </c>
    </row>
    <row r="24" spans="2:29" ht="135" x14ac:dyDescent="0.25">
      <c r="B24" s="679" t="s">
        <v>50</v>
      </c>
      <c r="C24" s="680">
        <v>16283</v>
      </c>
      <c r="D24" s="680">
        <v>795</v>
      </c>
      <c r="E24" s="680">
        <v>74</v>
      </c>
      <c r="F24" s="680">
        <v>1964</v>
      </c>
      <c r="G24" s="680">
        <v>270</v>
      </c>
      <c r="H24" s="680">
        <v>668</v>
      </c>
      <c r="I24" s="680">
        <v>60</v>
      </c>
      <c r="J24" s="680">
        <v>127</v>
      </c>
      <c r="K24" s="680">
        <v>1189</v>
      </c>
      <c r="L24" s="680">
        <v>1</v>
      </c>
      <c r="M24" s="680">
        <v>105</v>
      </c>
      <c r="N24" s="680">
        <v>760</v>
      </c>
      <c r="O24" s="680">
        <v>302</v>
      </c>
      <c r="P24" s="680">
        <v>460</v>
      </c>
      <c r="Q24" s="680">
        <v>407</v>
      </c>
      <c r="R24" s="680">
        <v>8329</v>
      </c>
      <c r="S24" s="680">
        <v>9</v>
      </c>
      <c r="T24" s="680">
        <v>543</v>
      </c>
      <c r="U24" s="680">
        <v>7</v>
      </c>
      <c r="V24" s="680">
        <v>213</v>
      </c>
      <c r="W24" s="680">
        <v>0</v>
      </c>
      <c r="X24" s="680">
        <v>0</v>
      </c>
      <c r="Y24" s="680">
        <v>16283</v>
      </c>
      <c r="Z24" s="680">
        <v>424473</v>
      </c>
      <c r="AA24" s="680">
        <v>0</v>
      </c>
      <c r="AB24" s="680">
        <v>3024</v>
      </c>
    </row>
    <row r="25" spans="2:29" ht="30" x14ac:dyDescent="0.25">
      <c r="B25" s="679" t="s">
        <v>51</v>
      </c>
      <c r="C25" s="680">
        <v>22308</v>
      </c>
      <c r="D25" s="680">
        <v>261</v>
      </c>
      <c r="E25" s="680">
        <v>23</v>
      </c>
      <c r="F25" s="680">
        <v>1942</v>
      </c>
      <c r="G25" s="680">
        <v>353</v>
      </c>
      <c r="H25" s="680">
        <v>115</v>
      </c>
      <c r="I25" s="680">
        <v>362</v>
      </c>
      <c r="J25" s="680">
        <v>1279</v>
      </c>
      <c r="K25" s="680">
        <v>796</v>
      </c>
      <c r="L25" s="680">
        <v>22</v>
      </c>
      <c r="M25" s="680">
        <v>714</v>
      </c>
      <c r="N25" s="680">
        <v>988</v>
      </c>
      <c r="O25" s="680">
        <v>110</v>
      </c>
      <c r="P25" s="680">
        <v>2965</v>
      </c>
      <c r="Q25" s="680">
        <v>1058</v>
      </c>
      <c r="R25" s="680">
        <v>2915</v>
      </c>
      <c r="S25" s="680">
        <v>7919</v>
      </c>
      <c r="T25" s="680">
        <v>187</v>
      </c>
      <c r="U25" s="680">
        <v>137</v>
      </c>
      <c r="V25" s="680">
        <v>162</v>
      </c>
      <c r="W25" s="680">
        <v>0</v>
      </c>
      <c r="X25" s="680">
        <v>0</v>
      </c>
      <c r="Y25" s="680">
        <v>22308</v>
      </c>
      <c r="Z25" s="680">
        <v>283428</v>
      </c>
      <c r="AA25" s="680">
        <v>0</v>
      </c>
      <c r="AB25" s="680">
        <v>945</v>
      </c>
    </row>
    <row r="26" spans="2:29" ht="60" x14ac:dyDescent="0.25">
      <c r="B26" s="679" t="s">
        <v>52</v>
      </c>
      <c r="C26" s="680">
        <v>24983</v>
      </c>
      <c r="D26" s="680">
        <v>50</v>
      </c>
      <c r="E26" s="680">
        <v>47</v>
      </c>
      <c r="F26" s="680">
        <v>216</v>
      </c>
      <c r="G26" s="680">
        <v>1</v>
      </c>
      <c r="H26" s="680">
        <v>43</v>
      </c>
      <c r="I26" s="680">
        <v>29</v>
      </c>
      <c r="J26" s="680">
        <v>62</v>
      </c>
      <c r="K26" s="680">
        <v>263</v>
      </c>
      <c r="L26" s="680">
        <v>63</v>
      </c>
      <c r="M26" s="680">
        <v>37</v>
      </c>
      <c r="N26" s="680">
        <v>19</v>
      </c>
      <c r="O26" s="680">
        <v>0</v>
      </c>
      <c r="P26" s="680">
        <v>267</v>
      </c>
      <c r="Q26" s="680">
        <v>156</v>
      </c>
      <c r="R26" s="680">
        <v>346</v>
      </c>
      <c r="S26" s="680">
        <v>213</v>
      </c>
      <c r="T26" s="680">
        <v>23013</v>
      </c>
      <c r="U26" s="680">
        <v>56</v>
      </c>
      <c r="V26" s="680">
        <v>102</v>
      </c>
      <c r="W26" s="680">
        <v>0</v>
      </c>
      <c r="X26" s="680">
        <v>0</v>
      </c>
      <c r="Y26" s="680">
        <v>24983</v>
      </c>
      <c r="Z26" s="680">
        <v>472008</v>
      </c>
      <c r="AA26" s="680">
        <v>0</v>
      </c>
      <c r="AB26" s="680">
        <v>209</v>
      </c>
    </row>
    <row r="27" spans="2:29" ht="75" x14ac:dyDescent="0.25">
      <c r="B27" s="679" t="s">
        <v>53</v>
      </c>
      <c r="C27" s="680">
        <v>30111</v>
      </c>
      <c r="D27" s="680">
        <v>45</v>
      </c>
      <c r="E27" s="680">
        <v>3</v>
      </c>
      <c r="F27" s="680">
        <v>99</v>
      </c>
      <c r="G27" s="680">
        <v>1</v>
      </c>
      <c r="H27" s="680">
        <v>41</v>
      </c>
      <c r="I27" s="680">
        <v>5</v>
      </c>
      <c r="J27" s="680">
        <v>33</v>
      </c>
      <c r="K27" s="680">
        <v>1</v>
      </c>
      <c r="L27" s="680">
        <v>583</v>
      </c>
      <c r="M27" s="680">
        <v>3000</v>
      </c>
      <c r="N27" s="680">
        <v>0</v>
      </c>
      <c r="O27" s="680">
        <v>70</v>
      </c>
      <c r="P27" s="680">
        <v>401</v>
      </c>
      <c r="Q27" s="680">
        <v>312</v>
      </c>
      <c r="R27" s="680">
        <v>114</v>
      </c>
      <c r="S27" s="680">
        <v>575</v>
      </c>
      <c r="T27" s="680">
        <v>350</v>
      </c>
      <c r="U27" s="680">
        <v>22545</v>
      </c>
      <c r="V27" s="680">
        <v>1933</v>
      </c>
      <c r="W27" s="680">
        <v>0</v>
      </c>
      <c r="X27" s="680">
        <v>0</v>
      </c>
      <c r="Y27" s="680">
        <v>30111</v>
      </c>
      <c r="Z27" s="680">
        <v>97404</v>
      </c>
      <c r="AA27" s="680">
        <v>801</v>
      </c>
      <c r="AB27" s="680">
        <v>739</v>
      </c>
    </row>
    <row r="28" spans="2:29" ht="30" x14ac:dyDescent="0.25">
      <c r="B28" s="679" t="s">
        <v>54</v>
      </c>
      <c r="C28" s="680">
        <v>25066</v>
      </c>
      <c r="D28" s="680">
        <v>91</v>
      </c>
      <c r="E28" s="680">
        <v>27</v>
      </c>
      <c r="F28" s="680">
        <v>6563</v>
      </c>
      <c r="G28" s="680">
        <v>37</v>
      </c>
      <c r="H28" s="680">
        <v>938</v>
      </c>
      <c r="I28" s="680">
        <v>252</v>
      </c>
      <c r="J28" s="680">
        <v>2496</v>
      </c>
      <c r="K28" s="680">
        <v>644</v>
      </c>
      <c r="L28" s="680">
        <v>1062</v>
      </c>
      <c r="M28" s="680">
        <v>444</v>
      </c>
      <c r="N28" s="680">
        <v>816</v>
      </c>
      <c r="O28" s="680">
        <v>821</v>
      </c>
      <c r="P28" s="680">
        <v>518</v>
      </c>
      <c r="Q28" s="680">
        <v>1799</v>
      </c>
      <c r="R28" s="680">
        <v>556</v>
      </c>
      <c r="S28" s="680">
        <v>567</v>
      </c>
      <c r="T28" s="680">
        <v>2017</v>
      </c>
      <c r="U28" s="680">
        <v>1086</v>
      </c>
      <c r="V28" s="680">
        <v>4332</v>
      </c>
      <c r="W28" s="680">
        <v>0</v>
      </c>
      <c r="X28" s="680">
        <v>0</v>
      </c>
      <c r="Y28" s="680">
        <v>25066</v>
      </c>
      <c r="Z28" s="680">
        <v>59102</v>
      </c>
      <c r="AA28" s="680">
        <v>0</v>
      </c>
      <c r="AB28" s="680">
        <v>9253</v>
      </c>
    </row>
    <row r="29" spans="2:29" ht="195" x14ac:dyDescent="0.25">
      <c r="B29" s="679" t="s">
        <v>55</v>
      </c>
      <c r="C29" s="680">
        <v>0</v>
      </c>
      <c r="D29" s="680">
        <v>0</v>
      </c>
      <c r="E29" s="680">
        <v>0</v>
      </c>
      <c r="F29" s="680">
        <v>0</v>
      </c>
      <c r="G29" s="680">
        <v>0</v>
      </c>
      <c r="H29" s="680">
        <v>0</v>
      </c>
      <c r="I29" s="680">
        <v>0</v>
      </c>
      <c r="J29" s="680">
        <v>0</v>
      </c>
      <c r="K29" s="680">
        <v>0</v>
      </c>
      <c r="L29" s="680">
        <v>0</v>
      </c>
      <c r="M29" s="680">
        <v>0</v>
      </c>
      <c r="N29" s="680">
        <v>0</v>
      </c>
      <c r="O29" s="680">
        <v>0</v>
      </c>
      <c r="P29" s="680">
        <v>0</v>
      </c>
      <c r="Q29" s="680">
        <v>0</v>
      </c>
      <c r="R29" s="680">
        <v>0</v>
      </c>
      <c r="S29" s="680">
        <v>0</v>
      </c>
      <c r="T29" s="680">
        <v>0</v>
      </c>
      <c r="U29" s="680">
        <v>0</v>
      </c>
      <c r="V29" s="680">
        <v>0</v>
      </c>
      <c r="W29" s="680">
        <v>0</v>
      </c>
      <c r="X29" s="680">
        <v>0</v>
      </c>
      <c r="Y29" s="680">
        <v>0</v>
      </c>
      <c r="Z29" s="680">
        <v>6067</v>
      </c>
      <c r="AA29" s="680">
        <v>0</v>
      </c>
      <c r="AB29" s="680">
        <v>0</v>
      </c>
    </row>
    <row r="30" spans="2:29" ht="105" x14ac:dyDescent="0.25">
      <c r="B30" s="679" t="s">
        <v>56</v>
      </c>
      <c r="C30" s="680">
        <v>0</v>
      </c>
      <c r="D30" s="680">
        <v>0</v>
      </c>
      <c r="E30" s="680">
        <v>0</v>
      </c>
      <c r="F30" s="680">
        <v>0</v>
      </c>
      <c r="G30" s="680">
        <v>0</v>
      </c>
      <c r="H30" s="680">
        <v>0</v>
      </c>
      <c r="I30" s="680">
        <v>0</v>
      </c>
      <c r="J30" s="680">
        <v>0</v>
      </c>
      <c r="K30" s="680">
        <v>0</v>
      </c>
      <c r="L30" s="680">
        <v>0</v>
      </c>
      <c r="M30" s="680">
        <v>0</v>
      </c>
      <c r="N30" s="680">
        <v>0</v>
      </c>
      <c r="O30" s="680">
        <v>0</v>
      </c>
      <c r="P30" s="680">
        <v>0</v>
      </c>
      <c r="Q30" s="680">
        <v>0</v>
      </c>
      <c r="R30" s="680">
        <v>0</v>
      </c>
      <c r="S30" s="680">
        <v>0</v>
      </c>
      <c r="T30" s="680">
        <v>0</v>
      </c>
      <c r="U30" s="680">
        <v>0</v>
      </c>
      <c r="V30" s="680">
        <v>0</v>
      </c>
      <c r="W30" s="680">
        <v>0</v>
      </c>
      <c r="X30" s="680">
        <v>0</v>
      </c>
      <c r="Y30" s="680">
        <v>0</v>
      </c>
      <c r="Z30" s="680">
        <v>0</v>
      </c>
      <c r="AA30" s="680">
        <v>0</v>
      </c>
      <c r="AB30" s="680">
        <v>0</v>
      </c>
    </row>
    <row r="32" spans="2:29" x14ac:dyDescent="0.25">
      <c r="B32" s="683" t="s">
        <v>57</v>
      </c>
      <c r="AC32" s="684" t="s">
        <v>0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30884-4758-456B-8710-1D649C10B677}">
  <sheetPr codeName="Feuil29"/>
  <dimension ref="B1:AE32"/>
  <sheetViews>
    <sheetView topLeftCell="F15" workbookViewId="0">
      <selection activeCell="AC15" sqref="AC15:AE15"/>
    </sheetView>
  </sheetViews>
  <sheetFormatPr baseColWidth="10" defaultColWidth="11.5703125" defaultRowHeight="15" x14ac:dyDescent="0.25"/>
  <cols>
    <col min="1" max="16384" width="11.5703125" style="673"/>
  </cols>
  <sheetData>
    <row r="1" spans="2:31" x14ac:dyDescent="0.25">
      <c r="B1" s="672" t="s">
        <v>0</v>
      </c>
    </row>
    <row r="2" spans="2:31" x14ac:dyDescent="0.25">
      <c r="B2" s="674" t="s">
        <v>92</v>
      </c>
    </row>
    <row r="3" spans="2:31" x14ac:dyDescent="0.25">
      <c r="B3" s="674" t="s">
        <v>2</v>
      </c>
    </row>
    <row r="4" spans="2:31" x14ac:dyDescent="0.25">
      <c r="B4" s="674" t="s">
        <v>93</v>
      </c>
    </row>
    <row r="6" spans="2:31" ht="75" x14ac:dyDescent="0.25">
      <c r="B6" s="675" t="s">
        <v>4</v>
      </c>
      <c r="C6" s="676" t="s">
        <v>5</v>
      </c>
      <c r="D6" s="676" t="s">
        <v>5</v>
      </c>
      <c r="E6" s="676" t="s">
        <v>5</v>
      </c>
      <c r="F6" s="676" t="s">
        <v>5</v>
      </c>
      <c r="G6" s="676" t="s">
        <v>5</v>
      </c>
      <c r="H6" s="676" t="s">
        <v>5</v>
      </c>
      <c r="I6" s="676" t="s">
        <v>5</v>
      </c>
      <c r="J6" s="676" t="s">
        <v>5</v>
      </c>
      <c r="K6" s="676" t="s">
        <v>5</v>
      </c>
      <c r="L6" s="676" t="s">
        <v>5</v>
      </c>
      <c r="M6" s="676" t="s">
        <v>5</v>
      </c>
      <c r="N6" s="676" t="s">
        <v>5</v>
      </c>
      <c r="O6" s="676" t="s">
        <v>5</v>
      </c>
      <c r="P6" s="676" t="s">
        <v>5</v>
      </c>
      <c r="Q6" s="676" t="s">
        <v>5</v>
      </c>
      <c r="R6" s="676" t="s">
        <v>5</v>
      </c>
      <c r="S6" s="676" t="s">
        <v>5</v>
      </c>
      <c r="T6" s="676" t="s">
        <v>5</v>
      </c>
      <c r="U6" s="676" t="s">
        <v>5</v>
      </c>
      <c r="V6" s="676" t="s">
        <v>5</v>
      </c>
      <c r="W6" s="676" t="s">
        <v>5</v>
      </c>
      <c r="X6" s="676" t="s">
        <v>5</v>
      </c>
      <c r="Y6" s="676" t="s">
        <v>5</v>
      </c>
      <c r="Z6" s="676" t="s">
        <v>6</v>
      </c>
      <c r="AA6" s="676" t="s">
        <v>7</v>
      </c>
      <c r="AB6" s="676" t="s">
        <v>8</v>
      </c>
      <c r="AC6" s="647" t="s">
        <v>73</v>
      </c>
      <c r="AD6" t="s">
        <v>74</v>
      </c>
      <c r="AE6" t="s">
        <v>75</v>
      </c>
    </row>
    <row r="7" spans="2:31" ht="195" x14ac:dyDescent="0.25">
      <c r="B7" s="675" t="s">
        <v>9</v>
      </c>
      <c r="C7" s="676" t="s">
        <v>10</v>
      </c>
      <c r="D7" s="676" t="s">
        <v>11</v>
      </c>
      <c r="E7" s="676" t="s">
        <v>12</v>
      </c>
      <c r="F7" s="676" t="s">
        <v>13</v>
      </c>
      <c r="G7" s="676" t="s">
        <v>14</v>
      </c>
      <c r="H7" s="676" t="s">
        <v>15</v>
      </c>
      <c r="I7" s="676" t="s">
        <v>16</v>
      </c>
      <c r="J7" s="676" t="s">
        <v>17</v>
      </c>
      <c r="K7" s="676" t="s">
        <v>18</v>
      </c>
      <c r="L7" s="676" t="s">
        <v>19</v>
      </c>
      <c r="M7" s="676" t="s">
        <v>20</v>
      </c>
      <c r="N7" s="676" t="s">
        <v>21</v>
      </c>
      <c r="O7" s="676" t="s">
        <v>22</v>
      </c>
      <c r="P7" s="676" t="s">
        <v>23</v>
      </c>
      <c r="Q7" s="676" t="s">
        <v>24</v>
      </c>
      <c r="R7" s="676" t="s">
        <v>25</v>
      </c>
      <c r="S7" s="676" t="s">
        <v>26</v>
      </c>
      <c r="T7" s="676" t="s">
        <v>27</v>
      </c>
      <c r="U7" s="676" t="s">
        <v>28</v>
      </c>
      <c r="V7" s="676" t="s">
        <v>29</v>
      </c>
      <c r="W7" s="676" t="s">
        <v>30</v>
      </c>
      <c r="X7" s="676" t="s">
        <v>31</v>
      </c>
      <c r="Y7" s="676" t="s">
        <v>10</v>
      </c>
      <c r="Z7" s="676" t="s">
        <v>32</v>
      </c>
      <c r="AA7" s="676" t="s">
        <v>32</v>
      </c>
      <c r="AB7" s="676" t="s">
        <v>32</v>
      </c>
    </row>
    <row r="8" spans="2:31" x14ac:dyDescent="0.25">
      <c r="B8" s="677" t="s">
        <v>33</v>
      </c>
      <c r="C8" s="678" t="s">
        <v>34</v>
      </c>
      <c r="D8" s="678" t="s">
        <v>34</v>
      </c>
      <c r="E8" s="678" t="s">
        <v>34</v>
      </c>
      <c r="F8" s="678" t="s">
        <v>34</v>
      </c>
      <c r="G8" s="678" t="s">
        <v>34</v>
      </c>
      <c r="H8" s="678" t="s">
        <v>34</v>
      </c>
      <c r="I8" s="678" t="s">
        <v>34</v>
      </c>
      <c r="J8" s="678" t="s">
        <v>34</v>
      </c>
      <c r="K8" s="678" t="s">
        <v>34</v>
      </c>
      <c r="L8" s="678" t="s">
        <v>34</v>
      </c>
      <c r="M8" s="678" t="s">
        <v>34</v>
      </c>
      <c r="N8" s="678" t="s">
        <v>34</v>
      </c>
      <c r="O8" s="678" t="s">
        <v>34</v>
      </c>
      <c r="P8" s="678" t="s">
        <v>34</v>
      </c>
      <c r="Q8" s="678" t="s">
        <v>34</v>
      </c>
      <c r="R8" s="678" t="s">
        <v>34</v>
      </c>
      <c r="S8" s="678" t="s">
        <v>34</v>
      </c>
      <c r="T8" s="678" t="s">
        <v>34</v>
      </c>
      <c r="U8" s="678" t="s">
        <v>34</v>
      </c>
      <c r="V8" s="678" t="s">
        <v>34</v>
      </c>
      <c r="W8" s="678" t="s">
        <v>34</v>
      </c>
      <c r="X8" s="678" t="s">
        <v>34</v>
      </c>
      <c r="Y8" s="678" t="s">
        <v>34</v>
      </c>
      <c r="Z8" s="678" t="s">
        <v>34</v>
      </c>
      <c r="AA8" s="678" t="s">
        <v>34</v>
      </c>
      <c r="AB8" s="678" t="s">
        <v>34</v>
      </c>
    </row>
    <row r="9" spans="2:31" x14ac:dyDescent="0.25">
      <c r="B9" s="679" t="s">
        <v>35</v>
      </c>
      <c r="C9" s="680">
        <v>8270327</v>
      </c>
      <c r="D9" s="680">
        <v>201975</v>
      </c>
      <c r="E9" s="680">
        <v>32562</v>
      </c>
      <c r="F9" s="680">
        <v>3740708</v>
      </c>
      <c r="G9" s="680">
        <v>272111</v>
      </c>
      <c r="H9" s="680">
        <v>103591</v>
      </c>
      <c r="I9" s="680">
        <v>735818</v>
      </c>
      <c r="J9" s="680">
        <v>591057</v>
      </c>
      <c r="K9" s="680">
        <v>485238</v>
      </c>
      <c r="L9" s="680">
        <v>97235</v>
      </c>
      <c r="M9" s="680">
        <v>272797</v>
      </c>
      <c r="N9" s="680">
        <v>221571</v>
      </c>
      <c r="O9" s="680">
        <v>529208</v>
      </c>
      <c r="P9" s="680">
        <v>342225</v>
      </c>
      <c r="Q9" s="680">
        <v>164807</v>
      </c>
      <c r="R9" s="680">
        <v>146141</v>
      </c>
      <c r="S9" s="680">
        <v>56682</v>
      </c>
      <c r="T9" s="680">
        <v>173225</v>
      </c>
      <c r="U9" s="680">
        <v>66311</v>
      </c>
      <c r="V9" s="680">
        <v>37065</v>
      </c>
      <c r="W9" s="680">
        <v>0</v>
      </c>
      <c r="X9" s="680">
        <v>0</v>
      </c>
      <c r="Y9" s="680">
        <v>8270327</v>
      </c>
      <c r="Z9" s="680">
        <v>4334468</v>
      </c>
      <c r="AA9" s="680">
        <v>1654963</v>
      </c>
      <c r="AB9" s="680">
        <v>4368142</v>
      </c>
    </row>
    <row r="10" spans="2:31" ht="75" x14ac:dyDescent="0.25">
      <c r="B10" s="679" t="s">
        <v>36</v>
      </c>
      <c r="C10" s="680">
        <v>227135</v>
      </c>
      <c r="D10" s="680">
        <v>58182</v>
      </c>
      <c r="E10" s="680">
        <v>124</v>
      </c>
      <c r="F10" s="680">
        <v>142476</v>
      </c>
      <c r="G10" s="680">
        <v>3769</v>
      </c>
      <c r="H10" s="680">
        <v>178</v>
      </c>
      <c r="I10" s="680">
        <v>99</v>
      </c>
      <c r="J10" s="680">
        <v>4638</v>
      </c>
      <c r="K10" s="680">
        <v>4</v>
      </c>
      <c r="L10" s="680">
        <v>13114</v>
      </c>
      <c r="M10" s="680">
        <v>57</v>
      </c>
      <c r="N10" s="680">
        <v>0</v>
      </c>
      <c r="O10" s="680">
        <v>0</v>
      </c>
      <c r="P10" s="680">
        <v>666</v>
      </c>
      <c r="Q10" s="680">
        <v>1204</v>
      </c>
      <c r="R10" s="680">
        <v>436</v>
      </c>
      <c r="S10" s="680">
        <v>865</v>
      </c>
      <c r="T10" s="680">
        <v>390</v>
      </c>
      <c r="U10" s="680">
        <v>751</v>
      </c>
      <c r="V10" s="680">
        <v>182</v>
      </c>
      <c r="W10" s="680">
        <v>0</v>
      </c>
      <c r="X10" s="680">
        <v>0</v>
      </c>
      <c r="Y10" s="680">
        <v>227135</v>
      </c>
      <c r="Z10" s="680">
        <v>101764</v>
      </c>
      <c r="AA10" s="680">
        <v>5186</v>
      </c>
      <c r="AB10" s="680">
        <v>77787</v>
      </c>
    </row>
    <row r="11" spans="2:31" ht="45" x14ac:dyDescent="0.25">
      <c r="B11" s="679" t="s">
        <v>37</v>
      </c>
      <c r="C11" s="680">
        <v>246424</v>
      </c>
      <c r="D11" s="680">
        <v>2100</v>
      </c>
      <c r="E11" s="680">
        <v>6095</v>
      </c>
      <c r="F11" s="680">
        <v>133024</v>
      </c>
      <c r="G11" s="680">
        <v>96522</v>
      </c>
      <c r="H11" s="680">
        <v>194</v>
      </c>
      <c r="I11" s="680">
        <v>6170</v>
      </c>
      <c r="J11" s="680">
        <v>10</v>
      </c>
      <c r="K11" s="680">
        <v>959</v>
      </c>
      <c r="L11" s="680">
        <v>4</v>
      </c>
      <c r="M11" s="680">
        <v>0</v>
      </c>
      <c r="N11" s="680">
        <v>0</v>
      </c>
      <c r="O11" s="680">
        <v>695</v>
      </c>
      <c r="P11" s="680">
        <v>48</v>
      </c>
      <c r="Q11" s="680">
        <v>477</v>
      </c>
      <c r="R11" s="680">
        <v>51</v>
      </c>
      <c r="S11" s="680">
        <v>39</v>
      </c>
      <c r="T11" s="680">
        <v>8</v>
      </c>
      <c r="U11" s="680">
        <v>3</v>
      </c>
      <c r="V11" s="680">
        <v>25</v>
      </c>
      <c r="W11" s="680">
        <v>0</v>
      </c>
      <c r="X11" s="680">
        <v>0</v>
      </c>
      <c r="Y11" s="680">
        <v>246424</v>
      </c>
      <c r="Z11" s="680">
        <v>8507</v>
      </c>
      <c r="AA11" s="680">
        <v>0</v>
      </c>
      <c r="AB11" s="680">
        <v>11924</v>
      </c>
    </row>
    <row r="12" spans="2:31" ht="45" x14ac:dyDescent="0.25">
      <c r="B12" s="679" t="s">
        <v>38</v>
      </c>
      <c r="C12" s="680">
        <v>4042734</v>
      </c>
      <c r="D12" s="680">
        <v>99940</v>
      </c>
      <c r="E12" s="680">
        <v>9191</v>
      </c>
      <c r="F12" s="680">
        <v>2887644</v>
      </c>
      <c r="G12" s="680">
        <v>45906</v>
      </c>
      <c r="H12" s="680">
        <v>24845</v>
      </c>
      <c r="I12" s="680">
        <v>250141</v>
      </c>
      <c r="J12" s="680">
        <v>128279</v>
      </c>
      <c r="K12" s="680">
        <v>109997</v>
      </c>
      <c r="L12" s="680">
        <v>41968</v>
      </c>
      <c r="M12" s="680">
        <v>26202</v>
      </c>
      <c r="N12" s="680">
        <v>6984</v>
      </c>
      <c r="O12" s="680">
        <v>161549</v>
      </c>
      <c r="P12" s="680">
        <v>68598</v>
      </c>
      <c r="Q12" s="680">
        <v>29379</v>
      </c>
      <c r="R12" s="680">
        <v>19250</v>
      </c>
      <c r="S12" s="680">
        <v>11732</v>
      </c>
      <c r="T12" s="680">
        <v>99859</v>
      </c>
      <c r="U12" s="680">
        <v>9648</v>
      </c>
      <c r="V12" s="680">
        <v>11622</v>
      </c>
      <c r="W12" s="680">
        <v>0</v>
      </c>
      <c r="X12" s="680">
        <v>0</v>
      </c>
      <c r="Y12" s="680">
        <v>4042734</v>
      </c>
      <c r="Z12" s="680">
        <v>1297335</v>
      </c>
      <c r="AA12" s="680">
        <v>583903</v>
      </c>
      <c r="AB12" s="680">
        <v>3640061</v>
      </c>
    </row>
    <row r="13" spans="2:31" ht="90" x14ac:dyDescent="0.25">
      <c r="B13" s="679" t="s">
        <v>39</v>
      </c>
      <c r="C13" s="680">
        <v>207891</v>
      </c>
      <c r="D13" s="680">
        <v>6216</v>
      </c>
      <c r="E13" s="680">
        <v>5631</v>
      </c>
      <c r="F13" s="680">
        <v>96873</v>
      </c>
      <c r="G13" s="680">
        <v>34869</v>
      </c>
      <c r="H13" s="680">
        <v>3397</v>
      </c>
      <c r="I13" s="680">
        <v>3199</v>
      </c>
      <c r="J13" s="680">
        <v>12318</v>
      </c>
      <c r="K13" s="680">
        <v>10145</v>
      </c>
      <c r="L13" s="680">
        <v>2643</v>
      </c>
      <c r="M13" s="680">
        <v>3305</v>
      </c>
      <c r="N13" s="680">
        <v>1321</v>
      </c>
      <c r="O13" s="680">
        <v>5540</v>
      </c>
      <c r="P13" s="680">
        <v>2380</v>
      </c>
      <c r="Q13" s="680">
        <v>2152</v>
      </c>
      <c r="R13" s="680">
        <v>6345</v>
      </c>
      <c r="S13" s="680">
        <v>2768</v>
      </c>
      <c r="T13" s="680">
        <v>5003</v>
      </c>
      <c r="U13" s="680">
        <v>2218</v>
      </c>
      <c r="V13" s="680">
        <v>1568</v>
      </c>
      <c r="W13" s="680">
        <v>0</v>
      </c>
      <c r="X13" s="680">
        <v>0</v>
      </c>
      <c r="Y13" s="680">
        <v>207891</v>
      </c>
      <c r="Z13" s="680">
        <v>178165</v>
      </c>
      <c r="AA13" s="680">
        <v>0</v>
      </c>
      <c r="AB13" s="680">
        <v>66643</v>
      </c>
    </row>
    <row r="14" spans="2:31" ht="120" x14ac:dyDescent="0.25">
      <c r="B14" s="679" t="s">
        <v>40</v>
      </c>
      <c r="C14" s="680">
        <v>93589</v>
      </c>
      <c r="D14" s="680">
        <v>1087</v>
      </c>
      <c r="E14" s="680">
        <v>489</v>
      </c>
      <c r="F14" s="680">
        <v>19334</v>
      </c>
      <c r="G14" s="680">
        <v>4587</v>
      </c>
      <c r="H14" s="680">
        <v>39865</v>
      </c>
      <c r="I14" s="680">
        <v>3511</v>
      </c>
      <c r="J14" s="680">
        <v>3067</v>
      </c>
      <c r="K14" s="680">
        <v>1073</v>
      </c>
      <c r="L14" s="680">
        <v>907</v>
      </c>
      <c r="M14" s="680">
        <v>162</v>
      </c>
      <c r="N14" s="680">
        <v>80</v>
      </c>
      <c r="O14" s="680">
        <v>5850</v>
      </c>
      <c r="P14" s="680">
        <v>779</v>
      </c>
      <c r="Q14" s="680">
        <v>3609</v>
      </c>
      <c r="R14" s="680">
        <v>5531</v>
      </c>
      <c r="S14" s="680">
        <v>599</v>
      </c>
      <c r="T14" s="680">
        <v>2327</v>
      </c>
      <c r="U14" s="680">
        <v>377</v>
      </c>
      <c r="V14" s="680">
        <v>355</v>
      </c>
      <c r="W14" s="680">
        <v>0</v>
      </c>
      <c r="X14" s="680">
        <v>0</v>
      </c>
      <c r="Y14" s="680">
        <v>93589</v>
      </c>
      <c r="Z14" s="680">
        <v>40086</v>
      </c>
      <c r="AA14" s="680">
        <v>0</v>
      </c>
      <c r="AB14" s="680">
        <v>45929</v>
      </c>
    </row>
    <row r="15" spans="2:31" ht="60" x14ac:dyDescent="0.25">
      <c r="B15" s="679" t="s">
        <v>41</v>
      </c>
      <c r="C15" s="680">
        <v>590125</v>
      </c>
      <c r="D15" s="680">
        <v>6403</v>
      </c>
      <c r="E15" s="680">
        <v>978</v>
      </c>
      <c r="F15" s="680">
        <v>24876</v>
      </c>
      <c r="G15" s="680">
        <v>16997</v>
      </c>
      <c r="H15" s="680">
        <v>4349</v>
      </c>
      <c r="I15" s="680">
        <v>320111</v>
      </c>
      <c r="J15" s="680">
        <v>8876</v>
      </c>
      <c r="K15" s="680">
        <v>16197</v>
      </c>
      <c r="L15" s="680">
        <v>2534</v>
      </c>
      <c r="M15" s="680">
        <v>2451</v>
      </c>
      <c r="N15" s="680">
        <v>1858</v>
      </c>
      <c r="O15" s="680">
        <v>136157</v>
      </c>
      <c r="P15" s="680">
        <v>15590</v>
      </c>
      <c r="Q15" s="680">
        <v>6130</v>
      </c>
      <c r="R15" s="680">
        <v>14596</v>
      </c>
      <c r="S15" s="680">
        <v>2690</v>
      </c>
      <c r="T15" s="680">
        <v>4835</v>
      </c>
      <c r="U15" s="680">
        <v>3586</v>
      </c>
      <c r="V15" s="680">
        <v>911</v>
      </c>
      <c r="W15" s="680">
        <v>0</v>
      </c>
      <c r="X15" s="680">
        <v>0</v>
      </c>
      <c r="Y15" s="680">
        <v>590125</v>
      </c>
      <c r="Z15" s="680">
        <v>11391</v>
      </c>
      <c r="AA15" s="680">
        <v>767442</v>
      </c>
      <c r="AB15" s="680">
        <v>11924</v>
      </c>
      <c r="AC15" s="646">
        <f>(Y15-I15)/($Y15-$I15+$Z15+$AA15)</f>
        <v>0.25743888288758987</v>
      </c>
      <c r="AD15" s="646">
        <f>(Z15)/($Y15-$I15+$Z15+$AA15)</f>
        <v>1.0860497288927747E-2</v>
      </c>
      <c r="AE15" s="646">
        <f>(AA15)/($Y15-$I15+$Z15+$AA15)</f>
        <v>0.73170061982348233</v>
      </c>
    </row>
    <row r="16" spans="2:31" ht="165" x14ac:dyDescent="0.25">
      <c r="B16" s="679" t="s">
        <v>42</v>
      </c>
      <c r="C16" s="680">
        <v>258300</v>
      </c>
      <c r="D16" s="680">
        <v>3017</v>
      </c>
      <c r="E16" s="680">
        <v>532</v>
      </c>
      <c r="F16" s="680">
        <v>53581</v>
      </c>
      <c r="G16" s="680">
        <v>2154</v>
      </c>
      <c r="H16" s="680">
        <v>3846</v>
      </c>
      <c r="I16" s="680">
        <v>6006</v>
      </c>
      <c r="J16" s="680">
        <v>138066</v>
      </c>
      <c r="K16" s="680">
        <v>25732</v>
      </c>
      <c r="L16" s="680">
        <v>338</v>
      </c>
      <c r="M16" s="680">
        <v>1076</v>
      </c>
      <c r="N16" s="680">
        <v>1655</v>
      </c>
      <c r="O16" s="680">
        <v>4503</v>
      </c>
      <c r="P16" s="680">
        <v>6074</v>
      </c>
      <c r="Q16" s="680">
        <v>8992</v>
      </c>
      <c r="R16" s="680">
        <v>331</v>
      </c>
      <c r="S16" s="680">
        <v>69</v>
      </c>
      <c r="T16" s="680">
        <v>744</v>
      </c>
      <c r="U16" s="680">
        <v>762</v>
      </c>
      <c r="V16" s="680">
        <v>822</v>
      </c>
      <c r="W16" s="680">
        <v>0</v>
      </c>
      <c r="X16" s="680">
        <v>0</v>
      </c>
      <c r="Y16" s="680">
        <v>258300</v>
      </c>
      <c r="Z16" s="680">
        <v>16573</v>
      </c>
      <c r="AA16" s="680">
        <v>0</v>
      </c>
      <c r="AB16" s="680">
        <v>9990</v>
      </c>
    </row>
    <row r="17" spans="2:29" ht="60" x14ac:dyDescent="0.25">
      <c r="B17" s="679" t="s">
        <v>43</v>
      </c>
      <c r="C17" s="680">
        <v>425501</v>
      </c>
      <c r="D17" s="680">
        <v>5772</v>
      </c>
      <c r="E17" s="680">
        <v>4455</v>
      </c>
      <c r="F17" s="680">
        <v>78385</v>
      </c>
      <c r="G17" s="680">
        <v>10244</v>
      </c>
      <c r="H17" s="680">
        <v>2556</v>
      </c>
      <c r="I17" s="680">
        <v>7784</v>
      </c>
      <c r="J17" s="680">
        <v>42916</v>
      </c>
      <c r="K17" s="680">
        <v>230593</v>
      </c>
      <c r="L17" s="680">
        <v>698</v>
      </c>
      <c r="M17" s="680">
        <v>3849</v>
      </c>
      <c r="N17" s="680">
        <v>4246</v>
      </c>
      <c r="O17" s="680">
        <v>3517</v>
      </c>
      <c r="P17" s="680">
        <v>5308</v>
      </c>
      <c r="Q17" s="680">
        <v>5780</v>
      </c>
      <c r="R17" s="680">
        <v>15003</v>
      </c>
      <c r="S17" s="680">
        <v>904</v>
      </c>
      <c r="T17" s="680">
        <v>942</v>
      </c>
      <c r="U17" s="680">
        <v>788</v>
      </c>
      <c r="V17" s="680">
        <v>1761</v>
      </c>
      <c r="W17" s="680">
        <v>0</v>
      </c>
      <c r="X17" s="680">
        <v>0</v>
      </c>
      <c r="Y17" s="680">
        <v>425501</v>
      </c>
      <c r="Z17" s="680">
        <v>139546</v>
      </c>
      <c r="AA17" s="680">
        <v>0</v>
      </c>
      <c r="AB17" s="682">
        <v>172261.416</v>
      </c>
    </row>
    <row r="18" spans="2:29" ht="60" x14ac:dyDescent="0.25">
      <c r="B18" s="679" t="s">
        <v>44</v>
      </c>
      <c r="C18" s="680">
        <v>60821</v>
      </c>
      <c r="D18" s="680">
        <v>642</v>
      </c>
      <c r="E18" s="680">
        <v>82</v>
      </c>
      <c r="F18" s="680">
        <v>5337</v>
      </c>
      <c r="G18" s="680">
        <v>651</v>
      </c>
      <c r="H18" s="680">
        <v>131</v>
      </c>
      <c r="I18" s="680">
        <v>3764</v>
      </c>
      <c r="J18" s="680">
        <v>4667</v>
      </c>
      <c r="K18" s="680">
        <v>7370</v>
      </c>
      <c r="L18" s="680">
        <v>2456</v>
      </c>
      <c r="M18" s="680">
        <v>1072</v>
      </c>
      <c r="N18" s="680">
        <v>290</v>
      </c>
      <c r="O18" s="680">
        <v>2914</v>
      </c>
      <c r="P18" s="680">
        <v>4837</v>
      </c>
      <c r="Q18" s="680">
        <v>13282</v>
      </c>
      <c r="R18" s="680">
        <v>4059</v>
      </c>
      <c r="S18" s="680">
        <v>2795</v>
      </c>
      <c r="T18" s="680">
        <v>4467</v>
      </c>
      <c r="U18" s="680">
        <v>1409</v>
      </c>
      <c r="V18" s="680">
        <v>596</v>
      </c>
      <c r="W18" s="680">
        <v>0</v>
      </c>
      <c r="X18" s="680">
        <v>0</v>
      </c>
      <c r="Y18" s="680">
        <v>60821</v>
      </c>
      <c r="Z18" s="680">
        <v>159075</v>
      </c>
      <c r="AA18" s="680">
        <v>0</v>
      </c>
      <c r="AB18" s="680">
        <v>363</v>
      </c>
    </row>
    <row r="19" spans="2:29" ht="75" x14ac:dyDescent="0.25">
      <c r="B19" s="679" t="s">
        <v>45</v>
      </c>
      <c r="C19" s="680">
        <v>388223</v>
      </c>
      <c r="D19" s="680">
        <v>1375</v>
      </c>
      <c r="E19" s="680">
        <v>367</v>
      </c>
      <c r="F19" s="680">
        <v>36833</v>
      </c>
      <c r="G19" s="680">
        <v>7824</v>
      </c>
      <c r="H19" s="680">
        <v>1423</v>
      </c>
      <c r="I19" s="680">
        <v>5496</v>
      </c>
      <c r="J19" s="680">
        <v>34534</v>
      </c>
      <c r="K19" s="680">
        <v>11701</v>
      </c>
      <c r="L19" s="680">
        <v>2052</v>
      </c>
      <c r="M19" s="680">
        <v>181586</v>
      </c>
      <c r="N19" s="680">
        <v>31484</v>
      </c>
      <c r="O19" s="680">
        <v>4299</v>
      </c>
      <c r="P19" s="680">
        <v>27614</v>
      </c>
      <c r="Q19" s="680">
        <v>8086</v>
      </c>
      <c r="R19" s="680">
        <v>15838</v>
      </c>
      <c r="S19" s="680">
        <v>4956</v>
      </c>
      <c r="T19" s="680">
        <v>4382</v>
      </c>
      <c r="U19" s="680">
        <v>4101</v>
      </c>
      <c r="V19" s="680">
        <v>4272</v>
      </c>
      <c r="W19" s="680">
        <v>0</v>
      </c>
      <c r="X19" s="680">
        <v>0</v>
      </c>
      <c r="Y19" s="680">
        <v>388223</v>
      </c>
      <c r="Z19" s="680">
        <v>118419</v>
      </c>
      <c r="AA19" s="680">
        <v>209525</v>
      </c>
      <c r="AB19" s="680">
        <v>161923</v>
      </c>
    </row>
    <row r="20" spans="2:29" ht="60" x14ac:dyDescent="0.25">
      <c r="B20" s="679" t="s">
        <v>46</v>
      </c>
      <c r="C20" s="680">
        <v>342306</v>
      </c>
      <c r="D20" s="680">
        <v>5090</v>
      </c>
      <c r="E20" s="680">
        <v>597</v>
      </c>
      <c r="F20" s="680">
        <v>29434</v>
      </c>
      <c r="G20" s="680">
        <v>8136</v>
      </c>
      <c r="H20" s="680">
        <v>1814</v>
      </c>
      <c r="I20" s="680">
        <v>12784</v>
      </c>
      <c r="J20" s="680">
        <v>33739</v>
      </c>
      <c r="K20" s="680">
        <v>16197</v>
      </c>
      <c r="L20" s="680">
        <v>1278</v>
      </c>
      <c r="M20" s="680">
        <v>3133</v>
      </c>
      <c r="N20" s="680">
        <v>133175</v>
      </c>
      <c r="O20" s="680">
        <v>54421</v>
      </c>
      <c r="P20" s="680">
        <v>14528</v>
      </c>
      <c r="Q20" s="680">
        <v>7993</v>
      </c>
      <c r="R20" s="680">
        <v>9449</v>
      </c>
      <c r="S20" s="680">
        <v>1715</v>
      </c>
      <c r="T20" s="680">
        <v>4973</v>
      </c>
      <c r="U20" s="680">
        <v>1535</v>
      </c>
      <c r="V20" s="680">
        <v>2315</v>
      </c>
      <c r="W20" s="680">
        <v>0</v>
      </c>
      <c r="X20" s="680">
        <v>0</v>
      </c>
      <c r="Y20" s="680">
        <v>342306</v>
      </c>
      <c r="Z20" s="680">
        <v>110863</v>
      </c>
      <c r="AA20" s="680">
        <v>0</v>
      </c>
      <c r="AB20" s="682">
        <v>7823.5839999999998</v>
      </c>
    </row>
    <row r="21" spans="2:29" ht="45" x14ac:dyDescent="0.25">
      <c r="B21" s="679" t="s">
        <v>47</v>
      </c>
      <c r="C21" s="680">
        <v>309693</v>
      </c>
      <c r="D21" s="680">
        <v>1652</v>
      </c>
      <c r="E21" s="680">
        <v>657</v>
      </c>
      <c r="F21" s="680">
        <v>24158</v>
      </c>
      <c r="G21" s="680">
        <v>4819</v>
      </c>
      <c r="H21" s="680">
        <v>9476</v>
      </c>
      <c r="I21" s="680">
        <v>8361</v>
      </c>
      <c r="J21" s="680">
        <v>75627</v>
      </c>
      <c r="K21" s="680">
        <v>18923</v>
      </c>
      <c r="L21" s="680">
        <v>15985</v>
      </c>
      <c r="M21" s="680">
        <v>11422</v>
      </c>
      <c r="N21" s="680">
        <v>14316</v>
      </c>
      <c r="O21" s="680">
        <v>48581</v>
      </c>
      <c r="P21" s="680">
        <v>22427</v>
      </c>
      <c r="Q21" s="680">
        <v>7640</v>
      </c>
      <c r="R21" s="680">
        <v>20589</v>
      </c>
      <c r="S21" s="680">
        <v>7910</v>
      </c>
      <c r="T21" s="680">
        <v>8601</v>
      </c>
      <c r="U21" s="680">
        <v>6376</v>
      </c>
      <c r="V21" s="680">
        <v>2173</v>
      </c>
      <c r="W21" s="680">
        <v>0</v>
      </c>
      <c r="X21" s="680">
        <v>0</v>
      </c>
      <c r="Y21" s="680">
        <v>309693</v>
      </c>
      <c r="Z21" s="680">
        <v>739858</v>
      </c>
      <c r="AA21" s="680">
        <v>1095</v>
      </c>
      <c r="AB21" s="680">
        <v>530</v>
      </c>
    </row>
    <row r="22" spans="2:29" ht="90" x14ac:dyDescent="0.25">
      <c r="B22" s="679" t="s">
        <v>48</v>
      </c>
      <c r="C22" s="680">
        <v>672496</v>
      </c>
      <c r="D22" s="680">
        <v>7995</v>
      </c>
      <c r="E22" s="680">
        <v>1184</v>
      </c>
      <c r="F22" s="680">
        <v>152982</v>
      </c>
      <c r="G22" s="680">
        <v>12937</v>
      </c>
      <c r="H22" s="680">
        <v>2297</v>
      </c>
      <c r="I22" s="680">
        <v>95529</v>
      </c>
      <c r="J22" s="680">
        <v>68147</v>
      </c>
      <c r="K22" s="680">
        <v>13229</v>
      </c>
      <c r="L22" s="680">
        <v>6584</v>
      </c>
      <c r="M22" s="680">
        <v>17069</v>
      </c>
      <c r="N22" s="680">
        <v>12656</v>
      </c>
      <c r="O22" s="680">
        <v>78634</v>
      </c>
      <c r="P22" s="680">
        <v>155323</v>
      </c>
      <c r="Q22" s="680">
        <v>16007</v>
      </c>
      <c r="R22" s="680">
        <v>9866</v>
      </c>
      <c r="S22" s="680">
        <v>7527</v>
      </c>
      <c r="T22" s="680">
        <v>6777</v>
      </c>
      <c r="U22" s="680">
        <v>5864</v>
      </c>
      <c r="V22" s="680">
        <v>1889</v>
      </c>
      <c r="W22" s="680">
        <v>0</v>
      </c>
      <c r="X22" s="680">
        <v>0</v>
      </c>
      <c r="Y22" s="680">
        <v>672496</v>
      </c>
      <c r="Z22" s="680">
        <v>21926</v>
      </c>
      <c r="AA22" s="680">
        <v>87011</v>
      </c>
      <c r="AB22" s="680">
        <v>120944</v>
      </c>
    </row>
    <row r="23" spans="2:29" ht="60" x14ac:dyDescent="0.25">
      <c r="B23" s="679" t="s">
        <v>49</v>
      </c>
      <c r="C23" s="680">
        <v>286338</v>
      </c>
      <c r="D23" s="680">
        <v>1262</v>
      </c>
      <c r="E23" s="680">
        <v>2006</v>
      </c>
      <c r="F23" s="680">
        <v>44987</v>
      </c>
      <c r="G23" s="680">
        <v>22034</v>
      </c>
      <c r="H23" s="680">
        <v>7415</v>
      </c>
      <c r="I23" s="680">
        <v>12155</v>
      </c>
      <c r="J23" s="680">
        <v>32176</v>
      </c>
      <c r="K23" s="680">
        <v>20225</v>
      </c>
      <c r="L23" s="680">
        <v>4943</v>
      </c>
      <c r="M23" s="680">
        <v>17113</v>
      </c>
      <c r="N23" s="680">
        <v>10923</v>
      </c>
      <c r="O23" s="680">
        <v>21245</v>
      </c>
      <c r="P23" s="680">
        <v>13442</v>
      </c>
      <c r="Q23" s="680">
        <v>50344</v>
      </c>
      <c r="R23" s="680">
        <v>12537</v>
      </c>
      <c r="S23" s="680">
        <v>2830</v>
      </c>
      <c r="T23" s="680">
        <v>3807</v>
      </c>
      <c r="U23" s="680">
        <v>5062</v>
      </c>
      <c r="V23" s="680">
        <v>1832</v>
      </c>
      <c r="W23" s="680">
        <v>0</v>
      </c>
      <c r="X23" s="680">
        <v>0</v>
      </c>
      <c r="Y23" s="680">
        <v>286338</v>
      </c>
      <c r="Z23" s="680">
        <v>48478</v>
      </c>
      <c r="AA23" s="680">
        <v>0</v>
      </c>
      <c r="AB23" s="680">
        <v>25869</v>
      </c>
    </row>
    <row r="24" spans="2:29" ht="135" x14ac:dyDescent="0.25">
      <c r="B24" s="679" t="s">
        <v>50</v>
      </c>
      <c r="C24" s="680">
        <v>16283</v>
      </c>
      <c r="D24" s="680">
        <v>795</v>
      </c>
      <c r="E24" s="680">
        <v>74</v>
      </c>
      <c r="F24" s="680">
        <v>1964</v>
      </c>
      <c r="G24" s="680">
        <v>270</v>
      </c>
      <c r="H24" s="680">
        <v>668</v>
      </c>
      <c r="I24" s="680">
        <v>60</v>
      </c>
      <c r="J24" s="680">
        <v>127</v>
      </c>
      <c r="K24" s="680">
        <v>1189</v>
      </c>
      <c r="L24" s="680">
        <v>1</v>
      </c>
      <c r="M24" s="680">
        <v>105</v>
      </c>
      <c r="N24" s="680">
        <v>760</v>
      </c>
      <c r="O24" s="680">
        <v>302</v>
      </c>
      <c r="P24" s="680">
        <v>460</v>
      </c>
      <c r="Q24" s="680">
        <v>407</v>
      </c>
      <c r="R24" s="680">
        <v>8329</v>
      </c>
      <c r="S24" s="680">
        <v>9</v>
      </c>
      <c r="T24" s="680">
        <v>543</v>
      </c>
      <c r="U24" s="680">
        <v>7</v>
      </c>
      <c r="V24" s="680">
        <v>213</v>
      </c>
      <c r="W24" s="680">
        <v>0</v>
      </c>
      <c r="X24" s="680">
        <v>0</v>
      </c>
      <c r="Y24" s="680">
        <v>16283</v>
      </c>
      <c r="Z24" s="680">
        <v>424473</v>
      </c>
      <c r="AA24" s="680">
        <v>0</v>
      </c>
      <c r="AB24" s="680">
        <v>3024</v>
      </c>
    </row>
    <row r="25" spans="2:29" ht="30" x14ac:dyDescent="0.25">
      <c r="B25" s="679" t="s">
        <v>51</v>
      </c>
      <c r="C25" s="680">
        <v>22308</v>
      </c>
      <c r="D25" s="680">
        <v>261</v>
      </c>
      <c r="E25" s="680">
        <v>23</v>
      </c>
      <c r="F25" s="680">
        <v>1942</v>
      </c>
      <c r="G25" s="680">
        <v>353</v>
      </c>
      <c r="H25" s="680">
        <v>115</v>
      </c>
      <c r="I25" s="680">
        <v>362</v>
      </c>
      <c r="J25" s="680">
        <v>1279</v>
      </c>
      <c r="K25" s="680">
        <v>796</v>
      </c>
      <c r="L25" s="680">
        <v>22</v>
      </c>
      <c r="M25" s="680">
        <v>714</v>
      </c>
      <c r="N25" s="680">
        <v>988</v>
      </c>
      <c r="O25" s="680">
        <v>110</v>
      </c>
      <c r="P25" s="680">
        <v>2965</v>
      </c>
      <c r="Q25" s="680">
        <v>1058</v>
      </c>
      <c r="R25" s="680">
        <v>2915</v>
      </c>
      <c r="S25" s="680">
        <v>7919</v>
      </c>
      <c r="T25" s="680">
        <v>187</v>
      </c>
      <c r="U25" s="680">
        <v>137</v>
      </c>
      <c r="V25" s="680">
        <v>162</v>
      </c>
      <c r="W25" s="680">
        <v>0</v>
      </c>
      <c r="X25" s="680">
        <v>0</v>
      </c>
      <c r="Y25" s="680">
        <v>22308</v>
      </c>
      <c r="Z25" s="680">
        <v>283428</v>
      </c>
      <c r="AA25" s="680">
        <v>0</v>
      </c>
      <c r="AB25" s="680">
        <v>945</v>
      </c>
    </row>
    <row r="26" spans="2:29" ht="60" x14ac:dyDescent="0.25">
      <c r="B26" s="679" t="s">
        <v>52</v>
      </c>
      <c r="C26" s="680">
        <v>24983</v>
      </c>
      <c r="D26" s="680">
        <v>50</v>
      </c>
      <c r="E26" s="680">
        <v>47</v>
      </c>
      <c r="F26" s="680">
        <v>216</v>
      </c>
      <c r="G26" s="680">
        <v>1</v>
      </c>
      <c r="H26" s="680">
        <v>43</v>
      </c>
      <c r="I26" s="680">
        <v>29</v>
      </c>
      <c r="J26" s="680">
        <v>62</v>
      </c>
      <c r="K26" s="680">
        <v>263</v>
      </c>
      <c r="L26" s="680">
        <v>63</v>
      </c>
      <c r="M26" s="680">
        <v>37</v>
      </c>
      <c r="N26" s="680">
        <v>19</v>
      </c>
      <c r="O26" s="680">
        <v>0</v>
      </c>
      <c r="P26" s="680">
        <v>267</v>
      </c>
      <c r="Q26" s="680">
        <v>156</v>
      </c>
      <c r="R26" s="680">
        <v>346</v>
      </c>
      <c r="S26" s="680">
        <v>213</v>
      </c>
      <c r="T26" s="680">
        <v>23013</v>
      </c>
      <c r="U26" s="680">
        <v>56</v>
      </c>
      <c r="V26" s="680">
        <v>102</v>
      </c>
      <c r="W26" s="680">
        <v>0</v>
      </c>
      <c r="X26" s="680">
        <v>0</v>
      </c>
      <c r="Y26" s="680">
        <v>24983</v>
      </c>
      <c r="Z26" s="680">
        <v>472008</v>
      </c>
      <c r="AA26" s="680">
        <v>0</v>
      </c>
      <c r="AB26" s="680">
        <v>209</v>
      </c>
    </row>
    <row r="27" spans="2:29" ht="75" x14ac:dyDescent="0.25">
      <c r="B27" s="679" t="s">
        <v>53</v>
      </c>
      <c r="C27" s="680">
        <v>30111</v>
      </c>
      <c r="D27" s="680">
        <v>45</v>
      </c>
      <c r="E27" s="680">
        <v>3</v>
      </c>
      <c r="F27" s="680">
        <v>99</v>
      </c>
      <c r="G27" s="680">
        <v>1</v>
      </c>
      <c r="H27" s="680">
        <v>41</v>
      </c>
      <c r="I27" s="680">
        <v>5</v>
      </c>
      <c r="J27" s="680">
        <v>33</v>
      </c>
      <c r="K27" s="680">
        <v>1</v>
      </c>
      <c r="L27" s="680">
        <v>583</v>
      </c>
      <c r="M27" s="680">
        <v>3000</v>
      </c>
      <c r="N27" s="680">
        <v>0</v>
      </c>
      <c r="O27" s="680">
        <v>70</v>
      </c>
      <c r="P27" s="680">
        <v>401</v>
      </c>
      <c r="Q27" s="680">
        <v>312</v>
      </c>
      <c r="R27" s="680">
        <v>114</v>
      </c>
      <c r="S27" s="680">
        <v>575</v>
      </c>
      <c r="T27" s="680">
        <v>350</v>
      </c>
      <c r="U27" s="680">
        <v>22545</v>
      </c>
      <c r="V27" s="680">
        <v>1933</v>
      </c>
      <c r="W27" s="680">
        <v>0</v>
      </c>
      <c r="X27" s="680">
        <v>0</v>
      </c>
      <c r="Y27" s="680">
        <v>30111</v>
      </c>
      <c r="Z27" s="680">
        <v>97404</v>
      </c>
      <c r="AA27" s="680">
        <v>801</v>
      </c>
      <c r="AB27" s="680">
        <v>739</v>
      </c>
    </row>
    <row r="28" spans="2:29" ht="30" x14ac:dyDescent="0.25">
      <c r="B28" s="679" t="s">
        <v>54</v>
      </c>
      <c r="C28" s="680">
        <v>25066</v>
      </c>
      <c r="D28" s="680">
        <v>91</v>
      </c>
      <c r="E28" s="680">
        <v>27</v>
      </c>
      <c r="F28" s="680">
        <v>6563</v>
      </c>
      <c r="G28" s="680">
        <v>37</v>
      </c>
      <c r="H28" s="680">
        <v>938</v>
      </c>
      <c r="I28" s="680">
        <v>252</v>
      </c>
      <c r="J28" s="680">
        <v>2496</v>
      </c>
      <c r="K28" s="680">
        <v>644</v>
      </c>
      <c r="L28" s="680">
        <v>1062</v>
      </c>
      <c r="M28" s="680">
        <v>444</v>
      </c>
      <c r="N28" s="680">
        <v>816</v>
      </c>
      <c r="O28" s="680">
        <v>821</v>
      </c>
      <c r="P28" s="680">
        <v>518</v>
      </c>
      <c r="Q28" s="680">
        <v>1799</v>
      </c>
      <c r="R28" s="680">
        <v>556</v>
      </c>
      <c r="S28" s="680">
        <v>567</v>
      </c>
      <c r="T28" s="680">
        <v>2017</v>
      </c>
      <c r="U28" s="680">
        <v>1086</v>
      </c>
      <c r="V28" s="680">
        <v>4332</v>
      </c>
      <c r="W28" s="680">
        <v>0</v>
      </c>
      <c r="X28" s="680">
        <v>0</v>
      </c>
      <c r="Y28" s="680">
        <v>25066</v>
      </c>
      <c r="Z28" s="680">
        <v>59102</v>
      </c>
      <c r="AA28" s="680">
        <v>0</v>
      </c>
      <c r="AB28" s="680">
        <v>9253</v>
      </c>
    </row>
    <row r="29" spans="2:29" ht="195" x14ac:dyDescent="0.25">
      <c r="B29" s="679" t="s">
        <v>55</v>
      </c>
      <c r="C29" s="680">
        <v>0</v>
      </c>
      <c r="D29" s="680">
        <v>0</v>
      </c>
      <c r="E29" s="680">
        <v>0</v>
      </c>
      <c r="F29" s="680">
        <v>0</v>
      </c>
      <c r="G29" s="680">
        <v>0</v>
      </c>
      <c r="H29" s="680">
        <v>0</v>
      </c>
      <c r="I29" s="680">
        <v>0</v>
      </c>
      <c r="J29" s="680">
        <v>0</v>
      </c>
      <c r="K29" s="680">
        <v>0</v>
      </c>
      <c r="L29" s="680">
        <v>0</v>
      </c>
      <c r="M29" s="680">
        <v>0</v>
      </c>
      <c r="N29" s="680">
        <v>0</v>
      </c>
      <c r="O29" s="680">
        <v>0</v>
      </c>
      <c r="P29" s="680">
        <v>0</v>
      </c>
      <c r="Q29" s="680">
        <v>0</v>
      </c>
      <c r="R29" s="680">
        <v>0</v>
      </c>
      <c r="S29" s="680">
        <v>0</v>
      </c>
      <c r="T29" s="680">
        <v>0</v>
      </c>
      <c r="U29" s="680">
        <v>0</v>
      </c>
      <c r="V29" s="680">
        <v>0</v>
      </c>
      <c r="W29" s="680">
        <v>0</v>
      </c>
      <c r="X29" s="680">
        <v>0</v>
      </c>
      <c r="Y29" s="680">
        <v>0</v>
      </c>
      <c r="Z29" s="680">
        <v>6067</v>
      </c>
      <c r="AA29" s="680">
        <v>0</v>
      </c>
      <c r="AB29" s="680">
        <v>0</v>
      </c>
    </row>
    <row r="30" spans="2:29" ht="105" x14ac:dyDescent="0.25">
      <c r="B30" s="679" t="s">
        <v>56</v>
      </c>
      <c r="C30" s="680">
        <v>0</v>
      </c>
      <c r="D30" s="680">
        <v>0</v>
      </c>
      <c r="E30" s="680">
        <v>0</v>
      </c>
      <c r="F30" s="680">
        <v>0</v>
      </c>
      <c r="G30" s="680">
        <v>0</v>
      </c>
      <c r="H30" s="680">
        <v>0</v>
      </c>
      <c r="I30" s="680">
        <v>0</v>
      </c>
      <c r="J30" s="680">
        <v>0</v>
      </c>
      <c r="K30" s="680">
        <v>0</v>
      </c>
      <c r="L30" s="680">
        <v>0</v>
      </c>
      <c r="M30" s="680">
        <v>0</v>
      </c>
      <c r="N30" s="680">
        <v>0</v>
      </c>
      <c r="O30" s="680">
        <v>0</v>
      </c>
      <c r="P30" s="680">
        <v>0</v>
      </c>
      <c r="Q30" s="680">
        <v>0</v>
      </c>
      <c r="R30" s="680">
        <v>0</v>
      </c>
      <c r="S30" s="680">
        <v>0</v>
      </c>
      <c r="T30" s="680">
        <v>0</v>
      </c>
      <c r="U30" s="680">
        <v>0</v>
      </c>
      <c r="V30" s="680">
        <v>0</v>
      </c>
      <c r="W30" s="680">
        <v>0</v>
      </c>
      <c r="X30" s="680">
        <v>0</v>
      </c>
      <c r="Y30" s="680">
        <v>0</v>
      </c>
      <c r="Z30" s="680">
        <v>0</v>
      </c>
      <c r="AA30" s="680">
        <v>0</v>
      </c>
      <c r="AB30" s="680">
        <v>0</v>
      </c>
    </row>
    <row r="32" spans="2:29" x14ac:dyDescent="0.25">
      <c r="B32" s="683" t="s">
        <v>57</v>
      </c>
      <c r="AC32" s="684" t="s">
        <v>0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euil18"/>
  <dimension ref="B1:AE32"/>
  <sheetViews>
    <sheetView topLeftCell="V13" workbookViewId="0">
      <selection activeCell="AC5" sqref="AC5:AE5"/>
    </sheetView>
  </sheetViews>
  <sheetFormatPr baseColWidth="10" defaultColWidth="11.5703125" defaultRowHeight="15" x14ac:dyDescent="0.25"/>
  <cols>
    <col min="1" max="16384" width="11.5703125" style="673"/>
  </cols>
  <sheetData>
    <row r="1" spans="2:31" x14ac:dyDescent="0.25">
      <c r="B1" s="672" t="s">
        <v>0</v>
      </c>
    </row>
    <row r="2" spans="2:31" x14ac:dyDescent="0.25">
      <c r="B2" s="674" t="s">
        <v>90</v>
      </c>
    </row>
    <row r="3" spans="2:31" x14ac:dyDescent="0.25">
      <c r="B3" s="674" t="s">
        <v>89</v>
      </c>
    </row>
    <row r="4" spans="2:31" x14ac:dyDescent="0.25">
      <c r="B4" s="674" t="s">
        <v>91</v>
      </c>
    </row>
    <row r="5" spans="2:31" x14ac:dyDescent="0.25">
      <c r="AC5" s="647" t="s">
        <v>73</v>
      </c>
      <c r="AD5" t="s">
        <v>74</v>
      </c>
      <c r="AE5" t="s">
        <v>75</v>
      </c>
    </row>
    <row r="6" spans="2:31" ht="75" x14ac:dyDescent="0.25">
      <c r="B6" s="675" t="s">
        <v>4</v>
      </c>
      <c r="C6" s="676" t="s">
        <v>5</v>
      </c>
      <c r="D6" s="676" t="s">
        <v>5</v>
      </c>
      <c r="E6" s="676" t="s">
        <v>5</v>
      </c>
      <c r="F6" s="676" t="s">
        <v>5</v>
      </c>
      <c r="G6" s="676" t="s">
        <v>5</v>
      </c>
      <c r="H6" s="676" t="s">
        <v>5</v>
      </c>
      <c r="I6" s="676" t="s">
        <v>5</v>
      </c>
      <c r="J6" s="676" t="s">
        <v>5</v>
      </c>
      <c r="K6" s="676" t="s">
        <v>5</v>
      </c>
      <c r="L6" s="676" t="s">
        <v>5</v>
      </c>
      <c r="M6" s="676" t="s">
        <v>5</v>
      </c>
      <c r="N6" s="676" t="s">
        <v>5</v>
      </c>
      <c r="O6" s="676" t="s">
        <v>5</v>
      </c>
      <c r="P6" s="676" t="s">
        <v>5</v>
      </c>
      <c r="Q6" s="676" t="s">
        <v>5</v>
      </c>
      <c r="R6" s="676" t="s">
        <v>5</v>
      </c>
      <c r="S6" s="676" t="s">
        <v>5</v>
      </c>
      <c r="T6" s="676" t="s">
        <v>5</v>
      </c>
      <c r="U6" s="676" t="s">
        <v>5</v>
      </c>
      <c r="V6" s="676" t="s">
        <v>5</v>
      </c>
      <c r="W6" s="676" t="s">
        <v>5</v>
      </c>
      <c r="X6" s="676" t="s">
        <v>5</v>
      </c>
      <c r="Y6" s="676" t="s">
        <v>5</v>
      </c>
      <c r="Z6" s="676" t="s">
        <v>6</v>
      </c>
      <c r="AA6" s="676" t="s">
        <v>7</v>
      </c>
      <c r="AB6" s="676" t="s">
        <v>8</v>
      </c>
    </row>
    <row r="7" spans="2:31" ht="195" x14ac:dyDescent="0.25">
      <c r="B7" s="675" t="s">
        <v>9</v>
      </c>
      <c r="C7" s="676" t="s">
        <v>10</v>
      </c>
      <c r="D7" s="676" t="s">
        <v>11</v>
      </c>
      <c r="E7" s="676" t="s">
        <v>12</v>
      </c>
      <c r="F7" s="676" t="s">
        <v>13</v>
      </c>
      <c r="G7" s="676" t="s">
        <v>14</v>
      </c>
      <c r="H7" s="676" t="s">
        <v>15</v>
      </c>
      <c r="I7" s="676" t="s">
        <v>16</v>
      </c>
      <c r="J7" s="676" t="s">
        <v>17</v>
      </c>
      <c r="K7" s="676" t="s">
        <v>18</v>
      </c>
      <c r="L7" s="676" t="s">
        <v>19</v>
      </c>
      <c r="M7" s="676" t="s">
        <v>20</v>
      </c>
      <c r="N7" s="676" t="s">
        <v>21</v>
      </c>
      <c r="O7" s="676" t="s">
        <v>22</v>
      </c>
      <c r="P7" s="676" t="s">
        <v>23</v>
      </c>
      <c r="Q7" s="676" t="s">
        <v>24</v>
      </c>
      <c r="R7" s="676" t="s">
        <v>25</v>
      </c>
      <c r="S7" s="676" t="s">
        <v>26</v>
      </c>
      <c r="T7" s="676" t="s">
        <v>27</v>
      </c>
      <c r="U7" s="676" t="s">
        <v>28</v>
      </c>
      <c r="V7" s="676" t="s">
        <v>29</v>
      </c>
      <c r="W7" s="676" t="s">
        <v>30</v>
      </c>
      <c r="X7" s="676" t="s">
        <v>31</v>
      </c>
      <c r="Y7" s="676" t="s">
        <v>10</v>
      </c>
      <c r="Z7" s="676" t="s">
        <v>32</v>
      </c>
      <c r="AA7" s="676" t="s">
        <v>32</v>
      </c>
      <c r="AB7" s="676" t="s">
        <v>32</v>
      </c>
    </row>
    <row r="8" spans="2:31" x14ac:dyDescent="0.25">
      <c r="B8" s="677" t="s">
        <v>33</v>
      </c>
      <c r="C8" s="678" t="s">
        <v>34</v>
      </c>
      <c r="D8" s="678" t="s">
        <v>34</v>
      </c>
      <c r="E8" s="678" t="s">
        <v>34</v>
      </c>
      <c r="F8" s="678" t="s">
        <v>34</v>
      </c>
      <c r="G8" s="678" t="s">
        <v>34</v>
      </c>
      <c r="H8" s="678" t="s">
        <v>34</v>
      </c>
      <c r="I8" s="678" t="s">
        <v>34</v>
      </c>
      <c r="J8" s="678" t="s">
        <v>34</v>
      </c>
      <c r="K8" s="678" t="s">
        <v>34</v>
      </c>
      <c r="L8" s="678" t="s">
        <v>34</v>
      </c>
      <c r="M8" s="678" t="s">
        <v>34</v>
      </c>
      <c r="N8" s="678" t="s">
        <v>34</v>
      </c>
      <c r="O8" s="678" t="s">
        <v>34</v>
      </c>
      <c r="P8" s="678" t="s">
        <v>34</v>
      </c>
      <c r="Q8" s="678" t="s">
        <v>34</v>
      </c>
      <c r="R8" s="678" t="s">
        <v>34</v>
      </c>
      <c r="S8" s="678" t="s">
        <v>34</v>
      </c>
      <c r="T8" s="678" t="s">
        <v>34</v>
      </c>
      <c r="U8" s="678" t="s">
        <v>34</v>
      </c>
      <c r="V8" s="678" t="s">
        <v>34</v>
      </c>
      <c r="W8" s="678" t="s">
        <v>34</v>
      </c>
      <c r="X8" s="678" t="s">
        <v>34</v>
      </c>
      <c r="Y8" s="678" t="s">
        <v>34</v>
      </c>
      <c r="Z8" s="678" t="s">
        <v>34</v>
      </c>
      <c r="AA8" s="678" t="s">
        <v>34</v>
      </c>
      <c r="AB8" s="678" t="s">
        <v>34</v>
      </c>
    </row>
    <row r="9" spans="2:31" x14ac:dyDescent="0.25">
      <c r="B9" s="679" t="s">
        <v>35</v>
      </c>
      <c r="C9" s="680">
        <v>1711151</v>
      </c>
      <c r="D9" s="680">
        <v>20786</v>
      </c>
      <c r="E9" s="680">
        <v>16698</v>
      </c>
      <c r="F9" s="680">
        <v>307264</v>
      </c>
      <c r="G9" s="680">
        <v>89547</v>
      </c>
      <c r="H9" s="680">
        <v>21065</v>
      </c>
      <c r="I9" s="680">
        <v>189809</v>
      </c>
      <c r="J9" s="680">
        <v>151715</v>
      </c>
      <c r="K9" s="680">
        <v>87771</v>
      </c>
      <c r="L9" s="680">
        <v>31447</v>
      </c>
      <c r="M9" s="680">
        <v>106513</v>
      </c>
      <c r="N9" s="680">
        <v>152551</v>
      </c>
      <c r="O9" s="680">
        <v>79007</v>
      </c>
      <c r="P9" s="680">
        <v>122962</v>
      </c>
      <c r="Q9" s="680">
        <v>64987</v>
      </c>
      <c r="R9" s="680">
        <v>74050</v>
      </c>
      <c r="S9" s="680">
        <v>42255</v>
      </c>
      <c r="T9" s="680">
        <v>121356</v>
      </c>
      <c r="U9" s="680">
        <v>19269</v>
      </c>
      <c r="V9" s="680">
        <v>12099</v>
      </c>
      <c r="W9" s="680">
        <v>0</v>
      </c>
      <c r="X9" s="680">
        <v>0</v>
      </c>
      <c r="Y9" s="680">
        <v>1711151</v>
      </c>
      <c r="Z9" s="680">
        <v>1721691</v>
      </c>
      <c r="AA9" s="680">
        <v>367488</v>
      </c>
      <c r="AB9" s="680">
        <v>624805</v>
      </c>
    </row>
    <row r="10" spans="2:31" ht="75" x14ac:dyDescent="0.25">
      <c r="B10" s="679" t="s">
        <v>36</v>
      </c>
      <c r="C10" s="680">
        <v>24932</v>
      </c>
      <c r="D10" s="680">
        <v>4198</v>
      </c>
      <c r="E10" s="680">
        <v>8</v>
      </c>
      <c r="F10" s="680">
        <v>19082</v>
      </c>
      <c r="G10" s="680">
        <v>1020</v>
      </c>
      <c r="H10" s="680">
        <v>2</v>
      </c>
      <c r="I10" s="680">
        <v>0</v>
      </c>
      <c r="J10" s="680">
        <v>291</v>
      </c>
      <c r="K10" s="680">
        <v>0</v>
      </c>
      <c r="L10" s="680">
        <v>202</v>
      </c>
      <c r="M10" s="680">
        <v>0</v>
      </c>
      <c r="N10" s="680">
        <v>3</v>
      </c>
      <c r="O10" s="680">
        <v>19</v>
      </c>
      <c r="P10" s="680">
        <v>0</v>
      </c>
      <c r="Q10" s="680">
        <v>0</v>
      </c>
      <c r="R10" s="680">
        <v>0</v>
      </c>
      <c r="S10" s="680">
        <v>0</v>
      </c>
      <c r="T10" s="680">
        <v>81</v>
      </c>
      <c r="U10" s="680">
        <v>22</v>
      </c>
      <c r="V10" s="680">
        <v>4</v>
      </c>
      <c r="W10" s="680">
        <v>0</v>
      </c>
      <c r="X10" s="680">
        <v>0</v>
      </c>
      <c r="Y10" s="680">
        <v>24932</v>
      </c>
      <c r="Z10" s="680">
        <v>26809</v>
      </c>
      <c r="AA10" s="680">
        <v>1566</v>
      </c>
      <c r="AB10" s="680">
        <v>3821</v>
      </c>
    </row>
    <row r="11" spans="2:31" ht="45" x14ac:dyDescent="0.25">
      <c r="B11" s="679" t="s">
        <v>37</v>
      </c>
      <c r="C11" s="680">
        <v>29123</v>
      </c>
      <c r="D11" s="680">
        <v>1</v>
      </c>
      <c r="E11" s="680">
        <v>4491</v>
      </c>
      <c r="F11" s="680">
        <v>15657</v>
      </c>
      <c r="G11" s="680">
        <v>6088</v>
      </c>
      <c r="H11" s="680">
        <v>1</v>
      </c>
      <c r="I11" s="680">
        <v>2582</v>
      </c>
      <c r="J11" s="680">
        <v>4</v>
      </c>
      <c r="K11" s="680">
        <v>10</v>
      </c>
      <c r="L11" s="680">
        <v>0</v>
      </c>
      <c r="M11" s="680">
        <v>0</v>
      </c>
      <c r="N11" s="680">
        <v>3</v>
      </c>
      <c r="O11" s="680">
        <v>66</v>
      </c>
      <c r="P11" s="680">
        <v>100</v>
      </c>
      <c r="Q11" s="680">
        <v>35</v>
      </c>
      <c r="R11" s="680">
        <v>4</v>
      </c>
      <c r="S11" s="680">
        <v>4</v>
      </c>
      <c r="T11" s="680">
        <v>0</v>
      </c>
      <c r="U11" s="680">
        <v>3</v>
      </c>
      <c r="V11" s="680">
        <v>74</v>
      </c>
      <c r="W11" s="680">
        <v>0</v>
      </c>
      <c r="X11" s="680">
        <v>0</v>
      </c>
      <c r="Y11" s="680">
        <v>29123</v>
      </c>
      <c r="Z11" s="680">
        <v>326</v>
      </c>
      <c r="AA11" s="680">
        <v>0</v>
      </c>
      <c r="AB11" s="680">
        <v>17990</v>
      </c>
    </row>
    <row r="12" spans="2:31" ht="45" x14ac:dyDescent="0.25">
      <c r="B12" s="679" t="s">
        <v>38</v>
      </c>
      <c r="C12" s="680">
        <v>489151</v>
      </c>
      <c r="D12" s="680">
        <v>10641</v>
      </c>
      <c r="E12" s="680">
        <v>5418</v>
      </c>
      <c r="F12" s="680">
        <v>197151</v>
      </c>
      <c r="G12" s="680">
        <v>6940</v>
      </c>
      <c r="H12" s="680">
        <v>3777</v>
      </c>
      <c r="I12" s="680">
        <v>54983</v>
      </c>
      <c r="J12" s="680">
        <v>36903</v>
      </c>
      <c r="K12" s="680">
        <v>21494</v>
      </c>
      <c r="L12" s="680">
        <v>16891</v>
      </c>
      <c r="M12" s="680">
        <v>14939</v>
      </c>
      <c r="N12" s="680">
        <v>5385</v>
      </c>
      <c r="O12" s="680">
        <v>3370</v>
      </c>
      <c r="P12" s="680">
        <v>10563</v>
      </c>
      <c r="Q12" s="680">
        <v>9251</v>
      </c>
      <c r="R12" s="680">
        <v>25118</v>
      </c>
      <c r="S12" s="680">
        <v>9499</v>
      </c>
      <c r="T12" s="680">
        <v>50586</v>
      </c>
      <c r="U12" s="680">
        <v>3601</v>
      </c>
      <c r="V12" s="680">
        <v>2641</v>
      </c>
      <c r="W12" s="680">
        <v>0</v>
      </c>
      <c r="X12" s="680">
        <v>0</v>
      </c>
      <c r="Y12" s="680">
        <v>489151</v>
      </c>
      <c r="Z12" s="680">
        <v>448890</v>
      </c>
      <c r="AA12" s="680">
        <v>78307</v>
      </c>
      <c r="AB12" s="680">
        <v>291092</v>
      </c>
    </row>
    <row r="13" spans="2:31" ht="90" x14ac:dyDescent="0.25">
      <c r="B13" s="679" t="s">
        <v>39</v>
      </c>
      <c r="C13" s="680">
        <v>92854</v>
      </c>
      <c r="D13" s="680">
        <v>246</v>
      </c>
      <c r="E13" s="680">
        <v>507</v>
      </c>
      <c r="F13" s="680">
        <v>7317</v>
      </c>
      <c r="G13" s="680">
        <v>62076</v>
      </c>
      <c r="H13" s="680">
        <v>761</v>
      </c>
      <c r="I13" s="680">
        <v>1078</v>
      </c>
      <c r="J13" s="680">
        <v>4993</v>
      </c>
      <c r="K13" s="680">
        <v>1175</v>
      </c>
      <c r="L13" s="680">
        <v>1943</v>
      </c>
      <c r="M13" s="680">
        <v>1509</v>
      </c>
      <c r="N13" s="680">
        <v>1096</v>
      </c>
      <c r="O13" s="680">
        <v>1913</v>
      </c>
      <c r="P13" s="680">
        <v>1074</v>
      </c>
      <c r="Q13" s="680">
        <v>818</v>
      </c>
      <c r="R13" s="680">
        <v>1144</v>
      </c>
      <c r="S13" s="680">
        <v>1088</v>
      </c>
      <c r="T13" s="680">
        <v>3023</v>
      </c>
      <c r="U13" s="680">
        <v>751</v>
      </c>
      <c r="V13" s="680">
        <v>342</v>
      </c>
      <c r="W13" s="680">
        <v>0</v>
      </c>
      <c r="X13" s="680">
        <v>0</v>
      </c>
      <c r="Y13" s="680">
        <v>92854</v>
      </c>
      <c r="Z13" s="680">
        <v>29872</v>
      </c>
      <c r="AA13" s="680">
        <v>0</v>
      </c>
      <c r="AB13" s="680">
        <v>459</v>
      </c>
    </row>
    <row r="14" spans="2:31" ht="120" x14ac:dyDescent="0.25">
      <c r="B14" s="679" t="s">
        <v>40</v>
      </c>
      <c r="C14" s="680">
        <v>25613</v>
      </c>
      <c r="D14" s="680">
        <v>199</v>
      </c>
      <c r="E14" s="680">
        <v>91</v>
      </c>
      <c r="F14" s="680">
        <v>2584</v>
      </c>
      <c r="G14" s="680">
        <v>528</v>
      </c>
      <c r="H14" s="680">
        <v>10098</v>
      </c>
      <c r="I14" s="680">
        <v>1012</v>
      </c>
      <c r="J14" s="680">
        <v>1852</v>
      </c>
      <c r="K14" s="680">
        <v>472</v>
      </c>
      <c r="L14" s="680">
        <v>932</v>
      </c>
      <c r="M14" s="680">
        <v>114</v>
      </c>
      <c r="N14" s="680">
        <v>334</v>
      </c>
      <c r="O14" s="680">
        <v>293</v>
      </c>
      <c r="P14" s="680">
        <v>450</v>
      </c>
      <c r="Q14" s="680">
        <v>415</v>
      </c>
      <c r="R14" s="680">
        <v>2631</v>
      </c>
      <c r="S14" s="680">
        <v>450</v>
      </c>
      <c r="T14" s="680">
        <v>2554</v>
      </c>
      <c r="U14" s="680">
        <v>393</v>
      </c>
      <c r="V14" s="680">
        <v>211</v>
      </c>
      <c r="W14" s="680">
        <v>0</v>
      </c>
      <c r="X14" s="680">
        <v>0</v>
      </c>
      <c r="Y14" s="680">
        <v>25613</v>
      </c>
      <c r="Z14" s="680">
        <v>18030</v>
      </c>
      <c r="AA14" s="680">
        <v>0</v>
      </c>
      <c r="AB14" s="680">
        <v>5204</v>
      </c>
    </row>
    <row r="15" spans="2:31" ht="60" x14ac:dyDescent="0.25">
      <c r="B15" s="679" t="s">
        <v>41</v>
      </c>
      <c r="C15" s="680">
        <v>146091</v>
      </c>
      <c r="D15" s="680">
        <v>345</v>
      </c>
      <c r="E15" s="680">
        <v>240</v>
      </c>
      <c r="F15" s="680">
        <v>2119</v>
      </c>
      <c r="G15" s="680">
        <v>3104</v>
      </c>
      <c r="H15" s="680">
        <v>772</v>
      </c>
      <c r="I15" s="680">
        <v>100740</v>
      </c>
      <c r="J15" s="680">
        <v>4954</v>
      </c>
      <c r="K15" s="680">
        <v>463</v>
      </c>
      <c r="L15" s="680">
        <v>63</v>
      </c>
      <c r="M15" s="680">
        <v>184</v>
      </c>
      <c r="N15" s="680">
        <v>2751</v>
      </c>
      <c r="O15" s="680">
        <v>19105</v>
      </c>
      <c r="P15" s="680">
        <v>2389</v>
      </c>
      <c r="Q15" s="680">
        <v>612</v>
      </c>
      <c r="R15" s="680">
        <v>5806</v>
      </c>
      <c r="S15" s="680">
        <v>529</v>
      </c>
      <c r="T15" s="680">
        <v>1593</v>
      </c>
      <c r="U15" s="680">
        <v>297</v>
      </c>
      <c r="V15" s="680">
        <v>25</v>
      </c>
      <c r="W15" s="680">
        <v>0</v>
      </c>
      <c r="X15" s="680">
        <v>0</v>
      </c>
      <c r="Y15" s="680">
        <v>146091</v>
      </c>
      <c r="Z15" s="680">
        <v>1828</v>
      </c>
      <c r="AA15" s="680">
        <v>177125</v>
      </c>
      <c r="AB15" s="680">
        <v>3123</v>
      </c>
      <c r="AC15" s="646">
        <f>Y15/($Y15+$Z15+$AA15)</f>
        <v>0.44944992062613059</v>
      </c>
      <c r="AD15" s="646">
        <f t="shared" ref="AD15:AE15" si="0">Z15/($Y15+$Z15+$AA15)</f>
        <v>5.6238540013044385E-3</v>
      </c>
      <c r="AE15" s="646">
        <f t="shared" si="0"/>
        <v>0.54492622537256497</v>
      </c>
    </row>
    <row r="16" spans="2:31" ht="165" x14ac:dyDescent="0.25">
      <c r="B16" s="679" t="s">
        <v>42</v>
      </c>
      <c r="C16" s="680">
        <v>10228</v>
      </c>
      <c r="D16" s="680">
        <v>658</v>
      </c>
      <c r="E16" s="680">
        <v>1</v>
      </c>
      <c r="F16" s="680">
        <v>0</v>
      </c>
      <c r="G16" s="680">
        <v>0</v>
      </c>
      <c r="H16" s="680">
        <v>193</v>
      </c>
      <c r="I16" s="680">
        <v>224</v>
      </c>
      <c r="J16" s="680">
        <v>3901</v>
      </c>
      <c r="K16" s="680">
        <v>1980</v>
      </c>
      <c r="L16" s="680">
        <v>107</v>
      </c>
      <c r="M16" s="680">
        <v>57</v>
      </c>
      <c r="N16" s="680">
        <v>727</v>
      </c>
      <c r="O16" s="680">
        <v>0</v>
      </c>
      <c r="P16" s="680">
        <v>75</v>
      </c>
      <c r="Q16" s="680">
        <v>1376</v>
      </c>
      <c r="R16" s="680">
        <v>276</v>
      </c>
      <c r="S16" s="680">
        <v>158</v>
      </c>
      <c r="T16" s="680">
        <v>416</v>
      </c>
      <c r="U16" s="680">
        <v>8</v>
      </c>
      <c r="V16" s="680">
        <v>71</v>
      </c>
      <c r="W16" s="680">
        <v>0</v>
      </c>
      <c r="X16" s="680">
        <v>0</v>
      </c>
      <c r="Y16" s="680">
        <v>10228</v>
      </c>
      <c r="Z16" s="680">
        <v>12752</v>
      </c>
      <c r="AA16" s="680">
        <v>0</v>
      </c>
      <c r="AB16" s="680">
        <v>323</v>
      </c>
    </row>
    <row r="17" spans="2:29" ht="60" x14ac:dyDescent="0.25">
      <c r="B17" s="679" t="s">
        <v>43</v>
      </c>
      <c r="C17" s="680">
        <v>118860</v>
      </c>
      <c r="D17" s="680">
        <v>731</v>
      </c>
      <c r="E17" s="680">
        <v>1163</v>
      </c>
      <c r="F17" s="680">
        <v>14539</v>
      </c>
      <c r="G17" s="680">
        <v>214</v>
      </c>
      <c r="H17" s="680">
        <v>777</v>
      </c>
      <c r="I17" s="680">
        <v>975</v>
      </c>
      <c r="J17" s="680">
        <v>35852</v>
      </c>
      <c r="K17" s="680">
        <v>32981</v>
      </c>
      <c r="L17" s="680">
        <v>430</v>
      </c>
      <c r="M17" s="680">
        <v>2439</v>
      </c>
      <c r="N17" s="680">
        <v>11129</v>
      </c>
      <c r="O17" s="680">
        <v>239</v>
      </c>
      <c r="P17" s="680">
        <v>2824</v>
      </c>
      <c r="Q17" s="680">
        <v>3464</v>
      </c>
      <c r="R17" s="680">
        <v>3545</v>
      </c>
      <c r="S17" s="680">
        <v>1587</v>
      </c>
      <c r="T17" s="680">
        <v>4982</v>
      </c>
      <c r="U17" s="680">
        <v>409</v>
      </c>
      <c r="V17" s="680">
        <v>580</v>
      </c>
      <c r="W17" s="680">
        <v>0</v>
      </c>
      <c r="X17" s="680">
        <v>0</v>
      </c>
      <c r="Y17" s="680">
        <v>118860</v>
      </c>
      <c r="Z17" s="680">
        <v>22644</v>
      </c>
      <c r="AA17" s="680">
        <v>0</v>
      </c>
      <c r="AB17" s="682">
        <v>19239</v>
      </c>
    </row>
    <row r="18" spans="2:29" ht="60" x14ac:dyDescent="0.25">
      <c r="B18" s="679" t="s">
        <v>44</v>
      </c>
      <c r="C18" s="680">
        <v>18344</v>
      </c>
      <c r="D18" s="680">
        <v>8</v>
      </c>
      <c r="E18" s="680">
        <v>68</v>
      </c>
      <c r="F18" s="680">
        <v>1415</v>
      </c>
      <c r="G18" s="680">
        <v>86</v>
      </c>
      <c r="H18" s="680">
        <v>8</v>
      </c>
      <c r="I18" s="680">
        <v>60</v>
      </c>
      <c r="J18" s="680">
        <v>824</v>
      </c>
      <c r="K18" s="680">
        <v>717</v>
      </c>
      <c r="L18" s="680">
        <v>1910</v>
      </c>
      <c r="M18" s="680">
        <v>1357</v>
      </c>
      <c r="N18" s="680">
        <v>2495</v>
      </c>
      <c r="O18" s="680">
        <v>160</v>
      </c>
      <c r="P18" s="680">
        <v>1915</v>
      </c>
      <c r="Q18" s="680">
        <v>1291</v>
      </c>
      <c r="R18" s="680">
        <v>1656</v>
      </c>
      <c r="S18" s="680">
        <v>909</v>
      </c>
      <c r="T18" s="680">
        <v>2869</v>
      </c>
      <c r="U18" s="680">
        <v>473</v>
      </c>
      <c r="V18" s="680">
        <v>123</v>
      </c>
      <c r="W18" s="680">
        <v>0</v>
      </c>
      <c r="X18" s="680">
        <v>0</v>
      </c>
      <c r="Y18" s="680">
        <v>18344</v>
      </c>
      <c r="Z18" s="680">
        <v>86315</v>
      </c>
      <c r="AA18" s="680">
        <v>0</v>
      </c>
      <c r="AB18" s="680">
        <v>5560</v>
      </c>
    </row>
    <row r="19" spans="2:29" ht="75" x14ac:dyDescent="0.25">
      <c r="B19" s="679" t="s">
        <v>45</v>
      </c>
      <c r="C19" s="680">
        <v>121775</v>
      </c>
      <c r="D19" s="680">
        <v>534</v>
      </c>
      <c r="E19" s="680">
        <v>356</v>
      </c>
      <c r="F19" s="680">
        <v>5372</v>
      </c>
      <c r="G19" s="680">
        <v>1626</v>
      </c>
      <c r="H19" s="680">
        <v>507</v>
      </c>
      <c r="I19" s="680">
        <v>3272</v>
      </c>
      <c r="J19" s="680">
        <v>10464</v>
      </c>
      <c r="K19" s="680">
        <v>2470</v>
      </c>
      <c r="L19" s="680">
        <v>1020</v>
      </c>
      <c r="M19" s="680">
        <v>43833</v>
      </c>
      <c r="N19" s="680">
        <v>19093</v>
      </c>
      <c r="O19" s="680">
        <v>2507</v>
      </c>
      <c r="P19" s="680">
        <v>10279</v>
      </c>
      <c r="Q19" s="680">
        <v>3708</v>
      </c>
      <c r="R19" s="680">
        <v>5363</v>
      </c>
      <c r="S19" s="680">
        <v>2353</v>
      </c>
      <c r="T19" s="680">
        <v>5259</v>
      </c>
      <c r="U19" s="680">
        <v>2012</v>
      </c>
      <c r="V19" s="680">
        <v>1747</v>
      </c>
      <c r="W19" s="680">
        <v>0</v>
      </c>
      <c r="X19" s="680">
        <v>0</v>
      </c>
      <c r="Y19" s="680">
        <v>121775</v>
      </c>
      <c r="Z19" s="680">
        <v>53635</v>
      </c>
      <c r="AA19" s="680">
        <v>52740</v>
      </c>
      <c r="AB19" s="680">
        <v>48423</v>
      </c>
    </row>
    <row r="20" spans="2:29" ht="60" x14ac:dyDescent="0.25">
      <c r="B20" s="679" t="s">
        <v>46</v>
      </c>
      <c r="C20" s="680">
        <v>164888</v>
      </c>
      <c r="D20" s="680">
        <v>1197</v>
      </c>
      <c r="E20" s="680">
        <v>1829</v>
      </c>
      <c r="F20" s="680">
        <v>15166</v>
      </c>
      <c r="G20" s="680">
        <v>1786</v>
      </c>
      <c r="H20" s="680">
        <v>1074</v>
      </c>
      <c r="I20" s="680">
        <v>5464</v>
      </c>
      <c r="J20" s="680">
        <v>9381</v>
      </c>
      <c r="K20" s="680">
        <v>4954</v>
      </c>
      <c r="L20" s="680">
        <v>1820</v>
      </c>
      <c r="M20" s="680">
        <v>4258</v>
      </c>
      <c r="N20" s="680">
        <v>63562</v>
      </c>
      <c r="O20" s="680">
        <v>30435</v>
      </c>
      <c r="P20" s="680">
        <v>9122</v>
      </c>
      <c r="Q20" s="680">
        <v>5764</v>
      </c>
      <c r="R20" s="680">
        <v>4191</v>
      </c>
      <c r="S20" s="680">
        <v>1464</v>
      </c>
      <c r="T20" s="680">
        <v>1802</v>
      </c>
      <c r="U20" s="680">
        <v>666</v>
      </c>
      <c r="V20" s="680">
        <v>953</v>
      </c>
      <c r="W20" s="680">
        <v>0</v>
      </c>
      <c r="X20" s="680">
        <v>0</v>
      </c>
      <c r="Y20" s="680">
        <v>164888</v>
      </c>
      <c r="Z20" s="680">
        <v>71792</v>
      </c>
      <c r="AA20" s="680">
        <v>0</v>
      </c>
      <c r="AB20" s="682">
        <v>89912</v>
      </c>
    </row>
    <row r="21" spans="2:29" ht="45" x14ac:dyDescent="0.25">
      <c r="B21" s="679" t="s">
        <v>47</v>
      </c>
      <c r="C21" s="680">
        <v>46193</v>
      </c>
      <c r="D21" s="680">
        <v>0</v>
      </c>
      <c r="E21" s="680">
        <v>0</v>
      </c>
      <c r="F21" s="680">
        <v>819</v>
      </c>
      <c r="G21" s="680">
        <v>255</v>
      </c>
      <c r="H21" s="680">
        <v>139</v>
      </c>
      <c r="I21" s="680">
        <v>390</v>
      </c>
      <c r="J21" s="680">
        <v>9793</v>
      </c>
      <c r="K21" s="680">
        <v>1705</v>
      </c>
      <c r="L21" s="680">
        <v>2715</v>
      </c>
      <c r="M21" s="680">
        <v>5291</v>
      </c>
      <c r="N21" s="680">
        <v>2710</v>
      </c>
      <c r="O21" s="680">
        <v>4877</v>
      </c>
      <c r="P21" s="680">
        <v>5091</v>
      </c>
      <c r="Q21" s="680">
        <v>1370</v>
      </c>
      <c r="R21" s="680">
        <v>3296</v>
      </c>
      <c r="S21" s="680">
        <v>1580</v>
      </c>
      <c r="T21" s="680">
        <v>4818</v>
      </c>
      <c r="U21" s="680">
        <v>761</v>
      </c>
      <c r="V21" s="680">
        <v>583</v>
      </c>
      <c r="W21" s="680">
        <v>0</v>
      </c>
      <c r="X21" s="680">
        <v>0</v>
      </c>
      <c r="Y21" s="680">
        <v>46193</v>
      </c>
      <c r="Z21" s="680">
        <v>313759</v>
      </c>
      <c r="AA21" s="680">
        <v>9149</v>
      </c>
      <c r="AB21" s="680">
        <v>2192</v>
      </c>
    </row>
    <row r="22" spans="2:29" ht="90" x14ac:dyDescent="0.25">
      <c r="B22" s="679" t="s">
        <v>48</v>
      </c>
      <c r="C22" s="680">
        <v>211551</v>
      </c>
      <c r="D22" s="680">
        <v>1138</v>
      </c>
      <c r="E22" s="680">
        <v>1309</v>
      </c>
      <c r="F22" s="680">
        <v>17005</v>
      </c>
      <c r="G22" s="680">
        <v>4451</v>
      </c>
      <c r="H22" s="680">
        <v>986</v>
      </c>
      <c r="I22" s="680">
        <v>8457</v>
      </c>
      <c r="J22" s="680">
        <v>21035</v>
      </c>
      <c r="K22" s="680">
        <v>3233</v>
      </c>
      <c r="L22" s="680">
        <v>1739</v>
      </c>
      <c r="M22" s="680">
        <v>21355</v>
      </c>
      <c r="N22" s="680">
        <v>26216</v>
      </c>
      <c r="O22" s="680">
        <v>5239</v>
      </c>
      <c r="P22" s="680">
        <v>63556</v>
      </c>
      <c r="Q22" s="680">
        <v>6770</v>
      </c>
      <c r="R22" s="680">
        <v>8475</v>
      </c>
      <c r="S22" s="680">
        <v>4677</v>
      </c>
      <c r="T22" s="680">
        <v>10477</v>
      </c>
      <c r="U22" s="680">
        <v>3740</v>
      </c>
      <c r="V22" s="680">
        <v>1693</v>
      </c>
      <c r="W22" s="680">
        <v>0</v>
      </c>
      <c r="X22" s="680">
        <v>0</v>
      </c>
      <c r="Y22" s="680">
        <v>211551</v>
      </c>
      <c r="Z22" s="680">
        <v>8439</v>
      </c>
      <c r="AA22" s="680">
        <v>47061</v>
      </c>
      <c r="AB22" s="680">
        <v>76541</v>
      </c>
    </row>
    <row r="23" spans="2:29" ht="60" x14ac:dyDescent="0.25">
      <c r="B23" s="679" t="s">
        <v>49</v>
      </c>
      <c r="C23" s="680">
        <v>139710</v>
      </c>
      <c r="D23" s="680">
        <v>850</v>
      </c>
      <c r="E23" s="680">
        <v>1206</v>
      </c>
      <c r="F23" s="680">
        <v>7880</v>
      </c>
      <c r="G23" s="680">
        <v>1342</v>
      </c>
      <c r="H23" s="680">
        <v>1770</v>
      </c>
      <c r="I23" s="680">
        <v>8935</v>
      </c>
      <c r="J23" s="680">
        <v>10855</v>
      </c>
      <c r="K23" s="680">
        <v>13579</v>
      </c>
      <c r="L23" s="680">
        <v>1426</v>
      </c>
      <c r="M23" s="680">
        <v>8315</v>
      </c>
      <c r="N23" s="680">
        <v>13756</v>
      </c>
      <c r="O23" s="680">
        <v>5430</v>
      </c>
      <c r="P23" s="680">
        <v>9948</v>
      </c>
      <c r="Q23" s="680">
        <v>29084</v>
      </c>
      <c r="R23" s="680">
        <v>3968</v>
      </c>
      <c r="S23" s="680">
        <v>5028</v>
      </c>
      <c r="T23" s="680">
        <v>13221</v>
      </c>
      <c r="U23" s="680">
        <v>2045</v>
      </c>
      <c r="V23" s="680">
        <v>1072</v>
      </c>
      <c r="W23" s="680">
        <v>0</v>
      </c>
      <c r="X23" s="680">
        <v>0</v>
      </c>
      <c r="Y23" s="680">
        <v>139710</v>
      </c>
      <c r="Z23" s="680">
        <v>21608</v>
      </c>
      <c r="AA23" s="680">
        <v>0</v>
      </c>
      <c r="AB23" s="680">
        <v>42914</v>
      </c>
    </row>
    <row r="24" spans="2:29" ht="135" x14ac:dyDescent="0.25">
      <c r="B24" s="679" t="s">
        <v>50</v>
      </c>
      <c r="C24" s="680">
        <v>16021</v>
      </c>
      <c r="D24" s="680">
        <v>16</v>
      </c>
      <c r="E24" s="680">
        <v>1</v>
      </c>
      <c r="F24" s="680">
        <v>701</v>
      </c>
      <c r="G24" s="680">
        <v>31</v>
      </c>
      <c r="H24" s="680">
        <v>76</v>
      </c>
      <c r="I24" s="680">
        <v>1637</v>
      </c>
      <c r="J24" s="680">
        <v>607</v>
      </c>
      <c r="K24" s="680">
        <v>2411</v>
      </c>
      <c r="L24" s="680">
        <v>51</v>
      </c>
      <c r="M24" s="680">
        <v>56</v>
      </c>
      <c r="N24" s="680">
        <v>151</v>
      </c>
      <c r="O24" s="680">
        <v>5220</v>
      </c>
      <c r="P24" s="680">
        <v>4297</v>
      </c>
      <c r="Q24" s="680">
        <v>196</v>
      </c>
      <c r="R24" s="680">
        <v>293</v>
      </c>
      <c r="S24" s="680">
        <v>4</v>
      </c>
      <c r="T24" s="680">
        <v>230</v>
      </c>
      <c r="U24" s="680">
        <v>25</v>
      </c>
      <c r="V24" s="680">
        <v>18</v>
      </c>
      <c r="W24" s="680">
        <v>0</v>
      </c>
      <c r="X24" s="680">
        <v>0</v>
      </c>
      <c r="Y24" s="680">
        <v>16021</v>
      </c>
      <c r="Z24" s="680">
        <v>153412</v>
      </c>
      <c r="AA24" s="680">
        <v>1156</v>
      </c>
      <c r="AB24" s="680">
        <v>1913</v>
      </c>
    </row>
    <row r="25" spans="2:29" ht="30" x14ac:dyDescent="0.25">
      <c r="B25" s="679" t="s">
        <v>51</v>
      </c>
      <c r="C25" s="680">
        <v>23340</v>
      </c>
      <c r="D25" s="680">
        <v>0</v>
      </c>
      <c r="E25" s="680">
        <v>0</v>
      </c>
      <c r="F25" s="680">
        <v>225</v>
      </c>
      <c r="G25" s="680">
        <v>0</v>
      </c>
      <c r="H25" s="680">
        <v>17</v>
      </c>
      <c r="I25" s="680">
        <v>0</v>
      </c>
      <c r="J25" s="680">
        <v>0</v>
      </c>
      <c r="K25" s="680">
        <v>107</v>
      </c>
      <c r="L25" s="680">
        <v>66</v>
      </c>
      <c r="M25" s="680">
        <v>716</v>
      </c>
      <c r="N25" s="680">
        <v>1511</v>
      </c>
      <c r="O25" s="680">
        <v>102</v>
      </c>
      <c r="P25" s="680">
        <v>1132</v>
      </c>
      <c r="Q25" s="680">
        <v>440</v>
      </c>
      <c r="R25" s="680">
        <v>5477</v>
      </c>
      <c r="S25" s="680">
        <v>12573</v>
      </c>
      <c r="T25" s="680">
        <v>924</v>
      </c>
      <c r="U25" s="680">
        <v>10</v>
      </c>
      <c r="V25" s="680">
        <v>40</v>
      </c>
      <c r="W25" s="680">
        <v>0</v>
      </c>
      <c r="X25" s="680">
        <v>0</v>
      </c>
      <c r="Y25" s="680">
        <v>23340</v>
      </c>
      <c r="Z25" s="680">
        <v>110262</v>
      </c>
      <c r="AA25" s="680">
        <v>0</v>
      </c>
      <c r="AB25" s="680">
        <v>11319</v>
      </c>
    </row>
    <row r="26" spans="2:29" ht="60" x14ac:dyDescent="0.25">
      <c r="B26" s="679" t="s">
        <v>52</v>
      </c>
      <c r="C26" s="680">
        <v>17065</v>
      </c>
      <c r="D26" s="680">
        <v>0</v>
      </c>
      <c r="E26" s="680">
        <v>10</v>
      </c>
      <c r="F26" s="680">
        <v>175</v>
      </c>
      <c r="G26" s="680">
        <v>0</v>
      </c>
      <c r="H26" s="680">
        <v>20</v>
      </c>
      <c r="I26" s="680">
        <v>0</v>
      </c>
      <c r="J26" s="680">
        <v>0</v>
      </c>
      <c r="K26" s="680">
        <v>0</v>
      </c>
      <c r="L26" s="680">
        <v>0</v>
      </c>
      <c r="M26" s="680">
        <v>6</v>
      </c>
      <c r="N26" s="680">
        <v>188</v>
      </c>
      <c r="O26" s="680">
        <v>0</v>
      </c>
      <c r="P26" s="680">
        <v>0</v>
      </c>
      <c r="Q26" s="680">
        <v>52</v>
      </c>
      <c r="R26" s="680">
        <v>220</v>
      </c>
      <c r="S26" s="680">
        <v>0</v>
      </c>
      <c r="T26" s="680">
        <v>16354</v>
      </c>
      <c r="U26" s="680">
        <v>40</v>
      </c>
      <c r="V26" s="680">
        <v>0</v>
      </c>
      <c r="W26" s="680">
        <v>0</v>
      </c>
      <c r="X26" s="680">
        <v>0</v>
      </c>
      <c r="Y26" s="680">
        <v>17065</v>
      </c>
      <c r="Z26" s="680">
        <v>264690</v>
      </c>
      <c r="AA26" s="680">
        <v>0</v>
      </c>
      <c r="AB26" s="680">
        <v>177</v>
      </c>
    </row>
    <row r="27" spans="2:29" ht="75" x14ac:dyDescent="0.25">
      <c r="B27" s="679" t="s">
        <v>53</v>
      </c>
      <c r="C27" s="680">
        <v>7321</v>
      </c>
      <c r="D27" s="680">
        <v>0</v>
      </c>
      <c r="E27" s="680">
        <v>0</v>
      </c>
      <c r="F27" s="680">
        <v>13</v>
      </c>
      <c r="G27" s="680">
        <v>0</v>
      </c>
      <c r="H27" s="680">
        <v>59</v>
      </c>
      <c r="I27" s="680">
        <v>0</v>
      </c>
      <c r="J27" s="680">
        <v>0</v>
      </c>
      <c r="K27" s="680">
        <v>0</v>
      </c>
      <c r="L27" s="680">
        <v>10</v>
      </c>
      <c r="M27" s="680">
        <v>1359</v>
      </c>
      <c r="N27" s="680">
        <v>610</v>
      </c>
      <c r="O27" s="680">
        <v>18</v>
      </c>
      <c r="P27" s="680">
        <v>0</v>
      </c>
      <c r="Q27" s="680">
        <v>177</v>
      </c>
      <c r="R27" s="680">
        <v>738</v>
      </c>
      <c r="S27" s="680">
        <v>175</v>
      </c>
      <c r="T27" s="680">
        <v>272</v>
      </c>
      <c r="U27" s="680">
        <v>3886</v>
      </c>
      <c r="V27" s="680">
        <v>4</v>
      </c>
      <c r="W27" s="680">
        <v>0</v>
      </c>
      <c r="X27" s="680">
        <v>0</v>
      </c>
      <c r="Y27" s="680">
        <v>7321</v>
      </c>
      <c r="Z27" s="680">
        <v>38837</v>
      </c>
      <c r="AA27" s="680">
        <v>384</v>
      </c>
      <c r="AB27" s="680">
        <v>3928</v>
      </c>
    </row>
    <row r="28" spans="2:29" ht="30" x14ac:dyDescent="0.25">
      <c r="B28" s="679" t="s">
        <v>54</v>
      </c>
      <c r="C28" s="680">
        <v>8091</v>
      </c>
      <c r="D28" s="680">
        <v>24</v>
      </c>
      <c r="E28" s="680">
        <v>0</v>
      </c>
      <c r="F28" s="680">
        <v>44</v>
      </c>
      <c r="G28" s="680">
        <v>0</v>
      </c>
      <c r="H28" s="680">
        <v>28</v>
      </c>
      <c r="I28" s="680">
        <v>0</v>
      </c>
      <c r="J28" s="680">
        <v>6</v>
      </c>
      <c r="K28" s="680">
        <v>20</v>
      </c>
      <c r="L28" s="680">
        <v>122</v>
      </c>
      <c r="M28" s="680">
        <v>725</v>
      </c>
      <c r="N28" s="680">
        <v>831</v>
      </c>
      <c r="O28" s="680">
        <v>14</v>
      </c>
      <c r="P28" s="680">
        <v>147</v>
      </c>
      <c r="Q28" s="680">
        <v>164</v>
      </c>
      <c r="R28" s="680">
        <v>1849</v>
      </c>
      <c r="S28" s="680">
        <v>177</v>
      </c>
      <c r="T28" s="680">
        <v>1895</v>
      </c>
      <c r="U28" s="680">
        <v>127</v>
      </c>
      <c r="V28" s="680">
        <v>1918</v>
      </c>
      <c r="W28" s="680">
        <v>0</v>
      </c>
      <c r="X28" s="680">
        <v>0</v>
      </c>
      <c r="Y28" s="680">
        <v>8091</v>
      </c>
      <c r="Z28" s="680">
        <v>34672</v>
      </c>
      <c r="AA28" s="680">
        <v>0</v>
      </c>
      <c r="AB28" s="680">
        <v>659</v>
      </c>
    </row>
    <row r="29" spans="2:29" ht="195" x14ac:dyDescent="0.25">
      <c r="B29" s="679" t="s">
        <v>55</v>
      </c>
      <c r="C29" s="680">
        <v>0</v>
      </c>
      <c r="D29" s="680">
        <v>0</v>
      </c>
      <c r="E29" s="680">
        <v>0</v>
      </c>
      <c r="F29" s="680">
        <v>0</v>
      </c>
      <c r="G29" s="680">
        <v>0</v>
      </c>
      <c r="H29" s="680">
        <v>0</v>
      </c>
      <c r="I29" s="680">
        <v>0</v>
      </c>
      <c r="J29" s="680">
        <v>0</v>
      </c>
      <c r="K29" s="680">
        <v>0</v>
      </c>
      <c r="L29" s="680">
        <v>0</v>
      </c>
      <c r="M29" s="680">
        <v>0</v>
      </c>
      <c r="N29" s="680">
        <v>0</v>
      </c>
      <c r="O29" s="680">
        <v>0</v>
      </c>
      <c r="P29" s="680">
        <v>0</v>
      </c>
      <c r="Q29" s="680">
        <v>0</v>
      </c>
      <c r="R29" s="680">
        <v>0</v>
      </c>
      <c r="S29" s="680">
        <v>0</v>
      </c>
      <c r="T29" s="680">
        <v>0</v>
      </c>
      <c r="U29" s="680">
        <v>0</v>
      </c>
      <c r="V29" s="680">
        <v>0</v>
      </c>
      <c r="W29" s="680">
        <v>0</v>
      </c>
      <c r="X29" s="680">
        <v>0</v>
      </c>
      <c r="Y29" s="680">
        <v>0</v>
      </c>
      <c r="Z29" s="680">
        <v>3119</v>
      </c>
      <c r="AA29" s="680">
        <v>0</v>
      </c>
      <c r="AB29" s="680">
        <v>16</v>
      </c>
    </row>
    <row r="30" spans="2:29" ht="105" x14ac:dyDescent="0.25">
      <c r="B30" s="679" t="s">
        <v>56</v>
      </c>
      <c r="C30" s="680">
        <v>0</v>
      </c>
      <c r="D30" s="680">
        <v>0</v>
      </c>
      <c r="E30" s="680">
        <v>0</v>
      </c>
      <c r="F30" s="680">
        <v>0</v>
      </c>
      <c r="G30" s="680">
        <v>0</v>
      </c>
      <c r="H30" s="680">
        <v>0</v>
      </c>
      <c r="I30" s="680">
        <v>0</v>
      </c>
      <c r="J30" s="680">
        <v>0</v>
      </c>
      <c r="K30" s="680">
        <v>0</v>
      </c>
      <c r="L30" s="680">
        <v>0</v>
      </c>
      <c r="M30" s="680">
        <v>0</v>
      </c>
      <c r="N30" s="680">
        <v>0</v>
      </c>
      <c r="O30" s="680">
        <v>0</v>
      </c>
      <c r="P30" s="680">
        <v>0</v>
      </c>
      <c r="Q30" s="680">
        <v>0</v>
      </c>
      <c r="R30" s="680">
        <v>0</v>
      </c>
      <c r="S30" s="680">
        <v>0</v>
      </c>
      <c r="T30" s="680">
        <v>0</v>
      </c>
      <c r="U30" s="680">
        <v>0</v>
      </c>
      <c r="V30" s="680">
        <v>0</v>
      </c>
      <c r="W30" s="680">
        <v>0</v>
      </c>
      <c r="X30" s="680">
        <v>0</v>
      </c>
      <c r="Y30" s="680">
        <v>0</v>
      </c>
      <c r="Z30" s="680">
        <v>0</v>
      </c>
      <c r="AA30" s="680">
        <v>0</v>
      </c>
      <c r="AB30" s="680">
        <v>0</v>
      </c>
    </row>
    <row r="32" spans="2:29" x14ac:dyDescent="0.25">
      <c r="B32" s="683" t="s">
        <v>57</v>
      </c>
      <c r="AC32" s="684" t="s">
        <v>0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DC69A-8024-45F3-A748-1884E327D0C9}">
  <sheetPr codeName="Feuil30"/>
  <dimension ref="B1:AE32"/>
  <sheetViews>
    <sheetView topLeftCell="B13" workbookViewId="0">
      <selection activeCell="AC16" sqref="AC16"/>
    </sheetView>
  </sheetViews>
  <sheetFormatPr baseColWidth="10" defaultColWidth="11.5703125" defaultRowHeight="15" x14ac:dyDescent="0.25"/>
  <cols>
    <col min="1" max="16384" width="11.5703125" style="673"/>
  </cols>
  <sheetData>
    <row r="1" spans="2:31" x14ac:dyDescent="0.25">
      <c r="B1" s="672" t="s">
        <v>0</v>
      </c>
    </row>
    <row r="2" spans="2:31" x14ac:dyDescent="0.25">
      <c r="B2" s="674" t="s">
        <v>90</v>
      </c>
    </row>
    <row r="3" spans="2:31" x14ac:dyDescent="0.25">
      <c r="B3" s="674" t="s">
        <v>89</v>
      </c>
    </row>
    <row r="4" spans="2:31" x14ac:dyDescent="0.25">
      <c r="B4" s="674" t="s">
        <v>91</v>
      </c>
    </row>
    <row r="5" spans="2:31" x14ac:dyDescent="0.25">
      <c r="AC5" s="647" t="s">
        <v>73</v>
      </c>
      <c r="AD5" t="s">
        <v>74</v>
      </c>
      <c r="AE5" t="s">
        <v>75</v>
      </c>
    </row>
    <row r="6" spans="2:31" ht="75" x14ac:dyDescent="0.25">
      <c r="B6" s="675" t="s">
        <v>4</v>
      </c>
      <c r="C6" s="676" t="s">
        <v>5</v>
      </c>
      <c r="D6" s="676" t="s">
        <v>5</v>
      </c>
      <c r="E6" s="676" t="s">
        <v>5</v>
      </c>
      <c r="F6" s="676" t="s">
        <v>5</v>
      </c>
      <c r="G6" s="676" t="s">
        <v>5</v>
      </c>
      <c r="H6" s="676" t="s">
        <v>5</v>
      </c>
      <c r="I6" s="676" t="s">
        <v>5</v>
      </c>
      <c r="J6" s="676" t="s">
        <v>5</v>
      </c>
      <c r="K6" s="676" t="s">
        <v>5</v>
      </c>
      <c r="L6" s="676" t="s">
        <v>5</v>
      </c>
      <c r="M6" s="676" t="s">
        <v>5</v>
      </c>
      <c r="N6" s="676" t="s">
        <v>5</v>
      </c>
      <c r="O6" s="676" t="s">
        <v>5</v>
      </c>
      <c r="P6" s="676" t="s">
        <v>5</v>
      </c>
      <c r="Q6" s="676" t="s">
        <v>5</v>
      </c>
      <c r="R6" s="676" t="s">
        <v>5</v>
      </c>
      <c r="S6" s="676" t="s">
        <v>5</v>
      </c>
      <c r="T6" s="676" t="s">
        <v>5</v>
      </c>
      <c r="U6" s="676" t="s">
        <v>5</v>
      </c>
      <c r="V6" s="676" t="s">
        <v>5</v>
      </c>
      <c r="W6" s="676" t="s">
        <v>5</v>
      </c>
      <c r="X6" s="676" t="s">
        <v>5</v>
      </c>
      <c r="Y6" s="676" t="s">
        <v>5</v>
      </c>
      <c r="Z6" s="676" t="s">
        <v>6</v>
      </c>
      <c r="AA6" s="676" t="s">
        <v>7</v>
      </c>
      <c r="AB6" s="676" t="s">
        <v>8</v>
      </c>
    </row>
    <row r="7" spans="2:31" ht="195" x14ac:dyDescent="0.25">
      <c r="B7" s="675" t="s">
        <v>9</v>
      </c>
      <c r="C7" s="676" t="s">
        <v>10</v>
      </c>
      <c r="D7" s="676" t="s">
        <v>11</v>
      </c>
      <c r="E7" s="676" t="s">
        <v>12</v>
      </c>
      <c r="F7" s="676" t="s">
        <v>13</v>
      </c>
      <c r="G7" s="676" t="s">
        <v>14</v>
      </c>
      <c r="H7" s="676" t="s">
        <v>15</v>
      </c>
      <c r="I7" s="676" t="s">
        <v>16</v>
      </c>
      <c r="J7" s="676" t="s">
        <v>17</v>
      </c>
      <c r="K7" s="676" t="s">
        <v>18</v>
      </c>
      <c r="L7" s="676" t="s">
        <v>19</v>
      </c>
      <c r="M7" s="676" t="s">
        <v>20</v>
      </c>
      <c r="N7" s="676" t="s">
        <v>21</v>
      </c>
      <c r="O7" s="676" t="s">
        <v>22</v>
      </c>
      <c r="P7" s="676" t="s">
        <v>23</v>
      </c>
      <c r="Q7" s="676" t="s">
        <v>24</v>
      </c>
      <c r="R7" s="676" t="s">
        <v>25</v>
      </c>
      <c r="S7" s="676" t="s">
        <v>26</v>
      </c>
      <c r="T7" s="676" t="s">
        <v>27</v>
      </c>
      <c r="U7" s="676" t="s">
        <v>28</v>
      </c>
      <c r="V7" s="676" t="s">
        <v>29</v>
      </c>
      <c r="W7" s="676" t="s">
        <v>30</v>
      </c>
      <c r="X7" s="676" t="s">
        <v>31</v>
      </c>
      <c r="Y7" s="676" t="s">
        <v>10</v>
      </c>
      <c r="Z7" s="676" t="s">
        <v>32</v>
      </c>
      <c r="AA7" s="676" t="s">
        <v>32</v>
      </c>
      <c r="AB7" s="676" t="s">
        <v>32</v>
      </c>
    </row>
    <row r="8" spans="2:31" x14ac:dyDescent="0.25">
      <c r="B8" s="677" t="s">
        <v>33</v>
      </c>
      <c r="C8" s="678" t="s">
        <v>34</v>
      </c>
      <c r="D8" s="678" t="s">
        <v>34</v>
      </c>
      <c r="E8" s="678" t="s">
        <v>34</v>
      </c>
      <c r="F8" s="678" t="s">
        <v>34</v>
      </c>
      <c r="G8" s="678" t="s">
        <v>34</v>
      </c>
      <c r="H8" s="678" t="s">
        <v>34</v>
      </c>
      <c r="I8" s="678" t="s">
        <v>34</v>
      </c>
      <c r="J8" s="678" t="s">
        <v>34</v>
      </c>
      <c r="K8" s="678" t="s">
        <v>34</v>
      </c>
      <c r="L8" s="678" t="s">
        <v>34</v>
      </c>
      <c r="M8" s="678" t="s">
        <v>34</v>
      </c>
      <c r="N8" s="678" t="s">
        <v>34</v>
      </c>
      <c r="O8" s="678" t="s">
        <v>34</v>
      </c>
      <c r="P8" s="678" t="s">
        <v>34</v>
      </c>
      <c r="Q8" s="678" t="s">
        <v>34</v>
      </c>
      <c r="R8" s="678" t="s">
        <v>34</v>
      </c>
      <c r="S8" s="678" t="s">
        <v>34</v>
      </c>
      <c r="T8" s="678" t="s">
        <v>34</v>
      </c>
      <c r="U8" s="678" t="s">
        <v>34</v>
      </c>
      <c r="V8" s="678" t="s">
        <v>34</v>
      </c>
      <c r="W8" s="678" t="s">
        <v>34</v>
      </c>
      <c r="X8" s="678" t="s">
        <v>34</v>
      </c>
      <c r="Y8" s="678" t="s">
        <v>34</v>
      </c>
      <c r="Z8" s="678" t="s">
        <v>34</v>
      </c>
      <c r="AA8" s="678" t="s">
        <v>34</v>
      </c>
      <c r="AB8" s="678" t="s">
        <v>34</v>
      </c>
    </row>
    <row r="9" spans="2:31" x14ac:dyDescent="0.25">
      <c r="B9" s="679" t="s">
        <v>35</v>
      </c>
      <c r="C9" s="680">
        <v>1711151</v>
      </c>
      <c r="D9" s="680">
        <v>20786</v>
      </c>
      <c r="E9" s="680">
        <v>16698</v>
      </c>
      <c r="F9" s="680">
        <v>307264</v>
      </c>
      <c r="G9" s="680">
        <v>89547</v>
      </c>
      <c r="H9" s="680">
        <v>21065</v>
      </c>
      <c r="I9" s="680">
        <v>189809</v>
      </c>
      <c r="J9" s="680">
        <v>151715</v>
      </c>
      <c r="K9" s="680">
        <v>87771</v>
      </c>
      <c r="L9" s="680">
        <v>31447</v>
      </c>
      <c r="M9" s="680">
        <v>106513</v>
      </c>
      <c r="N9" s="680">
        <v>152551</v>
      </c>
      <c r="O9" s="680">
        <v>79007</v>
      </c>
      <c r="P9" s="680">
        <v>122962</v>
      </c>
      <c r="Q9" s="680">
        <v>64987</v>
      </c>
      <c r="R9" s="680">
        <v>74050</v>
      </c>
      <c r="S9" s="680">
        <v>42255</v>
      </c>
      <c r="T9" s="680">
        <v>121356</v>
      </c>
      <c r="U9" s="680">
        <v>19269</v>
      </c>
      <c r="V9" s="680">
        <v>12099</v>
      </c>
      <c r="W9" s="680">
        <v>0</v>
      </c>
      <c r="X9" s="680">
        <v>0</v>
      </c>
      <c r="Y9" s="680">
        <v>1711151</v>
      </c>
      <c r="Z9" s="680">
        <v>1721691</v>
      </c>
      <c r="AA9" s="680">
        <v>367488</v>
      </c>
      <c r="AB9" s="680">
        <v>624805</v>
      </c>
    </row>
    <row r="10" spans="2:31" ht="75" x14ac:dyDescent="0.25">
      <c r="B10" s="679" t="s">
        <v>36</v>
      </c>
      <c r="C10" s="680">
        <v>24932</v>
      </c>
      <c r="D10" s="680">
        <v>4198</v>
      </c>
      <c r="E10" s="680">
        <v>8</v>
      </c>
      <c r="F10" s="680">
        <v>19082</v>
      </c>
      <c r="G10" s="680">
        <v>1020</v>
      </c>
      <c r="H10" s="680">
        <v>2</v>
      </c>
      <c r="I10" s="680">
        <v>0</v>
      </c>
      <c r="J10" s="680">
        <v>291</v>
      </c>
      <c r="K10" s="680">
        <v>0</v>
      </c>
      <c r="L10" s="680">
        <v>202</v>
      </c>
      <c r="M10" s="680">
        <v>0</v>
      </c>
      <c r="N10" s="680">
        <v>3</v>
      </c>
      <c r="O10" s="680">
        <v>19</v>
      </c>
      <c r="P10" s="680">
        <v>0</v>
      </c>
      <c r="Q10" s="680">
        <v>0</v>
      </c>
      <c r="R10" s="680">
        <v>0</v>
      </c>
      <c r="S10" s="680">
        <v>0</v>
      </c>
      <c r="T10" s="680">
        <v>81</v>
      </c>
      <c r="U10" s="680">
        <v>22</v>
      </c>
      <c r="V10" s="680">
        <v>4</v>
      </c>
      <c r="W10" s="680">
        <v>0</v>
      </c>
      <c r="X10" s="680">
        <v>0</v>
      </c>
      <c r="Y10" s="680">
        <v>24932</v>
      </c>
      <c r="Z10" s="680">
        <v>26809</v>
      </c>
      <c r="AA10" s="680">
        <v>1566</v>
      </c>
      <c r="AB10" s="680">
        <v>3821</v>
      </c>
    </row>
    <row r="11" spans="2:31" ht="45" x14ac:dyDescent="0.25">
      <c r="B11" s="679" t="s">
        <v>37</v>
      </c>
      <c r="C11" s="680">
        <v>29123</v>
      </c>
      <c r="D11" s="680">
        <v>1</v>
      </c>
      <c r="E11" s="680">
        <v>4491</v>
      </c>
      <c r="F11" s="680">
        <v>15657</v>
      </c>
      <c r="G11" s="680">
        <v>6088</v>
      </c>
      <c r="H11" s="680">
        <v>1</v>
      </c>
      <c r="I11" s="680">
        <v>2582</v>
      </c>
      <c r="J11" s="680">
        <v>4</v>
      </c>
      <c r="K11" s="680">
        <v>10</v>
      </c>
      <c r="L11" s="680">
        <v>0</v>
      </c>
      <c r="M11" s="680">
        <v>0</v>
      </c>
      <c r="N11" s="680">
        <v>3</v>
      </c>
      <c r="O11" s="680">
        <v>66</v>
      </c>
      <c r="P11" s="680">
        <v>100</v>
      </c>
      <c r="Q11" s="680">
        <v>35</v>
      </c>
      <c r="R11" s="680">
        <v>4</v>
      </c>
      <c r="S11" s="680">
        <v>4</v>
      </c>
      <c r="T11" s="680">
        <v>0</v>
      </c>
      <c r="U11" s="680">
        <v>3</v>
      </c>
      <c r="V11" s="680">
        <v>74</v>
      </c>
      <c r="W11" s="680">
        <v>0</v>
      </c>
      <c r="X11" s="680">
        <v>0</v>
      </c>
      <c r="Y11" s="680">
        <v>29123</v>
      </c>
      <c r="Z11" s="680">
        <v>326</v>
      </c>
      <c r="AA11" s="680">
        <v>0</v>
      </c>
      <c r="AB11" s="680">
        <v>17990</v>
      </c>
    </row>
    <row r="12" spans="2:31" ht="45" x14ac:dyDescent="0.25">
      <c r="B12" s="679" t="s">
        <v>38</v>
      </c>
      <c r="C12" s="680">
        <v>489151</v>
      </c>
      <c r="D12" s="680">
        <v>10641</v>
      </c>
      <c r="E12" s="680">
        <v>5418</v>
      </c>
      <c r="F12" s="680">
        <v>197151</v>
      </c>
      <c r="G12" s="680">
        <v>6940</v>
      </c>
      <c r="H12" s="680">
        <v>3777</v>
      </c>
      <c r="I12" s="680">
        <v>54983</v>
      </c>
      <c r="J12" s="680">
        <v>36903</v>
      </c>
      <c r="K12" s="680">
        <v>21494</v>
      </c>
      <c r="L12" s="680">
        <v>16891</v>
      </c>
      <c r="M12" s="680">
        <v>14939</v>
      </c>
      <c r="N12" s="680">
        <v>5385</v>
      </c>
      <c r="O12" s="680">
        <v>3370</v>
      </c>
      <c r="P12" s="680">
        <v>10563</v>
      </c>
      <c r="Q12" s="680">
        <v>9251</v>
      </c>
      <c r="R12" s="680">
        <v>25118</v>
      </c>
      <c r="S12" s="680">
        <v>9499</v>
      </c>
      <c r="T12" s="680">
        <v>50586</v>
      </c>
      <c r="U12" s="680">
        <v>3601</v>
      </c>
      <c r="V12" s="680">
        <v>2641</v>
      </c>
      <c r="W12" s="680">
        <v>0</v>
      </c>
      <c r="X12" s="680">
        <v>0</v>
      </c>
      <c r="Y12" s="680">
        <v>489151</v>
      </c>
      <c r="Z12" s="680">
        <v>448890</v>
      </c>
      <c r="AA12" s="680">
        <v>78307</v>
      </c>
      <c r="AB12" s="680">
        <v>291092</v>
      </c>
    </row>
    <row r="13" spans="2:31" ht="90" x14ac:dyDescent="0.25">
      <c r="B13" s="679" t="s">
        <v>39</v>
      </c>
      <c r="C13" s="680">
        <v>92854</v>
      </c>
      <c r="D13" s="680">
        <v>246</v>
      </c>
      <c r="E13" s="680">
        <v>507</v>
      </c>
      <c r="F13" s="680">
        <v>7317</v>
      </c>
      <c r="G13" s="680">
        <v>62076</v>
      </c>
      <c r="H13" s="680">
        <v>761</v>
      </c>
      <c r="I13" s="680">
        <v>1078</v>
      </c>
      <c r="J13" s="680">
        <v>4993</v>
      </c>
      <c r="K13" s="680">
        <v>1175</v>
      </c>
      <c r="L13" s="680">
        <v>1943</v>
      </c>
      <c r="M13" s="680">
        <v>1509</v>
      </c>
      <c r="N13" s="680">
        <v>1096</v>
      </c>
      <c r="O13" s="680">
        <v>1913</v>
      </c>
      <c r="P13" s="680">
        <v>1074</v>
      </c>
      <c r="Q13" s="680">
        <v>818</v>
      </c>
      <c r="R13" s="680">
        <v>1144</v>
      </c>
      <c r="S13" s="680">
        <v>1088</v>
      </c>
      <c r="T13" s="680">
        <v>3023</v>
      </c>
      <c r="U13" s="680">
        <v>751</v>
      </c>
      <c r="V13" s="680">
        <v>342</v>
      </c>
      <c r="W13" s="680">
        <v>0</v>
      </c>
      <c r="X13" s="680">
        <v>0</v>
      </c>
      <c r="Y13" s="680">
        <v>92854</v>
      </c>
      <c r="Z13" s="680">
        <v>29872</v>
      </c>
      <c r="AA13" s="680">
        <v>0</v>
      </c>
      <c r="AB13" s="680">
        <v>459</v>
      </c>
    </row>
    <row r="14" spans="2:31" ht="120" x14ac:dyDescent="0.25">
      <c r="B14" s="679" t="s">
        <v>40</v>
      </c>
      <c r="C14" s="680">
        <v>25613</v>
      </c>
      <c r="D14" s="680">
        <v>199</v>
      </c>
      <c r="E14" s="680">
        <v>91</v>
      </c>
      <c r="F14" s="680">
        <v>2584</v>
      </c>
      <c r="G14" s="680">
        <v>528</v>
      </c>
      <c r="H14" s="680">
        <v>10098</v>
      </c>
      <c r="I14" s="680">
        <v>1012</v>
      </c>
      <c r="J14" s="680">
        <v>1852</v>
      </c>
      <c r="K14" s="680">
        <v>472</v>
      </c>
      <c r="L14" s="680">
        <v>932</v>
      </c>
      <c r="M14" s="680">
        <v>114</v>
      </c>
      <c r="N14" s="680">
        <v>334</v>
      </c>
      <c r="O14" s="680">
        <v>293</v>
      </c>
      <c r="P14" s="680">
        <v>450</v>
      </c>
      <c r="Q14" s="680">
        <v>415</v>
      </c>
      <c r="R14" s="680">
        <v>2631</v>
      </c>
      <c r="S14" s="680">
        <v>450</v>
      </c>
      <c r="T14" s="680">
        <v>2554</v>
      </c>
      <c r="U14" s="680">
        <v>393</v>
      </c>
      <c r="V14" s="680">
        <v>211</v>
      </c>
      <c r="W14" s="680">
        <v>0</v>
      </c>
      <c r="X14" s="680">
        <v>0</v>
      </c>
      <c r="Y14" s="680">
        <v>25613</v>
      </c>
      <c r="Z14" s="680">
        <v>18030</v>
      </c>
      <c r="AA14" s="680">
        <v>0</v>
      </c>
      <c r="AB14" s="680">
        <v>5204</v>
      </c>
    </row>
    <row r="15" spans="2:31" ht="60" x14ac:dyDescent="0.25">
      <c r="B15" s="679" t="s">
        <v>41</v>
      </c>
      <c r="C15" s="680">
        <v>146091</v>
      </c>
      <c r="D15" s="680">
        <v>345</v>
      </c>
      <c r="E15" s="680">
        <v>240</v>
      </c>
      <c r="F15" s="680">
        <v>2119</v>
      </c>
      <c r="G15" s="680">
        <v>3104</v>
      </c>
      <c r="H15" s="680">
        <v>772</v>
      </c>
      <c r="I15" s="680">
        <v>100740</v>
      </c>
      <c r="J15" s="680">
        <v>4954</v>
      </c>
      <c r="K15" s="680">
        <v>463</v>
      </c>
      <c r="L15" s="680">
        <v>63</v>
      </c>
      <c r="M15" s="680">
        <v>184</v>
      </c>
      <c r="N15" s="680">
        <v>2751</v>
      </c>
      <c r="O15" s="680">
        <v>19105</v>
      </c>
      <c r="P15" s="680">
        <v>2389</v>
      </c>
      <c r="Q15" s="680">
        <v>612</v>
      </c>
      <c r="R15" s="680">
        <v>5806</v>
      </c>
      <c r="S15" s="680">
        <v>529</v>
      </c>
      <c r="T15" s="680">
        <v>1593</v>
      </c>
      <c r="U15" s="680">
        <v>297</v>
      </c>
      <c r="V15" s="680">
        <v>25</v>
      </c>
      <c r="W15" s="680">
        <v>0</v>
      </c>
      <c r="X15" s="680">
        <v>0</v>
      </c>
      <c r="Y15" s="680">
        <v>146091</v>
      </c>
      <c r="Z15" s="680">
        <v>1828</v>
      </c>
      <c r="AA15" s="680">
        <v>177125</v>
      </c>
      <c r="AB15" s="680">
        <v>3123</v>
      </c>
      <c r="AC15" s="646">
        <f>(Y15-I15)/($Y15-$I15+$Z15+$AA15)</f>
        <v>0.20218542692060776</v>
      </c>
      <c r="AD15" s="646">
        <f>(Z15)/($Y15-$I15+$Z15+$AA15)</f>
        <v>8.1496540409444328E-3</v>
      </c>
      <c r="AE15" s="646">
        <f>(AA15)/($Y15-$I15+$Z15+$AA15)</f>
        <v>0.78966491903844782</v>
      </c>
    </row>
    <row r="16" spans="2:31" ht="165" x14ac:dyDescent="0.25">
      <c r="B16" s="679" t="s">
        <v>42</v>
      </c>
      <c r="C16" s="680">
        <v>10228</v>
      </c>
      <c r="D16" s="680">
        <v>658</v>
      </c>
      <c r="E16" s="680">
        <v>1</v>
      </c>
      <c r="F16" s="680">
        <v>0</v>
      </c>
      <c r="G16" s="680">
        <v>0</v>
      </c>
      <c r="H16" s="680">
        <v>193</v>
      </c>
      <c r="I16" s="680">
        <v>224</v>
      </c>
      <c r="J16" s="680">
        <v>3901</v>
      </c>
      <c r="K16" s="680">
        <v>1980</v>
      </c>
      <c r="L16" s="680">
        <v>107</v>
      </c>
      <c r="M16" s="680">
        <v>57</v>
      </c>
      <c r="N16" s="680">
        <v>727</v>
      </c>
      <c r="O16" s="680">
        <v>0</v>
      </c>
      <c r="P16" s="680">
        <v>75</v>
      </c>
      <c r="Q16" s="680">
        <v>1376</v>
      </c>
      <c r="R16" s="680">
        <v>276</v>
      </c>
      <c r="S16" s="680">
        <v>158</v>
      </c>
      <c r="T16" s="680">
        <v>416</v>
      </c>
      <c r="U16" s="680">
        <v>8</v>
      </c>
      <c r="V16" s="680">
        <v>71</v>
      </c>
      <c r="W16" s="680">
        <v>0</v>
      </c>
      <c r="X16" s="680">
        <v>0</v>
      </c>
      <c r="Y16" s="680">
        <v>10228</v>
      </c>
      <c r="Z16" s="680">
        <v>12752</v>
      </c>
      <c r="AA16" s="680">
        <v>0</v>
      </c>
      <c r="AB16" s="680">
        <v>323</v>
      </c>
    </row>
    <row r="17" spans="2:29" ht="60" x14ac:dyDescent="0.25">
      <c r="B17" s="679" t="s">
        <v>43</v>
      </c>
      <c r="C17" s="680">
        <v>118860</v>
      </c>
      <c r="D17" s="680">
        <v>731</v>
      </c>
      <c r="E17" s="680">
        <v>1163</v>
      </c>
      <c r="F17" s="680">
        <v>14539</v>
      </c>
      <c r="G17" s="680">
        <v>214</v>
      </c>
      <c r="H17" s="680">
        <v>777</v>
      </c>
      <c r="I17" s="680">
        <v>975</v>
      </c>
      <c r="J17" s="680">
        <v>35852</v>
      </c>
      <c r="K17" s="680">
        <v>32981</v>
      </c>
      <c r="L17" s="680">
        <v>430</v>
      </c>
      <c r="M17" s="680">
        <v>2439</v>
      </c>
      <c r="N17" s="680">
        <v>11129</v>
      </c>
      <c r="O17" s="680">
        <v>239</v>
      </c>
      <c r="P17" s="680">
        <v>2824</v>
      </c>
      <c r="Q17" s="680">
        <v>3464</v>
      </c>
      <c r="R17" s="680">
        <v>3545</v>
      </c>
      <c r="S17" s="680">
        <v>1587</v>
      </c>
      <c r="T17" s="680">
        <v>4982</v>
      </c>
      <c r="U17" s="680">
        <v>409</v>
      </c>
      <c r="V17" s="680">
        <v>580</v>
      </c>
      <c r="W17" s="680">
        <v>0</v>
      </c>
      <c r="X17" s="680">
        <v>0</v>
      </c>
      <c r="Y17" s="680">
        <v>118860</v>
      </c>
      <c r="Z17" s="680">
        <v>22644</v>
      </c>
      <c r="AA17" s="680">
        <v>0</v>
      </c>
      <c r="AB17" s="682">
        <v>19239</v>
      </c>
    </row>
    <row r="18" spans="2:29" ht="60" x14ac:dyDescent="0.25">
      <c r="B18" s="679" t="s">
        <v>44</v>
      </c>
      <c r="C18" s="680">
        <v>18344</v>
      </c>
      <c r="D18" s="680">
        <v>8</v>
      </c>
      <c r="E18" s="680">
        <v>68</v>
      </c>
      <c r="F18" s="680">
        <v>1415</v>
      </c>
      <c r="G18" s="680">
        <v>86</v>
      </c>
      <c r="H18" s="680">
        <v>8</v>
      </c>
      <c r="I18" s="680">
        <v>60</v>
      </c>
      <c r="J18" s="680">
        <v>824</v>
      </c>
      <c r="K18" s="680">
        <v>717</v>
      </c>
      <c r="L18" s="680">
        <v>1910</v>
      </c>
      <c r="M18" s="680">
        <v>1357</v>
      </c>
      <c r="N18" s="680">
        <v>2495</v>
      </c>
      <c r="O18" s="680">
        <v>160</v>
      </c>
      <c r="P18" s="680">
        <v>1915</v>
      </c>
      <c r="Q18" s="680">
        <v>1291</v>
      </c>
      <c r="R18" s="680">
        <v>1656</v>
      </c>
      <c r="S18" s="680">
        <v>909</v>
      </c>
      <c r="T18" s="680">
        <v>2869</v>
      </c>
      <c r="U18" s="680">
        <v>473</v>
      </c>
      <c r="V18" s="680">
        <v>123</v>
      </c>
      <c r="W18" s="680">
        <v>0</v>
      </c>
      <c r="X18" s="680">
        <v>0</v>
      </c>
      <c r="Y18" s="680">
        <v>18344</v>
      </c>
      <c r="Z18" s="680">
        <v>86315</v>
      </c>
      <c r="AA18" s="680">
        <v>0</v>
      </c>
      <c r="AB18" s="680">
        <v>5560</v>
      </c>
    </row>
    <row r="19" spans="2:29" ht="75" x14ac:dyDescent="0.25">
      <c r="B19" s="679" t="s">
        <v>45</v>
      </c>
      <c r="C19" s="680">
        <v>121775</v>
      </c>
      <c r="D19" s="680">
        <v>534</v>
      </c>
      <c r="E19" s="680">
        <v>356</v>
      </c>
      <c r="F19" s="680">
        <v>5372</v>
      </c>
      <c r="G19" s="680">
        <v>1626</v>
      </c>
      <c r="H19" s="680">
        <v>507</v>
      </c>
      <c r="I19" s="680">
        <v>3272</v>
      </c>
      <c r="J19" s="680">
        <v>10464</v>
      </c>
      <c r="K19" s="680">
        <v>2470</v>
      </c>
      <c r="L19" s="680">
        <v>1020</v>
      </c>
      <c r="M19" s="680">
        <v>43833</v>
      </c>
      <c r="N19" s="680">
        <v>19093</v>
      </c>
      <c r="O19" s="680">
        <v>2507</v>
      </c>
      <c r="P19" s="680">
        <v>10279</v>
      </c>
      <c r="Q19" s="680">
        <v>3708</v>
      </c>
      <c r="R19" s="680">
        <v>5363</v>
      </c>
      <c r="S19" s="680">
        <v>2353</v>
      </c>
      <c r="T19" s="680">
        <v>5259</v>
      </c>
      <c r="U19" s="680">
        <v>2012</v>
      </c>
      <c r="V19" s="680">
        <v>1747</v>
      </c>
      <c r="W19" s="680">
        <v>0</v>
      </c>
      <c r="X19" s="680">
        <v>0</v>
      </c>
      <c r="Y19" s="680">
        <v>121775</v>
      </c>
      <c r="Z19" s="680">
        <v>53635</v>
      </c>
      <c r="AA19" s="680">
        <v>52740</v>
      </c>
      <c r="AB19" s="680">
        <v>48423</v>
      </c>
    </row>
    <row r="20" spans="2:29" ht="60" x14ac:dyDescent="0.25">
      <c r="B20" s="679" t="s">
        <v>46</v>
      </c>
      <c r="C20" s="680">
        <v>164888</v>
      </c>
      <c r="D20" s="680">
        <v>1197</v>
      </c>
      <c r="E20" s="680">
        <v>1829</v>
      </c>
      <c r="F20" s="680">
        <v>15166</v>
      </c>
      <c r="G20" s="680">
        <v>1786</v>
      </c>
      <c r="H20" s="680">
        <v>1074</v>
      </c>
      <c r="I20" s="680">
        <v>5464</v>
      </c>
      <c r="J20" s="680">
        <v>9381</v>
      </c>
      <c r="K20" s="680">
        <v>4954</v>
      </c>
      <c r="L20" s="680">
        <v>1820</v>
      </c>
      <c r="M20" s="680">
        <v>4258</v>
      </c>
      <c r="N20" s="680">
        <v>63562</v>
      </c>
      <c r="O20" s="680">
        <v>30435</v>
      </c>
      <c r="P20" s="680">
        <v>9122</v>
      </c>
      <c r="Q20" s="680">
        <v>5764</v>
      </c>
      <c r="R20" s="680">
        <v>4191</v>
      </c>
      <c r="S20" s="680">
        <v>1464</v>
      </c>
      <c r="T20" s="680">
        <v>1802</v>
      </c>
      <c r="U20" s="680">
        <v>666</v>
      </c>
      <c r="V20" s="680">
        <v>953</v>
      </c>
      <c r="W20" s="680">
        <v>0</v>
      </c>
      <c r="X20" s="680">
        <v>0</v>
      </c>
      <c r="Y20" s="680">
        <v>164888</v>
      </c>
      <c r="Z20" s="680">
        <v>71792</v>
      </c>
      <c r="AA20" s="680">
        <v>0</v>
      </c>
      <c r="AB20" s="682">
        <v>89912</v>
      </c>
    </row>
    <row r="21" spans="2:29" ht="45" x14ac:dyDescent="0.25">
      <c r="B21" s="679" t="s">
        <v>47</v>
      </c>
      <c r="C21" s="680">
        <v>46193</v>
      </c>
      <c r="D21" s="680">
        <v>0</v>
      </c>
      <c r="E21" s="680">
        <v>0</v>
      </c>
      <c r="F21" s="680">
        <v>819</v>
      </c>
      <c r="G21" s="680">
        <v>255</v>
      </c>
      <c r="H21" s="680">
        <v>139</v>
      </c>
      <c r="I21" s="680">
        <v>390</v>
      </c>
      <c r="J21" s="680">
        <v>9793</v>
      </c>
      <c r="K21" s="680">
        <v>1705</v>
      </c>
      <c r="L21" s="680">
        <v>2715</v>
      </c>
      <c r="M21" s="680">
        <v>5291</v>
      </c>
      <c r="N21" s="680">
        <v>2710</v>
      </c>
      <c r="O21" s="680">
        <v>4877</v>
      </c>
      <c r="P21" s="680">
        <v>5091</v>
      </c>
      <c r="Q21" s="680">
        <v>1370</v>
      </c>
      <c r="R21" s="680">
        <v>3296</v>
      </c>
      <c r="S21" s="680">
        <v>1580</v>
      </c>
      <c r="T21" s="680">
        <v>4818</v>
      </c>
      <c r="U21" s="680">
        <v>761</v>
      </c>
      <c r="V21" s="680">
        <v>583</v>
      </c>
      <c r="W21" s="680">
        <v>0</v>
      </c>
      <c r="X21" s="680">
        <v>0</v>
      </c>
      <c r="Y21" s="680">
        <v>46193</v>
      </c>
      <c r="Z21" s="680">
        <v>313759</v>
      </c>
      <c r="AA21" s="680">
        <v>9149</v>
      </c>
      <c r="AB21" s="680">
        <v>2192</v>
      </c>
    </row>
    <row r="22" spans="2:29" ht="90" x14ac:dyDescent="0.25">
      <c r="B22" s="679" t="s">
        <v>48</v>
      </c>
      <c r="C22" s="680">
        <v>211551</v>
      </c>
      <c r="D22" s="680">
        <v>1138</v>
      </c>
      <c r="E22" s="680">
        <v>1309</v>
      </c>
      <c r="F22" s="680">
        <v>17005</v>
      </c>
      <c r="G22" s="680">
        <v>4451</v>
      </c>
      <c r="H22" s="680">
        <v>986</v>
      </c>
      <c r="I22" s="680">
        <v>8457</v>
      </c>
      <c r="J22" s="680">
        <v>21035</v>
      </c>
      <c r="K22" s="680">
        <v>3233</v>
      </c>
      <c r="L22" s="680">
        <v>1739</v>
      </c>
      <c r="M22" s="680">
        <v>21355</v>
      </c>
      <c r="N22" s="680">
        <v>26216</v>
      </c>
      <c r="O22" s="680">
        <v>5239</v>
      </c>
      <c r="P22" s="680">
        <v>63556</v>
      </c>
      <c r="Q22" s="680">
        <v>6770</v>
      </c>
      <c r="R22" s="680">
        <v>8475</v>
      </c>
      <c r="S22" s="680">
        <v>4677</v>
      </c>
      <c r="T22" s="680">
        <v>10477</v>
      </c>
      <c r="U22" s="680">
        <v>3740</v>
      </c>
      <c r="V22" s="680">
        <v>1693</v>
      </c>
      <c r="W22" s="680">
        <v>0</v>
      </c>
      <c r="X22" s="680">
        <v>0</v>
      </c>
      <c r="Y22" s="680">
        <v>211551</v>
      </c>
      <c r="Z22" s="680">
        <v>8439</v>
      </c>
      <c r="AA22" s="680">
        <v>47061</v>
      </c>
      <c r="AB22" s="680">
        <v>76541</v>
      </c>
    </row>
    <row r="23" spans="2:29" ht="60" x14ac:dyDescent="0.25">
      <c r="B23" s="679" t="s">
        <v>49</v>
      </c>
      <c r="C23" s="680">
        <v>139710</v>
      </c>
      <c r="D23" s="680">
        <v>850</v>
      </c>
      <c r="E23" s="680">
        <v>1206</v>
      </c>
      <c r="F23" s="680">
        <v>7880</v>
      </c>
      <c r="G23" s="680">
        <v>1342</v>
      </c>
      <c r="H23" s="680">
        <v>1770</v>
      </c>
      <c r="I23" s="680">
        <v>8935</v>
      </c>
      <c r="J23" s="680">
        <v>10855</v>
      </c>
      <c r="K23" s="680">
        <v>13579</v>
      </c>
      <c r="L23" s="680">
        <v>1426</v>
      </c>
      <c r="M23" s="680">
        <v>8315</v>
      </c>
      <c r="N23" s="680">
        <v>13756</v>
      </c>
      <c r="O23" s="680">
        <v>5430</v>
      </c>
      <c r="P23" s="680">
        <v>9948</v>
      </c>
      <c r="Q23" s="680">
        <v>29084</v>
      </c>
      <c r="R23" s="680">
        <v>3968</v>
      </c>
      <c r="S23" s="680">
        <v>5028</v>
      </c>
      <c r="T23" s="680">
        <v>13221</v>
      </c>
      <c r="U23" s="680">
        <v>2045</v>
      </c>
      <c r="V23" s="680">
        <v>1072</v>
      </c>
      <c r="W23" s="680">
        <v>0</v>
      </c>
      <c r="X23" s="680">
        <v>0</v>
      </c>
      <c r="Y23" s="680">
        <v>139710</v>
      </c>
      <c r="Z23" s="680">
        <v>21608</v>
      </c>
      <c r="AA23" s="680">
        <v>0</v>
      </c>
      <c r="AB23" s="680">
        <v>42914</v>
      </c>
    </row>
    <row r="24" spans="2:29" ht="135" x14ac:dyDescent="0.25">
      <c r="B24" s="679" t="s">
        <v>50</v>
      </c>
      <c r="C24" s="680">
        <v>16021</v>
      </c>
      <c r="D24" s="680">
        <v>16</v>
      </c>
      <c r="E24" s="680">
        <v>1</v>
      </c>
      <c r="F24" s="680">
        <v>701</v>
      </c>
      <c r="G24" s="680">
        <v>31</v>
      </c>
      <c r="H24" s="680">
        <v>76</v>
      </c>
      <c r="I24" s="680">
        <v>1637</v>
      </c>
      <c r="J24" s="680">
        <v>607</v>
      </c>
      <c r="K24" s="680">
        <v>2411</v>
      </c>
      <c r="L24" s="680">
        <v>51</v>
      </c>
      <c r="M24" s="680">
        <v>56</v>
      </c>
      <c r="N24" s="680">
        <v>151</v>
      </c>
      <c r="O24" s="680">
        <v>5220</v>
      </c>
      <c r="P24" s="680">
        <v>4297</v>
      </c>
      <c r="Q24" s="680">
        <v>196</v>
      </c>
      <c r="R24" s="680">
        <v>293</v>
      </c>
      <c r="S24" s="680">
        <v>4</v>
      </c>
      <c r="T24" s="680">
        <v>230</v>
      </c>
      <c r="U24" s="680">
        <v>25</v>
      </c>
      <c r="V24" s="680">
        <v>18</v>
      </c>
      <c r="W24" s="680">
        <v>0</v>
      </c>
      <c r="X24" s="680">
        <v>0</v>
      </c>
      <c r="Y24" s="680">
        <v>16021</v>
      </c>
      <c r="Z24" s="680">
        <v>153412</v>
      </c>
      <c r="AA24" s="680">
        <v>1156</v>
      </c>
      <c r="AB24" s="680">
        <v>1913</v>
      </c>
    </row>
    <row r="25" spans="2:29" ht="30" x14ac:dyDescent="0.25">
      <c r="B25" s="679" t="s">
        <v>51</v>
      </c>
      <c r="C25" s="680">
        <v>23340</v>
      </c>
      <c r="D25" s="680">
        <v>0</v>
      </c>
      <c r="E25" s="680">
        <v>0</v>
      </c>
      <c r="F25" s="680">
        <v>225</v>
      </c>
      <c r="G25" s="680">
        <v>0</v>
      </c>
      <c r="H25" s="680">
        <v>17</v>
      </c>
      <c r="I25" s="680">
        <v>0</v>
      </c>
      <c r="J25" s="680">
        <v>0</v>
      </c>
      <c r="K25" s="680">
        <v>107</v>
      </c>
      <c r="L25" s="680">
        <v>66</v>
      </c>
      <c r="M25" s="680">
        <v>716</v>
      </c>
      <c r="N25" s="680">
        <v>1511</v>
      </c>
      <c r="O25" s="680">
        <v>102</v>
      </c>
      <c r="P25" s="680">
        <v>1132</v>
      </c>
      <c r="Q25" s="680">
        <v>440</v>
      </c>
      <c r="R25" s="680">
        <v>5477</v>
      </c>
      <c r="S25" s="680">
        <v>12573</v>
      </c>
      <c r="T25" s="680">
        <v>924</v>
      </c>
      <c r="U25" s="680">
        <v>10</v>
      </c>
      <c r="V25" s="680">
        <v>40</v>
      </c>
      <c r="W25" s="680">
        <v>0</v>
      </c>
      <c r="X25" s="680">
        <v>0</v>
      </c>
      <c r="Y25" s="680">
        <v>23340</v>
      </c>
      <c r="Z25" s="680">
        <v>110262</v>
      </c>
      <c r="AA25" s="680">
        <v>0</v>
      </c>
      <c r="AB25" s="680">
        <v>11319</v>
      </c>
    </row>
    <row r="26" spans="2:29" ht="60" x14ac:dyDescent="0.25">
      <c r="B26" s="679" t="s">
        <v>52</v>
      </c>
      <c r="C26" s="680">
        <v>17065</v>
      </c>
      <c r="D26" s="680">
        <v>0</v>
      </c>
      <c r="E26" s="680">
        <v>10</v>
      </c>
      <c r="F26" s="680">
        <v>175</v>
      </c>
      <c r="G26" s="680">
        <v>0</v>
      </c>
      <c r="H26" s="680">
        <v>20</v>
      </c>
      <c r="I26" s="680">
        <v>0</v>
      </c>
      <c r="J26" s="680">
        <v>0</v>
      </c>
      <c r="K26" s="680">
        <v>0</v>
      </c>
      <c r="L26" s="680">
        <v>0</v>
      </c>
      <c r="M26" s="680">
        <v>6</v>
      </c>
      <c r="N26" s="680">
        <v>188</v>
      </c>
      <c r="O26" s="680">
        <v>0</v>
      </c>
      <c r="P26" s="680">
        <v>0</v>
      </c>
      <c r="Q26" s="680">
        <v>52</v>
      </c>
      <c r="R26" s="680">
        <v>220</v>
      </c>
      <c r="S26" s="680">
        <v>0</v>
      </c>
      <c r="T26" s="680">
        <v>16354</v>
      </c>
      <c r="U26" s="680">
        <v>40</v>
      </c>
      <c r="V26" s="680">
        <v>0</v>
      </c>
      <c r="W26" s="680">
        <v>0</v>
      </c>
      <c r="X26" s="680">
        <v>0</v>
      </c>
      <c r="Y26" s="680">
        <v>17065</v>
      </c>
      <c r="Z26" s="680">
        <v>264690</v>
      </c>
      <c r="AA26" s="680">
        <v>0</v>
      </c>
      <c r="AB26" s="680">
        <v>177</v>
      </c>
    </row>
    <row r="27" spans="2:29" ht="75" x14ac:dyDescent="0.25">
      <c r="B27" s="679" t="s">
        <v>53</v>
      </c>
      <c r="C27" s="680">
        <v>7321</v>
      </c>
      <c r="D27" s="680">
        <v>0</v>
      </c>
      <c r="E27" s="680">
        <v>0</v>
      </c>
      <c r="F27" s="680">
        <v>13</v>
      </c>
      <c r="G27" s="680">
        <v>0</v>
      </c>
      <c r="H27" s="680">
        <v>59</v>
      </c>
      <c r="I27" s="680">
        <v>0</v>
      </c>
      <c r="J27" s="680">
        <v>0</v>
      </c>
      <c r="K27" s="680">
        <v>0</v>
      </c>
      <c r="L27" s="680">
        <v>10</v>
      </c>
      <c r="M27" s="680">
        <v>1359</v>
      </c>
      <c r="N27" s="680">
        <v>610</v>
      </c>
      <c r="O27" s="680">
        <v>18</v>
      </c>
      <c r="P27" s="680">
        <v>0</v>
      </c>
      <c r="Q27" s="680">
        <v>177</v>
      </c>
      <c r="R27" s="680">
        <v>738</v>
      </c>
      <c r="S27" s="680">
        <v>175</v>
      </c>
      <c r="T27" s="680">
        <v>272</v>
      </c>
      <c r="U27" s="680">
        <v>3886</v>
      </c>
      <c r="V27" s="680">
        <v>4</v>
      </c>
      <c r="W27" s="680">
        <v>0</v>
      </c>
      <c r="X27" s="680">
        <v>0</v>
      </c>
      <c r="Y27" s="680">
        <v>7321</v>
      </c>
      <c r="Z27" s="680">
        <v>38837</v>
      </c>
      <c r="AA27" s="680">
        <v>384</v>
      </c>
      <c r="AB27" s="680">
        <v>3928</v>
      </c>
    </row>
    <row r="28" spans="2:29" ht="30" x14ac:dyDescent="0.25">
      <c r="B28" s="679" t="s">
        <v>54</v>
      </c>
      <c r="C28" s="680">
        <v>8091</v>
      </c>
      <c r="D28" s="680">
        <v>24</v>
      </c>
      <c r="E28" s="680">
        <v>0</v>
      </c>
      <c r="F28" s="680">
        <v>44</v>
      </c>
      <c r="G28" s="680">
        <v>0</v>
      </c>
      <c r="H28" s="680">
        <v>28</v>
      </c>
      <c r="I28" s="680">
        <v>0</v>
      </c>
      <c r="J28" s="680">
        <v>6</v>
      </c>
      <c r="K28" s="680">
        <v>20</v>
      </c>
      <c r="L28" s="680">
        <v>122</v>
      </c>
      <c r="M28" s="680">
        <v>725</v>
      </c>
      <c r="N28" s="680">
        <v>831</v>
      </c>
      <c r="O28" s="680">
        <v>14</v>
      </c>
      <c r="P28" s="680">
        <v>147</v>
      </c>
      <c r="Q28" s="680">
        <v>164</v>
      </c>
      <c r="R28" s="680">
        <v>1849</v>
      </c>
      <c r="S28" s="680">
        <v>177</v>
      </c>
      <c r="T28" s="680">
        <v>1895</v>
      </c>
      <c r="U28" s="680">
        <v>127</v>
      </c>
      <c r="V28" s="680">
        <v>1918</v>
      </c>
      <c r="W28" s="680">
        <v>0</v>
      </c>
      <c r="X28" s="680">
        <v>0</v>
      </c>
      <c r="Y28" s="680">
        <v>8091</v>
      </c>
      <c r="Z28" s="680">
        <v>34672</v>
      </c>
      <c r="AA28" s="680">
        <v>0</v>
      </c>
      <c r="AB28" s="680">
        <v>659</v>
      </c>
    </row>
    <row r="29" spans="2:29" ht="195" x14ac:dyDescent="0.25">
      <c r="B29" s="679" t="s">
        <v>55</v>
      </c>
      <c r="C29" s="680">
        <v>0</v>
      </c>
      <c r="D29" s="680">
        <v>0</v>
      </c>
      <c r="E29" s="680">
        <v>0</v>
      </c>
      <c r="F29" s="680">
        <v>0</v>
      </c>
      <c r="G29" s="680">
        <v>0</v>
      </c>
      <c r="H29" s="680">
        <v>0</v>
      </c>
      <c r="I29" s="680">
        <v>0</v>
      </c>
      <c r="J29" s="680">
        <v>0</v>
      </c>
      <c r="K29" s="680">
        <v>0</v>
      </c>
      <c r="L29" s="680">
        <v>0</v>
      </c>
      <c r="M29" s="680">
        <v>0</v>
      </c>
      <c r="N29" s="680">
        <v>0</v>
      </c>
      <c r="O29" s="680">
        <v>0</v>
      </c>
      <c r="P29" s="680">
        <v>0</v>
      </c>
      <c r="Q29" s="680">
        <v>0</v>
      </c>
      <c r="R29" s="680">
        <v>0</v>
      </c>
      <c r="S29" s="680">
        <v>0</v>
      </c>
      <c r="T29" s="680">
        <v>0</v>
      </c>
      <c r="U29" s="680">
        <v>0</v>
      </c>
      <c r="V29" s="680">
        <v>0</v>
      </c>
      <c r="W29" s="680">
        <v>0</v>
      </c>
      <c r="X29" s="680">
        <v>0</v>
      </c>
      <c r="Y29" s="680">
        <v>0</v>
      </c>
      <c r="Z29" s="680">
        <v>3119</v>
      </c>
      <c r="AA29" s="680">
        <v>0</v>
      </c>
      <c r="AB29" s="680">
        <v>16</v>
      </c>
    </row>
    <row r="30" spans="2:29" ht="105" x14ac:dyDescent="0.25">
      <c r="B30" s="679" t="s">
        <v>56</v>
      </c>
      <c r="C30" s="680">
        <v>0</v>
      </c>
      <c r="D30" s="680">
        <v>0</v>
      </c>
      <c r="E30" s="680">
        <v>0</v>
      </c>
      <c r="F30" s="680">
        <v>0</v>
      </c>
      <c r="G30" s="680">
        <v>0</v>
      </c>
      <c r="H30" s="680">
        <v>0</v>
      </c>
      <c r="I30" s="680">
        <v>0</v>
      </c>
      <c r="J30" s="680">
        <v>0</v>
      </c>
      <c r="K30" s="680">
        <v>0</v>
      </c>
      <c r="L30" s="680">
        <v>0</v>
      </c>
      <c r="M30" s="680">
        <v>0</v>
      </c>
      <c r="N30" s="680">
        <v>0</v>
      </c>
      <c r="O30" s="680">
        <v>0</v>
      </c>
      <c r="P30" s="680">
        <v>0</v>
      </c>
      <c r="Q30" s="680">
        <v>0</v>
      </c>
      <c r="R30" s="680">
        <v>0</v>
      </c>
      <c r="S30" s="680">
        <v>0</v>
      </c>
      <c r="T30" s="680">
        <v>0</v>
      </c>
      <c r="U30" s="680">
        <v>0</v>
      </c>
      <c r="V30" s="680">
        <v>0</v>
      </c>
      <c r="W30" s="680">
        <v>0</v>
      </c>
      <c r="X30" s="680">
        <v>0</v>
      </c>
      <c r="Y30" s="680">
        <v>0</v>
      </c>
      <c r="Z30" s="680">
        <v>0</v>
      </c>
      <c r="AA30" s="680">
        <v>0</v>
      </c>
      <c r="AB30" s="680">
        <v>0</v>
      </c>
    </row>
    <row r="32" spans="2:29" x14ac:dyDescent="0.25">
      <c r="B32" s="683" t="s">
        <v>57</v>
      </c>
      <c r="AC32" s="684" t="s">
        <v>0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euil19"/>
  <dimension ref="B1:AC33"/>
  <sheetViews>
    <sheetView topLeftCell="B8" workbookViewId="0">
      <selection activeCell="AA5" sqref="AA5:AC5"/>
    </sheetView>
  </sheetViews>
  <sheetFormatPr baseColWidth="10" defaultColWidth="11.5703125" defaultRowHeight="15" x14ac:dyDescent="0.25"/>
  <cols>
    <col min="1" max="16384" width="11.5703125" style="673"/>
  </cols>
  <sheetData>
    <row r="1" spans="2:29" x14ac:dyDescent="0.25">
      <c r="B1" s="672" t="s">
        <v>0</v>
      </c>
    </row>
    <row r="2" spans="2:29" x14ac:dyDescent="0.25">
      <c r="B2" s="674" t="s">
        <v>83</v>
      </c>
    </row>
    <row r="3" spans="2:29" x14ac:dyDescent="0.25">
      <c r="B3" s="674" t="s">
        <v>2</v>
      </c>
    </row>
    <row r="4" spans="2:29" x14ac:dyDescent="0.25">
      <c r="B4" s="674" t="s">
        <v>82</v>
      </c>
    </row>
    <row r="5" spans="2:29" x14ac:dyDescent="0.25">
      <c r="AA5" s="647" t="s">
        <v>73</v>
      </c>
      <c r="AB5" t="s">
        <v>74</v>
      </c>
      <c r="AC5" t="s">
        <v>75</v>
      </c>
    </row>
    <row r="6" spans="2:29" ht="75" x14ac:dyDescent="0.25">
      <c r="B6" s="675" t="s">
        <v>4</v>
      </c>
      <c r="C6" s="676" t="s">
        <v>5</v>
      </c>
      <c r="D6" s="676" t="s">
        <v>5</v>
      </c>
      <c r="E6" s="676" t="s">
        <v>5</v>
      </c>
      <c r="F6" s="676" t="s">
        <v>5</v>
      </c>
      <c r="G6" s="676" t="s">
        <v>5</v>
      </c>
      <c r="H6" s="676" t="s">
        <v>5</v>
      </c>
      <c r="I6" s="676" t="s">
        <v>5</v>
      </c>
      <c r="J6" s="676" t="s">
        <v>5</v>
      </c>
      <c r="K6" s="676" t="s">
        <v>5</v>
      </c>
      <c r="L6" s="676" t="s">
        <v>5</v>
      </c>
      <c r="M6" s="676" t="s">
        <v>5</v>
      </c>
      <c r="N6" s="676" t="s">
        <v>5</v>
      </c>
      <c r="O6" s="676" t="s">
        <v>5</v>
      </c>
      <c r="P6" s="676" t="s">
        <v>5</v>
      </c>
      <c r="Q6" s="676" t="s">
        <v>5</v>
      </c>
      <c r="R6" s="676" t="s">
        <v>5</v>
      </c>
      <c r="S6" s="676" t="s">
        <v>5</v>
      </c>
      <c r="T6" s="676" t="s">
        <v>5</v>
      </c>
      <c r="U6" s="676" t="s">
        <v>5</v>
      </c>
      <c r="V6" s="676" t="s">
        <v>5</v>
      </c>
      <c r="W6" s="676" t="s">
        <v>5</v>
      </c>
      <c r="X6" s="676" t="s">
        <v>6</v>
      </c>
      <c r="Y6" s="676" t="s">
        <v>7</v>
      </c>
      <c r="Z6" s="676" t="s">
        <v>8</v>
      </c>
    </row>
    <row r="7" spans="2:29" ht="150" x14ac:dyDescent="0.25">
      <c r="B7" s="675" t="s">
        <v>9</v>
      </c>
      <c r="C7" s="676" t="s">
        <v>10</v>
      </c>
      <c r="D7" s="676" t="s">
        <v>11</v>
      </c>
      <c r="E7" s="676" t="s">
        <v>12</v>
      </c>
      <c r="F7" s="676" t="s">
        <v>13</v>
      </c>
      <c r="G7" s="676" t="s">
        <v>14</v>
      </c>
      <c r="H7" s="676" t="s">
        <v>15</v>
      </c>
      <c r="I7" s="676" t="s">
        <v>16</v>
      </c>
      <c r="J7" s="676" t="s">
        <v>17</v>
      </c>
      <c r="K7" s="676" t="s">
        <v>18</v>
      </c>
      <c r="L7" s="676" t="s">
        <v>19</v>
      </c>
      <c r="M7" s="676" t="s">
        <v>20</v>
      </c>
      <c r="N7" s="676" t="s">
        <v>21</v>
      </c>
      <c r="O7" s="676" t="s">
        <v>22</v>
      </c>
      <c r="P7" s="676" t="s">
        <v>23</v>
      </c>
      <c r="Q7" s="676" t="s">
        <v>24</v>
      </c>
      <c r="R7" s="676" t="s">
        <v>25</v>
      </c>
      <c r="S7" s="676" t="s">
        <v>26</v>
      </c>
      <c r="T7" s="676" t="s">
        <v>27</v>
      </c>
      <c r="U7" s="676" t="s">
        <v>28</v>
      </c>
      <c r="V7" s="676" t="s">
        <v>29</v>
      </c>
      <c r="W7" s="676" t="s">
        <v>10</v>
      </c>
      <c r="X7" s="676" t="s">
        <v>32</v>
      </c>
      <c r="Y7" s="676" t="s">
        <v>32</v>
      </c>
      <c r="Z7" s="676" t="s">
        <v>32</v>
      </c>
    </row>
    <row r="8" spans="2:29" x14ac:dyDescent="0.25">
      <c r="B8" s="677" t="s">
        <v>33</v>
      </c>
      <c r="C8" s="678" t="s">
        <v>34</v>
      </c>
      <c r="D8" s="678" t="s">
        <v>34</v>
      </c>
      <c r="E8" s="678" t="s">
        <v>34</v>
      </c>
      <c r="F8" s="678" t="s">
        <v>34</v>
      </c>
      <c r="G8" s="678" t="s">
        <v>34</v>
      </c>
      <c r="H8" s="678" t="s">
        <v>34</v>
      </c>
      <c r="I8" s="678" t="s">
        <v>34</v>
      </c>
      <c r="J8" s="678" t="s">
        <v>34</v>
      </c>
      <c r="K8" s="678" t="s">
        <v>34</v>
      </c>
      <c r="L8" s="678" t="s">
        <v>34</v>
      </c>
      <c r="M8" s="678" t="s">
        <v>34</v>
      </c>
      <c r="N8" s="678" t="s">
        <v>34</v>
      </c>
      <c r="O8" s="678" t="s">
        <v>34</v>
      </c>
      <c r="P8" s="678" t="s">
        <v>34</v>
      </c>
      <c r="Q8" s="678" t="s">
        <v>34</v>
      </c>
      <c r="R8" s="678" t="s">
        <v>34</v>
      </c>
      <c r="S8" s="678" t="s">
        <v>34</v>
      </c>
      <c r="T8" s="678" t="s">
        <v>34</v>
      </c>
      <c r="U8" s="678" t="s">
        <v>34</v>
      </c>
      <c r="V8" s="678" t="s">
        <v>34</v>
      </c>
      <c r="W8" s="678" t="s">
        <v>34</v>
      </c>
      <c r="X8" s="678" t="s">
        <v>34</v>
      </c>
      <c r="Y8" s="678" t="s">
        <v>34</v>
      </c>
      <c r="Z8" s="678" t="s">
        <v>34</v>
      </c>
    </row>
    <row r="9" spans="2:29" x14ac:dyDescent="0.25">
      <c r="B9" s="679" t="s">
        <v>35</v>
      </c>
      <c r="C9" s="680">
        <v>18089683.140000001</v>
      </c>
      <c r="D9" s="680">
        <v>319476.46999999997</v>
      </c>
      <c r="E9" s="680">
        <v>294577.75</v>
      </c>
      <c r="F9" s="680">
        <v>3845469.63</v>
      </c>
      <c r="G9" s="680">
        <v>259491.02</v>
      </c>
      <c r="H9" s="680">
        <v>67835.240000000005</v>
      </c>
      <c r="I9" s="680">
        <v>1019147.87</v>
      </c>
      <c r="J9" s="680">
        <v>2010243.7</v>
      </c>
      <c r="K9" s="680">
        <v>779642.92</v>
      </c>
      <c r="L9" s="680">
        <v>609740.4</v>
      </c>
      <c r="M9" s="680">
        <v>1068877.83</v>
      </c>
      <c r="N9" s="680">
        <v>1496776.43</v>
      </c>
      <c r="O9" s="680">
        <v>1298219.1000000001</v>
      </c>
      <c r="P9" s="680">
        <v>1169865.6299999999</v>
      </c>
      <c r="Q9" s="680">
        <v>710090.07</v>
      </c>
      <c r="R9" s="680">
        <v>1334133.6399999999</v>
      </c>
      <c r="S9" s="680">
        <v>430186.58</v>
      </c>
      <c r="T9" s="680">
        <v>1050896.01</v>
      </c>
      <c r="U9" s="680">
        <v>115988.59</v>
      </c>
      <c r="V9" s="680">
        <v>209024.24</v>
      </c>
      <c r="W9" s="680">
        <v>18089683.140000001</v>
      </c>
      <c r="X9" s="680">
        <v>19261608.82</v>
      </c>
      <c r="Y9" s="680">
        <v>4939578.83</v>
      </c>
      <c r="Z9" s="680">
        <v>2375698.19</v>
      </c>
    </row>
    <row r="10" spans="2:29" ht="75" x14ac:dyDescent="0.25">
      <c r="B10" s="679" t="s">
        <v>36</v>
      </c>
      <c r="C10" s="680">
        <v>530936.24</v>
      </c>
      <c r="D10" s="680">
        <v>131951.32</v>
      </c>
      <c r="E10" s="680">
        <v>204.9</v>
      </c>
      <c r="F10" s="680">
        <v>361144.69</v>
      </c>
      <c r="G10" s="681" t="s">
        <v>34</v>
      </c>
      <c r="H10" s="681" t="s">
        <v>34</v>
      </c>
      <c r="I10" s="680">
        <v>4938.1499999999996</v>
      </c>
      <c r="J10" s="680">
        <v>6334.86</v>
      </c>
      <c r="K10" s="680">
        <v>165.01</v>
      </c>
      <c r="L10" s="680">
        <v>12511.71</v>
      </c>
      <c r="M10" s="680">
        <v>0.42</v>
      </c>
      <c r="N10" s="680">
        <v>0.19</v>
      </c>
      <c r="O10" s="680">
        <v>6.64</v>
      </c>
      <c r="P10" s="680">
        <v>1927.92</v>
      </c>
      <c r="Q10" s="680">
        <v>1232.47</v>
      </c>
      <c r="R10" s="680">
        <v>8287.3799999999992</v>
      </c>
      <c r="S10" s="680">
        <v>926.36</v>
      </c>
      <c r="T10" s="681" t="s">
        <v>34</v>
      </c>
      <c r="U10" s="680">
        <v>998.77</v>
      </c>
      <c r="V10" s="680">
        <v>305.43</v>
      </c>
      <c r="W10" s="680">
        <v>530936.24</v>
      </c>
      <c r="X10" s="680">
        <v>206441.03</v>
      </c>
      <c r="Y10" s="681" t="s">
        <v>34</v>
      </c>
      <c r="Z10" s="680">
        <v>88596.87</v>
      </c>
    </row>
    <row r="11" spans="2:29" ht="45" x14ac:dyDescent="0.25">
      <c r="B11" s="679" t="s">
        <v>37</v>
      </c>
      <c r="C11" s="680">
        <v>631676.12</v>
      </c>
      <c r="D11" s="680">
        <v>2294.89</v>
      </c>
      <c r="E11" s="680">
        <v>82369.41</v>
      </c>
      <c r="F11" s="680">
        <v>414907.42</v>
      </c>
      <c r="G11" s="680">
        <v>53875.71</v>
      </c>
      <c r="H11" s="680">
        <v>394.54</v>
      </c>
      <c r="I11" s="680">
        <v>33376.199999999997</v>
      </c>
      <c r="J11" s="680">
        <v>111.67</v>
      </c>
      <c r="K11" s="680">
        <v>246.91</v>
      </c>
      <c r="L11" s="680">
        <v>629.78</v>
      </c>
      <c r="M11" s="680">
        <v>1733.52</v>
      </c>
      <c r="N11" s="681" t="s">
        <v>34</v>
      </c>
      <c r="O11" s="680">
        <v>622.12</v>
      </c>
      <c r="P11" s="680">
        <v>1916.45</v>
      </c>
      <c r="Q11" s="680">
        <v>877.83</v>
      </c>
      <c r="R11" s="680">
        <v>35700.78</v>
      </c>
      <c r="S11" s="680">
        <v>770.68</v>
      </c>
      <c r="T11" s="680">
        <v>132.26</v>
      </c>
      <c r="U11" s="680">
        <v>831.14</v>
      </c>
      <c r="V11" s="680">
        <v>884.78</v>
      </c>
      <c r="W11" s="680">
        <v>631676.12</v>
      </c>
      <c r="X11" s="680">
        <v>61.13</v>
      </c>
      <c r="Y11" s="680">
        <v>79978.720000000001</v>
      </c>
      <c r="Z11" s="680">
        <v>134009.85</v>
      </c>
    </row>
    <row r="12" spans="2:29" ht="45" x14ac:dyDescent="0.25">
      <c r="B12" s="679" t="s">
        <v>38</v>
      </c>
      <c r="C12" s="680">
        <v>5492214.7699999996</v>
      </c>
      <c r="D12" s="680">
        <v>133831.88</v>
      </c>
      <c r="E12" s="680">
        <v>96014.2</v>
      </c>
      <c r="F12" s="680">
        <v>2403412.61</v>
      </c>
      <c r="G12" s="680">
        <v>46222.7</v>
      </c>
      <c r="H12" s="680">
        <v>20582.38</v>
      </c>
      <c r="I12" s="680">
        <v>737830.52</v>
      </c>
      <c r="J12" s="680">
        <v>287476.46999999997</v>
      </c>
      <c r="K12" s="680">
        <v>168977.32</v>
      </c>
      <c r="L12" s="680">
        <v>167931.62</v>
      </c>
      <c r="M12" s="680">
        <v>141960.32000000001</v>
      </c>
      <c r="N12" s="680">
        <v>33074.69</v>
      </c>
      <c r="O12" s="680">
        <v>74600.570000000007</v>
      </c>
      <c r="P12" s="680">
        <v>167700.24</v>
      </c>
      <c r="Q12" s="680">
        <v>94155.53</v>
      </c>
      <c r="R12" s="680">
        <v>446110.37</v>
      </c>
      <c r="S12" s="680">
        <v>159659.37</v>
      </c>
      <c r="T12" s="680">
        <v>264245.8</v>
      </c>
      <c r="U12" s="680">
        <v>14327.53</v>
      </c>
      <c r="V12" s="680">
        <v>34100.65</v>
      </c>
      <c r="W12" s="680">
        <v>5492214.7699999996</v>
      </c>
      <c r="X12" s="680">
        <v>4680650.9800000004</v>
      </c>
      <c r="Y12" s="680">
        <v>1445612.38</v>
      </c>
      <c r="Z12" s="680">
        <v>1385429.35</v>
      </c>
    </row>
    <row r="13" spans="2:29" ht="90" x14ac:dyDescent="0.25">
      <c r="B13" s="679" t="s">
        <v>39</v>
      </c>
      <c r="C13" s="680">
        <v>455297.73</v>
      </c>
      <c r="D13" s="680">
        <v>3321.98</v>
      </c>
      <c r="E13" s="680">
        <v>8187.24</v>
      </c>
      <c r="F13" s="680">
        <v>55795.61</v>
      </c>
      <c r="G13" s="680">
        <v>28135.360000000001</v>
      </c>
      <c r="H13" s="680">
        <v>633.32000000000005</v>
      </c>
      <c r="I13" s="680">
        <v>6652.8</v>
      </c>
      <c r="J13" s="680">
        <v>72394.2</v>
      </c>
      <c r="K13" s="680">
        <v>20301.09</v>
      </c>
      <c r="L13" s="680">
        <v>35087.660000000003</v>
      </c>
      <c r="M13" s="680">
        <v>6558.11</v>
      </c>
      <c r="N13" s="680">
        <v>4551.5200000000004</v>
      </c>
      <c r="O13" s="680">
        <v>141509.69</v>
      </c>
      <c r="P13" s="680">
        <v>17922.96</v>
      </c>
      <c r="Q13" s="680">
        <v>5077.51</v>
      </c>
      <c r="R13" s="680">
        <v>13941.97</v>
      </c>
      <c r="S13" s="680">
        <v>17811.62</v>
      </c>
      <c r="T13" s="680">
        <v>13193.12</v>
      </c>
      <c r="U13" s="680">
        <v>1704.37</v>
      </c>
      <c r="V13" s="680">
        <v>2517.61</v>
      </c>
      <c r="W13" s="680">
        <v>455297.73</v>
      </c>
      <c r="X13" s="680">
        <v>258796.85</v>
      </c>
      <c r="Y13" s="681" t="s">
        <v>34</v>
      </c>
      <c r="Z13" s="680">
        <v>2969.72</v>
      </c>
    </row>
    <row r="14" spans="2:29" ht="120" x14ac:dyDescent="0.25">
      <c r="B14" s="679" t="s">
        <v>40</v>
      </c>
      <c r="C14" s="680">
        <v>187780.49</v>
      </c>
      <c r="D14" s="680">
        <v>2006.13</v>
      </c>
      <c r="E14" s="680">
        <v>4742.93</v>
      </c>
      <c r="F14" s="680">
        <v>11094.55</v>
      </c>
      <c r="G14" s="680">
        <v>19044.669999999998</v>
      </c>
      <c r="H14" s="680">
        <v>13538.99</v>
      </c>
      <c r="I14" s="680">
        <v>5002.24</v>
      </c>
      <c r="J14" s="680">
        <v>15130.04</v>
      </c>
      <c r="K14" s="680">
        <v>6263.11</v>
      </c>
      <c r="L14" s="680">
        <v>8882.27</v>
      </c>
      <c r="M14" s="680">
        <v>2363.25</v>
      </c>
      <c r="N14" s="680">
        <v>3984.03</v>
      </c>
      <c r="O14" s="680">
        <v>18163.2</v>
      </c>
      <c r="P14" s="680">
        <v>6237.34</v>
      </c>
      <c r="Q14" s="680">
        <v>6150.19</v>
      </c>
      <c r="R14" s="680">
        <v>36692.080000000002</v>
      </c>
      <c r="S14" s="680">
        <v>10708.77</v>
      </c>
      <c r="T14" s="680">
        <v>13597.64</v>
      </c>
      <c r="U14" s="680">
        <v>1566.46</v>
      </c>
      <c r="V14" s="680">
        <v>2612.6</v>
      </c>
      <c r="W14" s="680">
        <v>187780.49</v>
      </c>
      <c r="X14" s="680">
        <v>125087.49</v>
      </c>
      <c r="Y14" s="681" t="s">
        <v>34</v>
      </c>
      <c r="Z14" s="680">
        <v>1022.26</v>
      </c>
    </row>
    <row r="15" spans="2:29" ht="60" x14ac:dyDescent="0.25">
      <c r="B15" s="679" t="s">
        <v>41</v>
      </c>
      <c r="C15" s="680">
        <v>344568.59</v>
      </c>
      <c r="D15" s="680">
        <v>1685.32</v>
      </c>
      <c r="E15" s="680">
        <v>3236.44</v>
      </c>
      <c r="F15" s="680">
        <v>12523.96</v>
      </c>
      <c r="G15" s="680">
        <v>8022.59</v>
      </c>
      <c r="H15" s="680">
        <v>105.81</v>
      </c>
      <c r="I15" s="680">
        <v>275.5</v>
      </c>
      <c r="J15" s="680">
        <v>7822.9</v>
      </c>
      <c r="K15" s="680">
        <v>7579.51</v>
      </c>
      <c r="L15" s="680">
        <v>2518.6999999999998</v>
      </c>
      <c r="M15" s="680">
        <v>2767.29</v>
      </c>
      <c r="N15" s="680">
        <v>5927.24</v>
      </c>
      <c r="O15" s="680">
        <v>177938.52</v>
      </c>
      <c r="P15" s="680">
        <v>1490.23</v>
      </c>
      <c r="Q15" s="680">
        <v>847.36</v>
      </c>
      <c r="R15" s="680">
        <v>95227.86</v>
      </c>
      <c r="S15" s="680">
        <v>11406.8</v>
      </c>
      <c r="T15" s="680">
        <v>1171.71</v>
      </c>
      <c r="U15" s="680">
        <v>473.48</v>
      </c>
      <c r="V15" s="680">
        <v>3547.39</v>
      </c>
      <c r="W15" s="680">
        <v>344568.59</v>
      </c>
      <c r="X15" s="681">
        <v>0</v>
      </c>
      <c r="Y15" s="680">
        <v>1706970.18</v>
      </c>
      <c r="Z15" s="680">
        <v>114.66</v>
      </c>
      <c r="AA15" s="646">
        <f>W15/($W15+$X15+$Y15)</f>
        <v>0.16795616784761033</v>
      </c>
      <c r="AB15" s="646">
        <f t="shared" ref="AB15:AC15" si="0">X15/($W15+$X15+$Y15)</f>
        <v>0</v>
      </c>
      <c r="AC15" s="646">
        <f t="shared" si="0"/>
        <v>0.83204383215238964</v>
      </c>
    </row>
    <row r="16" spans="2:29" ht="165" x14ac:dyDescent="0.25">
      <c r="B16" s="679" t="s">
        <v>42</v>
      </c>
      <c r="C16" s="680">
        <v>227220.15</v>
      </c>
      <c r="D16" s="680">
        <v>1731.1</v>
      </c>
      <c r="E16" s="680">
        <v>383.16</v>
      </c>
      <c r="F16" s="680">
        <v>33118.1</v>
      </c>
      <c r="G16" s="680">
        <v>1691.74</v>
      </c>
      <c r="H16" s="680">
        <v>1111.04</v>
      </c>
      <c r="I16" s="680">
        <v>3947.32</v>
      </c>
      <c r="J16" s="680">
        <v>113576.39</v>
      </c>
      <c r="K16" s="680">
        <v>12640.81</v>
      </c>
      <c r="L16" s="680">
        <v>6326.05</v>
      </c>
      <c r="M16" s="680">
        <v>7034.01</v>
      </c>
      <c r="N16" s="680">
        <v>3878.84</v>
      </c>
      <c r="O16" s="680">
        <v>2790.1</v>
      </c>
      <c r="P16" s="680">
        <v>5737.71</v>
      </c>
      <c r="Q16" s="680">
        <v>18067.509999999998</v>
      </c>
      <c r="R16" s="680">
        <v>1971.9</v>
      </c>
      <c r="S16" s="680">
        <v>4499.08</v>
      </c>
      <c r="T16" s="680">
        <v>8045.64</v>
      </c>
      <c r="U16" s="680">
        <v>342.94</v>
      </c>
      <c r="V16" s="680">
        <v>326.69</v>
      </c>
      <c r="W16" s="680">
        <v>227220.15</v>
      </c>
      <c r="X16" s="680">
        <v>185096.32000000001</v>
      </c>
      <c r="Y16" s="680">
        <v>0</v>
      </c>
      <c r="Z16" s="680">
        <v>2866.34</v>
      </c>
    </row>
    <row r="17" spans="2:26" ht="60" x14ac:dyDescent="0.25">
      <c r="B17" s="679" t="s">
        <v>43</v>
      </c>
      <c r="C17" s="680">
        <v>691211.21</v>
      </c>
      <c r="D17" s="680">
        <v>619.36</v>
      </c>
      <c r="E17" s="680">
        <v>2883.61</v>
      </c>
      <c r="F17" s="680">
        <v>51828.800000000003</v>
      </c>
      <c r="G17" s="680">
        <v>14739.32</v>
      </c>
      <c r="H17" s="680">
        <v>3412.64</v>
      </c>
      <c r="I17" s="680">
        <v>704.01</v>
      </c>
      <c r="J17" s="680">
        <v>221457.92000000001</v>
      </c>
      <c r="K17" s="680">
        <v>205132.87</v>
      </c>
      <c r="L17" s="680">
        <v>8400.2000000000007</v>
      </c>
      <c r="M17" s="680">
        <v>26313.64</v>
      </c>
      <c r="N17" s="680">
        <v>13168.13</v>
      </c>
      <c r="O17" s="680">
        <v>9201.27</v>
      </c>
      <c r="P17" s="680">
        <v>40047.21</v>
      </c>
      <c r="Q17" s="680">
        <v>24442.23</v>
      </c>
      <c r="R17" s="680">
        <v>23063.78</v>
      </c>
      <c r="S17" s="680">
        <v>18715.259999999998</v>
      </c>
      <c r="T17" s="680">
        <v>19129.37</v>
      </c>
      <c r="U17" s="680">
        <v>3558.02</v>
      </c>
      <c r="V17" s="680">
        <v>4393.58</v>
      </c>
      <c r="W17" s="680">
        <v>691211.21</v>
      </c>
      <c r="X17" s="680">
        <v>219790.21</v>
      </c>
      <c r="Y17" s="680">
        <v>0</v>
      </c>
      <c r="Z17" s="680">
        <v>45090.720000000001</v>
      </c>
    </row>
    <row r="18" spans="2:26" ht="60" x14ac:dyDescent="0.25">
      <c r="B18" s="679" t="s">
        <v>44</v>
      </c>
      <c r="C18" s="680">
        <v>321366.95</v>
      </c>
      <c r="D18" s="680">
        <v>502.95</v>
      </c>
      <c r="E18" s="680">
        <v>494.44</v>
      </c>
      <c r="F18" s="680">
        <v>7679.05</v>
      </c>
      <c r="G18" s="680">
        <v>3905.09</v>
      </c>
      <c r="H18" s="680">
        <v>1284.92</v>
      </c>
      <c r="I18" s="680">
        <v>888.25</v>
      </c>
      <c r="J18" s="680">
        <v>19320.87</v>
      </c>
      <c r="K18" s="680">
        <v>24419.03</v>
      </c>
      <c r="L18" s="680">
        <v>13590.81</v>
      </c>
      <c r="M18" s="680">
        <v>17083.919999999998</v>
      </c>
      <c r="N18" s="680">
        <v>20417.75</v>
      </c>
      <c r="O18" s="680">
        <v>52146.3</v>
      </c>
      <c r="P18" s="680">
        <v>41154.050000000003</v>
      </c>
      <c r="Q18" s="680">
        <v>33561.74</v>
      </c>
      <c r="R18" s="680">
        <v>13597.59</v>
      </c>
      <c r="S18" s="680">
        <v>8973.8700000000008</v>
      </c>
      <c r="T18" s="680">
        <v>55131.3</v>
      </c>
      <c r="U18" s="680">
        <v>2884.33</v>
      </c>
      <c r="V18" s="680">
        <v>4330.6899999999996</v>
      </c>
      <c r="W18" s="680">
        <v>321366.95</v>
      </c>
      <c r="X18" s="680">
        <v>1064636.2</v>
      </c>
      <c r="Y18" s="681" t="s">
        <v>34</v>
      </c>
      <c r="Z18" s="680">
        <v>1754.75</v>
      </c>
    </row>
    <row r="19" spans="2:26" ht="75" x14ac:dyDescent="0.25">
      <c r="B19" s="679" t="s">
        <v>45</v>
      </c>
      <c r="C19" s="680">
        <v>1077699.96</v>
      </c>
      <c r="D19" s="680">
        <v>765.83</v>
      </c>
      <c r="E19" s="680">
        <v>8608.6299999999992</v>
      </c>
      <c r="F19" s="680">
        <v>29678.02</v>
      </c>
      <c r="G19" s="680">
        <v>6700.5</v>
      </c>
      <c r="H19" s="680">
        <v>2575.9899999999998</v>
      </c>
      <c r="I19" s="680">
        <v>15620.47</v>
      </c>
      <c r="J19" s="680">
        <v>93010.15</v>
      </c>
      <c r="K19" s="680">
        <v>24664.52</v>
      </c>
      <c r="L19" s="680">
        <v>24372.33</v>
      </c>
      <c r="M19" s="680">
        <v>308520.37</v>
      </c>
      <c r="N19" s="680">
        <v>51373.13</v>
      </c>
      <c r="O19" s="680">
        <v>25169.82</v>
      </c>
      <c r="P19" s="680">
        <v>135358.69</v>
      </c>
      <c r="Q19" s="680">
        <v>86946.559999999998</v>
      </c>
      <c r="R19" s="680">
        <v>144363.01999999999</v>
      </c>
      <c r="S19" s="680">
        <v>47937.27</v>
      </c>
      <c r="T19" s="680">
        <v>51179.75</v>
      </c>
      <c r="U19" s="680">
        <v>4614.18</v>
      </c>
      <c r="V19" s="680">
        <v>16240.72</v>
      </c>
      <c r="W19" s="680">
        <v>1077699.96</v>
      </c>
      <c r="X19" s="680">
        <v>706746.56</v>
      </c>
      <c r="Y19" s="680">
        <v>704088.74</v>
      </c>
      <c r="Z19" s="680">
        <v>123461.45</v>
      </c>
    </row>
    <row r="20" spans="2:26" ht="60" x14ac:dyDescent="0.25">
      <c r="B20" s="679" t="s">
        <v>46</v>
      </c>
      <c r="C20" s="680">
        <v>2008188.87</v>
      </c>
      <c r="D20" s="680">
        <v>4800.58</v>
      </c>
      <c r="E20" s="680">
        <v>25057.31</v>
      </c>
      <c r="F20" s="680">
        <v>37899.06</v>
      </c>
      <c r="G20" s="680">
        <v>14036.47</v>
      </c>
      <c r="H20" s="680">
        <v>2210.06</v>
      </c>
      <c r="I20" s="680">
        <v>14656.48</v>
      </c>
      <c r="J20" s="680">
        <v>112492.74</v>
      </c>
      <c r="K20" s="680">
        <v>74621.63</v>
      </c>
      <c r="L20" s="680">
        <v>17721.73</v>
      </c>
      <c r="M20" s="680">
        <v>27622.080000000002</v>
      </c>
      <c r="N20" s="680">
        <v>891336.83</v>
      </c>
      <c r="O20" s="680">
        <v>287099.15999999997</v>
      </c>
      <c r="P20" s="680">
        <v>89702</v>
      </c>
      <c r="Q20" s="680">
        <v>70952.62</v>
      </c>
      <c r="R20" s="680">
        <v>166700.85999999999</v>
      </c>
      <c r="S20" s="680">
        <v>8149.05</v>
      </c>
      <c r="T20" s="680">
        <v>121950.56</v>
      </c>
      <c r="U20" s="680">
        <v>5701.67</v>
      </c>
      <c r="V20" s="680">
        <v>35477.99</v>
      </c>
      <c r="W20" s="680">
        <v>2008188.87</v>
      </c>
      <c r="X20" s="680">
        <v>1274838.33</v>
      </c>
      <c r="Y20" s="680">
        <v>2538.0300000000002</v>
      </c>
      <c r="Z20" s="680">
        <v>195144.66</v>
      </c>
    </row>
    <row r="21" spans="2:26" ht="45" x14ac:dyDescent="0.25">
      <c r="B21" s="679" t="s">
        <v>47</v>
      </c>
      <c r="C21" s="680">
        <v>1382016.26</v>
      </c>
      <c r="D21" s="680">
        <v>28045.69</v>
      </c>
      <c r="E21" s="680">
        <v>2039.59</v>
      </c>
      <c r="F21" s="680">
        <v>35102.42</v>
      </c>
      <c r="G21" s="680">
        <v>6052.11</v>
      </c>
      <c r="H21" s="680">
        <v>2077.25</v>
      </c>
      <c r="I21" s="680">
        <v>26219.21</v>
      </c>
      <c r="J21" s="680">
        <v>295268.69</v>
      </c>
      <c r="K21" s="680">
        <v>38511.68</v>
      </c>
      <c r="L21" s="680">
        <v>97528</v>
      </c>
      <c r="M21" s="680">
        <v>60957.13</v>
      </c>
      <c r="N21" s="680">
        <v>137190.29999999999</v>
      </c>
      <c r="O21" s="680">
        <v>155363.32999999999</v>
      </c>
      <c r="P21" s="680">
        <v>146182.12</v>
      </c>
      <c r="Q21" s="680">
        <v>36275.01</v>
      </c>
      <c r="R21" s="680">
        <v>46373.57</v>
      </c>
      <c r="S21" s="680">
        <v>57742.54</v>
      </c>
      <c r="T21" s="680">
        <v>152227.15</v>
      </c>
      <c r="U21" s="680">
        <v>20533.71</v>
      </c>
      <c r="V21" s="680">
        <v>38326.75</v>
      </c>
      <c r="W21" s="680">
        <v>1382016.26</v>
      </c>
      <c r="X21" s="680">
        <v>2405997.86</v>
      </c>
      <c r="Y21" s="680">
        <v>202873.09</v>
      </c>
      <c r="Z21" s="680">
        <v>3089.03</v>
      </c>
    </row>
    <row r="22" spans="2:26" ht="90" x14ac:dyDescent="0.25">
      <c r="B22" s="679" t="s">
        <v>48</v>
      </c>
      <c r="C22" s="680">
        <v>2670465.36</v>
      </c>
      <c r="D22" s="680">
        <v>2429.35</v>
      </c>
      <c r="E22" s="680">
        <v>42923.24</v>
      </c>
      <c r="F22" s="680">
        <v>258586.06</v>
      </c>
      <c r="G22" s="680">
        <v>23521.01</v>
      </c>
      <c r="H22" s="680">
        <v>10601.86</v>
      </c>
      <c r="I22" s="680">
        <v>118553.85</v>
      </c>
      <c r="J22" s="680">
        <v>487294.52</v>
      </c>
      <c r="K22" s="680">
        <v>66983.97</v>
      </c>
      <c r="L22" s="680">
        <v>161180.67000000001</v>
      </c>
      <c r="M22" s="680">
        <v>267300.87</v>
      </c>
      <c r="N22" s="680">
        <v>191527.67999999999</v>
      </c>
      <c r="O22" s="680">
        <v>156132.79</v>
      </c>
      <c r="P22" s="680">
        <v>326926.33</v>
      </c>
      <c r="Q22" s="680">
        <v>174405.41</v>
      </c>
      <c r="R22" s="680">
        <v>136058.10999999999</v>
      </c>
      <c r="S22" s="680">
        <v>30765.69</v>
      </c>
      <c r="T22" s="680">
        <v>170533.83</v>
      </c>
      <c r="U22" s="680">
        <v>16496.009999999998</v>
      </c>
      <c r="V22" s="680">
        <v>28244.1</v>
      </c>
      <c r="W22" s="680">
        <v>2670465.36</v>
      </c>
      <c r="X22" s="680">
        <v>208737.54</v>
      </c>
      <c r="Y22" s="680">
        <v>905629.98</v>
      </c>
      <c r="Z22" s="680">
        <v>219944.15</v>
      </c>
    </row>
    <row r="23" spans="2:26" ht="60" x14ac:dyDescent="0.25">
      <c r="B23" s="679" t="s">
        <v>49</v>
      </c>
      <c r="C23" s="680">
        <v>1466279.67</v>
      </c>
      <c r="D23" s="680">
        <v>4317.08</v>
      </c>
      <c r="E23" s="680">
        <v>13519.43</v>
      </c>
      <c r="F23" s="680">
        <v>67774.52</v>
      </c>
      <c r="G23" s="680">
        <v>22122.51</v>
      </c>
      <c r="H23" s="680">
        <v>6466.08</v>
      </c>
      <c r="I23" s="680">
        <v>41341.599999999999</v>
      </c>
      <c r="J23" s="680">
        <v>230735.25</v>
      </c>
      <c r="K23" s="680">
        <v>102600.89</v>
      </c>
      <c r="L23" s="680">
        <v>41165.379999999997</v>
      </c>
      <c r="M23" s="680">
        <v>157753.20000000001</v>
      </c>
      <c r="N23" s="680">
        <v>64822.34</v>
      </c>
      <c r="O23" s="680">
        <v>176124.65</v>
      </c>
      <c r="P23" s="680">
        <v>155036.6</v>
      </c>
      <c r="Q23" s="680">
        <v>135030.32999999999</v>
      </c>
      <c r="R23" s="680">
        <v>82629.98</v>
      </c>
      <c r="S23" s="680">
        <v>19117.02</v>
      </c>
      <c r="T23" s="680">
        <v>121193.56</v>
      </c>
      <c r="U23" s="680">
        <v>8442.2099999999991</v>
      </c>
      <c r="V23" s="680">
        <v>16087.04</v>
      </c>
      <c r="W23" s="680">
        <v>1466279.67</v>
      </c>
      <c r="X23" s="680">
        <v>195602.08</v>
      </c>
      <c r="Y23" s="681" t="s">
        <v>34</v>
      </c>
      <c r="Z23" s="680">
        <v>91178.71</v>
      </c>
    </row>
    <row r="24" spans="2:26" ht="135" x14ac:dyDescent="0.25">
      <c r="B24" s="679" t="s">
        <v>50</v>
      </c>
      <c r="C24" s="680">
        <v>17150.46</v>
      </c>
      <c r="D24" s="681" t="s">
        <v>34</v>
      </c>
      <c r="E24" s="681" t="s">
        <v>34</v>
      </c>
      <c r="F24" s="680">
        <v>47.33</v>
      </c>
      <c r="G24" s="680">
        <v>55.23</v>
      </c>
      <c r="H24" s="680">
        <v>2.52</v>
      </c>
      <c r="I24" s="681" t="s">
        <v>34</v>
      </c>
      <c r="J24" s="680">
        <v>89.71</v>
      </c>
      <c r="K24" s="681" t="s">
        <v>34</v>
      </c>
      <c r="L24" s="680">
        <v>23.93</v>
      </c>
      <c r="M24" s="680">
        <v>134.65</v>
      </c>
      <c r="N24" s="680">
        <v>12641.58</v>
      </c>
      <c r="O24" s="680">
        <v>600.58000000000004</v>
      </c>
      <c r="P24" s="680">
        <v>867.18</v>
      </c>
      <c r="Q24" s="680">
        <v>1487.92</v>
      </c>
      <c r="R24" s="680">
        <v>481.71</v>
      </c>
      <c r="S24" s="680">
        <v>317.27</v>
      </c>
      <c r="T24" s="680">
        <v>290.05</v>
      </c>
      <c r="U24" s="680">
        <v>1.21</v>
      </c>
      <c r="V24" s="680">
        <v>109.59</v>
      </c>
      <c r="W24" s="680">
        <v>17150.46</v>
      </c>
      <c r="X24" s="680">
        <v>2254845.58</v>
      </c>
      <c r="Y24" s="681" t="s">
        <v>34</v>
      </c>
      <c r="Z24" s="681" t="s">
        <v>34</v>
      </c>
    </row>
    <row r="25" spans="2:26" ht="30" x14ac:dyDescent="0.25">
      <c r="B25" s="679" t="s">
        <v>51</v>
      </c>
      <c r="C25" s="680">
        <v>56367.75</v>
      </c>
      <c r="D25" s="680">
        <v>17.95</v>
      </c>
      <c r="E25" s="681" t="s">
        <v>34</v>
      </c>
      <c r="F25" s="680">
        <v>50.96</v>
      </c>
      <c r="G25" s="680">
        <v>174.36</v>
      </c>
      <c r="H25" s="681" t="s">
        <v>34</v>
      </c>
      <c r="I25" s="680">
        <v>4.87</v>
      </c>
      <c r="J25" s="680">
        <v>9142.02</v>
      </c>
      <c r="K25" s="680">
        <v>257.94</v>
      </c>
      <c r="L25" s="681" t="s">
        <v>34</v>
      </c>
      <c r="M25" s="680">
        <v>281.75</v>
      </c>
      <c r="N25" s="680">
        <v>67.03</v>
      </c>
      <c r="O25" s="681" t="s">
        <v>34</v>
      </c>
      <c r="P25" s="680">
        <v>63.76</v>
      </c>
      <c r="Q25" s="680">
        <v>2289.9899999999998</v>
      </c>
      <c r="R25" s="680">
        <v>13114.26</v>
      </c>
      <c r="S25" s="680">
        <v>18817.89</v>
      </c>
      <c r="T25" s="680">
        <v>31.03</v>
      </c>
      <c r="U25" s="680">
        <v>5055.8500000000004</v>
      </c>
      <c r="V25" s="680">
        <v>6998.11</v>
      </c>
      <c r="W25" s="680">
        <v>56367.75</v>
      </c>
      <c r="X25" s="680">
        <v>1401166.46</v>
      </c>
      <c r="Y25" s="681" t="s">
        <v>34</v>
      </c>
      <c r="Z25" s="680">
        <v>6351.51</v>
      </c>
    </row>
    <row r="26" spans="2:26" ht="60" x14ac:dyDescent="0.25">
      <c r="B26" s="679" t="s">
        <v>52</v>
      </c>
      <c r="C26" s="680">
        <v>65266.49</v>
      </c>
      <c r="D26" s="681" t="s">
        <v>34</v>
      </c>
      <c r="E26" s="681" t="s">
        <v>34</v>
      </c>
      <c r="F26" s="681" t="s">
        <v>34</v>
      </c>
      <c r="G26" s="681" t="s">
        <v>34</v>
      </c>
      <c r="H26" s="681" t="s">
        <v>34</v>
      </c>
      <c r="I26" s="681" t="s">
        <v>34</v>
      </c>
      <c r="J26" s="681" t="s">
        <v>34</v>
      </c>
      <c r="K26" s="681" t="s">
        <v>34</v>
      </c>
      <c r="L26" s="681" t="s">
        <v>34</v>
      </c>
      <c r="M26" s="681" t="s">
        <v>34</v>
      </c>
      <c r="N26" s="681" t="s">
        <v>34</v>
      </c>
      <c r="O26" s="681" t="s">
        <v>34</v>
      </c>
      <c r="P26" s="680">
        <v>163.38999999999999</v>
      </c>
      <c r="Q26" s="680">
        <v>81.069999999999993</v>
      </c>
      <c r="R26" s="680">
        <v>22036.16</v>
      </c>
      <c r="S26" s="681" t="s">
        <v>34</v>
      </c>
      <c r="T26" s="680">
        <v>42753.1</v>
      </c>
      <c r="U26" s="680">
        <v>98.64</v>
      </c>
      <c r="V26" s="680">
        <v>134.12</v>
      </c>
      <c r="W26" s="680">
        <v>65266.49</v>
      </c>
      <c r="X26" s="680">
        <v>3045940.48</v>
      </c>
      <c r="Y26" s="681" t="s">
        <v>34</v>
      </c>
      <c r="Z26" s="680">
        <v>7725.64</v>
      </c>
    </row>
    <row r="27" spans="2:26" ht="75" x14ac:dyDescent="0.25">
      <c r="B27" s="679" t="s">
        <v>53</v>
      </c>
      <c r="C27" s="680">
        <v>116092.79</v>
      </c>
      <c r="D27" s="680">
        <v>130.52000000000001</v>
      </c>
      <c r="E27" s="680">
        <v>37.44</v>
      </c>
      <c r="F27" s="680">
        <v>1392.85</v>
      </c>
      <c r="G27" s="680">
        <v>262.14999999999998</v>
      </c>
      <c r="H27" s="680">
        <v>232.21</v>
      </c>
      <c r="I27" s="680">
        <v>416.39</v>
      </c>
      <c r="J27" s="680">
        <v>7782.48</v>
      </c>
      <c r="K27" s="680">
        <v>1269.73</v>
      </c>
      <c r="L27" s="680">
        <v>2953.9</v>
      </c>
      <c r="M27" s="680">
        <v>26493.21</v>
      </c>
      <c r="N27" s="680">
        <v>3730.2</v>
      </c>
      <c r="O27" s="680">
        <v>9956.81</v>
      </c>
      <c r="P27" s="680">
        <v>15176.8</v>
      </c>
      <c r="Q27" s="680">
        <v>6166.46</v>
      </c>
      <c r="R27" s="680">
        <v>3803.82</v>
      </c>
      <c r="S27" s="680">
        <v>3363.88</v>
      </c>
      <c r="T27" s="680">
        <v>3559.32</v>
      </c>
      <c r="U27" s="680">
        <v>25738.57</v>
      </c>
      <c r="V27" s="680">
        <v>3626.06</v>
      </c>
      <c r="W27" s="680">
        <v>116092.79</v>
      </c>
      <c r="X27" s="680">
        <v>283525.15000000002</v>
      </c>
      <c r="Y27" s="680">
        <v>6283.96</v>
      </c>
      <c r="Z27" s="680">
        <v>1445.6</v>
      </c>
    </row>
    <row r="28" spans="2:26" ht="30" x14ac:dyDescent="0.25">
      <c r="B28" s="679" t="s">
        <v>54</v>
      </c>
      <c r="C28" s="680">
        <v>146684.81</v>
      </c>
      <c r="D28" s="680">
        <v>209.78</v>
      </c>
      <c r="E28" s="680">
        <v>533.49</v>
      </c>
      <c r="F28" s="680">
        <v>2896.15</v>
      </c>
      <c r="G28" s="680">
        <v>479.39</v>
      </c>
      <c r="H28" s="680">
        <v>995.95</v>
      </c>
      <c r="I28" s="680">
        <v>3000.71</v>
      </c>
      <c r="J28" s="680">
        <v>19375.89</v>
      </c>
      <c r="K28" s="680">
        <v>6523.7</v>
      </c>
      <c r="L28" s="680">
        <v>6060.35</v>
      </c>
      <c r="M28" s="680">
        <v>4468.1499999999996</v>
      </c>
      <c r="N28" s="680">
        <v>12343.4</v>
      </c>
      <c r="O28" s="680">
        <v>6540.34</v>
      </c>
      <c r="P28" s="680">
        <v>11399.44</v>
      </c>
      <c r="Q28" s="680">
        <v>9808.06</v>
      </c>
      <c r="R28" s="680">
        <v>32524.89</v>
      </c>
      <c r="S28" s="680">
        <v>9447.83</v>
      </c>
      <c r="T28" s="680">
        <v>12320.58</v>
      </c>
      <c r="U28" s="680">
        <v>1199.72</v>
      </c>
      <c r="V28" s="680">
        <v>6556.98</v>
      </c>
      <c r="W28" s="680">
        <v>146684.81</v>
      </c>
      <c r="X28" s="680">
        <v>434309.09</v>
      </c>
      <c r="Y28" s="681" t="s">
        <v>34</v>
      </c>
      <c r="Z28" s="680">
        <v>11.5</v>
      </c>
    </row>
    <row r="29" spans="2:26" ht="195" x14ac:dyDescent="0.25">
      <c r="B29" s="679" t="s">
        <v>55</v>
      </c>
      <c r="C29" s="681" t="s">
        <v>34</v>
      </c>
      <c r="D29" s="681" t="s">
        <v>34</v>
      </c>
      <c r="E29" s="681" t="s">
        <v>34</v>
      </c>
      <c r="F29" s="681" t="s">
        <v>34</v>
      </c>
      <c r="G29" s="681" t="s">
        <v>34</v>
      </c>
      <c r="H29" s="681" t="s">
        <v>34</v>
      </c>
      <c r="I29" s="681" t="s">
        <v>34</v>
      </c>
      <c r="J29" s="681" t="s">
        <v>34</v>
      </c>
      <c r="K29" s="681" t="s">
        <v>34</v>
      </c>
      <c r="L29" s="681" t="s">
        <v>34</v>
      </c>
      <c r="M29" s="681" t="s">
        <v>34</v>
      </c>
      <c r="N29" s="681" t="s">
        <v>34</v>
      </c>
      <c r="O29" s="681" t="s">
        <v>34</v>
      </c>
      <c r="P29" s="681" t="s">
        <v>34</v>
      </c>
      <c r="Q29" s="681" t="s">
        <v>34</v>
      </c>
      <c r="R29" s="681" t="s">
        <v>34</v>
      </c>
      <c r="S29" s="681" t="s">
        <v>34</v>
      </c>
      <c r="T29" s="681" t="s">
        <v>34</v>
      </c>
      <c r="U29" s="681" t="s">
        <v>34</v>
      </c>
      <c r="V29" s="681" t="s">
        <v>34</v>
      </c>
      <c r="W29" s="681" t="s">
        <v>34</v>
      </c>
      <c r="X29" s="680">
        <v>22060.65</v>
      </c>
      <c r="Y29" s="681" t="s">
        <v>34</v>
      </c>
      <c r="Z29" s="681" t="s">
        <v>34</v>
      </c>
    </row>
    <row r="30" spans="2:26" ht="105" x14ac:dyDescent="0.25">
      <c r="B30" s="679" t="s">
        <v>56</v>
      </c>
      <c r="C30" s="681" t="s">
        <v>34</v>
      </c>
      <c r="D30" s="681" t="s">
        <v>34</v>
      </c>
      <c r="E30" s="681" t="s">
        <v>34</v>
      </c>
      <c r="F30" s="681" t="s">
        <v>34</v>
      </c>
      <c r="G30" s="681" t="s">
        <v>34</v>
      </c>
      <c r="H30" s="681" t="s">
        <v>34</v>
      </c>
      <c r="I30" s="681" t="s">
        <v>34</v>
      </c>
      <c r="J30" s="681" t="s">
        <v>34</v>
      </c>
      <c r="K30" s="681" t="s">
        <v>34</v>
      </c>
      <c r="L30" s="681" t="s">
        <v>34</v>
      </c>
      <c r="M30" s="681" t="s">
        <v>34</v>
      </c>
      <c r="N30" s="681" t="s">
        <v>34</v>
      </c>
      <c r="O30" s="681" t="s">
        <v>34</v>
      </c>
      <c r="P30" s="681" t="s">
        <v>34</v>
      </c>
      <c r="Q30" s="681" t="s">
        <v>34</v>
      </c>
      <c r="R30" s="681" t="s">
        <v>34</v>
      </c>
      <c r="S30" s="681" t="s">
        <v>34</v>
      </c>
      <c r="T30" s="681" t="s">
        <v>34</v>
      </c>
      <c r="U30" s="681" t="s">
        <v>34</v>
      </c>
      <c r="V30" s="681" t="s">
        <v>34</v>
      </c>
      <c r="W30" s="681" t="s">
        <v>34</v>
      </c>
      <c r="X30" s="681" t="s">
        <v>34</v>
      </c>
      <c r="Y30" s="681" t="s">
        <v>34</v>
      </c>
      <c r="Z30" s="680">
        <v>4281.6099999999997</v>
      </c>
    </row>
    <row r="31" spans="2:26" ht="30" x14ac:dyDescent="0.25">
      <c r="B31" s="679" t="s">
        <v>84</v>
      </c>
      <c r="C31" s="680">
        <v>201198.48</v>
      </c>
      <c r="D31" s="680">
        <v>814.76</v>
      </c>
      <c r="E31" s="680">
        <v>3342.29</v>
      </c>
      <c r="F31" s="680">
        <v>60537.46</v>
      </c>
      <c r="G31" s="680">
        <v>10450.09</v>
      </c>
      <c r="H31" s="680">
        <v>1609.67</v>
      </c>
      <c r="I31" s="680">
        <v>5719.3</v>
      </c>
      <c r="J31" s="680">
        <v>11426.93</v>
      </c>
      <c r="K31" s="680">
        <v>18483.21</v>
      </c>
      <c r="L31" s="680">
        <v>2855.33</v>
      </c>
      <c r="M31" s="680">
        <v>9531.94</v>
      </c>
      <c r="N31" s="680">
        <v>46741.55</v>
      </c>
      <c r="O31" s="680">
        <v>4253.2299999999996</v>
      </c>
      <c r="P31" s="680">
        <v>4855.2</v>
      </c>
      <c r="Q31" s="680">
        <v>2234.2600000000002</v>
      </c>
      <c r="R31" s="680">
        <v>11453.55</v>
      </c>
      <c r="S31" s="680">
        <v>1056.33</v>
      </c>
      <c r="T31" s="680">
        <v>210.25</v>
      </c>
      <c r="U31" s="680">
        <v>1419.79</v>
      </c>
      <c r="V31" s="680">
        <v>4203.32</v>
      </c>
      <c r="W31" s="680">
        <v>201198.48</v>
      </c>
      <c r="X31" s="680">
        <v>287278.84000000003</v>
      </c>
      <c r="Y31" s="680">
        <v>-114396.25</v>
      </c>
      <c r="Z31" s="680">
        <v>61209.79</v>
      </c>
    </row>
    <row r="33" spans="2:27" x14ac:dyDescent="0.25">
      <c r="B33" s="683" t="s">
        <v>57</v>
      </c>
      <c r="AA33" s="684" t="s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B1:AE32"/>
  <sheetViews>
    <sheetView topLeftCell="A5" workbookViewId="0">
      <selection activeCell="C9" sqref="C9"/>
    </sheetView>
  </sheetViews>
  <sheetFormatPr baseColWidth="10" defaultColWidth="11.5703125" defaultRowHeight="15" x14ac:dyDescent="0.25"/>
  <cols>
    <col min="1" max="28" width="11.5703125" style="673"/>
    <col min="29" max="31" width="10.7109375" customWidth="1"/>
    <col min="32" max="16384" width="11.5703125" style="673"/>
  </cols>
  <sheetData>
    <row r="1" spans="2:31" x14ac:dyDescent="0.25">
      <c r="B1" s="672" t="s">
        <v>0</v>
      </c>
    </row>
    <row r="2" spans="2:31" x14ac:dyDescent="0.25">
      <c r="B2" s="674" t="s">
        <v>77</v>
      </c>
    </row>
    <row r="3" spans="2:31" x14ac:dyDescent="0.25">
      <c r="B3" s="674" t="s">
        <v>2</v>
      </c>
    </row>
    <row r="4" spans="2:31" x14ac:dyDescent="0.25">
      <c r="B4" s="674" t="s">
        <v>3</v>
      </c>
    </row>
    <row r="6" spans="2:31" ht="75" x14ac:dyDescent="0.25">
      <c r="B6" s="675" t="s">
        <v>4</v>
      </c>
      <c r="C6" s="676" t="s">
        <v>5</v>
      </c>
      <c r="D6" s="676" t="s">
        <v>5</v>
      </c>
      <c r="E6" s="676" t="s">
        <v>5</v>
      </c>
      <c r="F6" s="676" t="s">
        <v>5</v>
      </c>
      <c r="G6" s="676" t="s">
        <v>5</v>
      </c>
      <c r="H6" s="676" t="s">
        <v>5</v>
      </c>
      <c r="I6" s="676" t="s">
        <v>5</v>
      </c>
      <c r="J6" s="676" t="s">
        <v>5</v>
      </c>
      <c r="K6" s="676" t="s">
        <v>5</v>
      </c>
      <c r="L6" s="676" t="s">
        <v>5</v>
      </c>
      <c r="M6" s="676" t="s">
        <v>5</v>
      </c>
      <c r="N6" s="676" t="s">
        <v>5</v>
      </c>
      <c r="O6" s="676" t="s">
        <v>5</v>
      </c>
      <c r="P6" s="676" t="s">
        <v>5</v>
      </c>
      <c r="Q6" s="676" t="s">
        <v>5</v>
      </c>
      <c r="R6" s="676" t="s">
        <v>5</v>
      </c>
      <c r="S6" s="676" t="s">
        <v>5</v>
      </c>
      <c r="T6" s="676" t="s">
        <v>5</v>
      </c>
      <c r="U6" s="676" t="s">
        <v>5</v>
      </c>
      <c r="V6" s="676" t="s">
        <v>5</v>
      </c>
      <c r="W6" s="676" t="s">
        <v>5</v>
      </c>
      <c r="X6" s="676" t="s">
        <v>5</v>
      </c>
      <c r="Y6" s="676" t="s">
        <v>5</v>
      </c>
      <c r="Z6" s="676" t="s">
        <v>6</v>
      </c>
      <c r="AA6" s="676" t="s">
        <v>7</v>
      </c>
      <c r="AB6" s="676" t="s">
        <v>8</v>
      </c>
      <c r="AC6" s="647" t="s">
        <v>73</v>
      </c>
      <c r="AD6" t="s">
        <v>74</v>
      </c>
      <c r="AE6" t="s">
        <v>75</v>
      </c>
    </row>
    <row r="7" spans="2:31" ht="195" x14ac:dyDescent="0.25">
      <c r="B7" s="675" t="s">
        <v>9</v>
      </c>
      <c r="C7" s="676" t="s">
        <v>10</v>
      </c>
      <c r="D7" s="676" t="s">
        <v>11</v>
      </c>
      <c r="E7" s="676" t="s">
        <v>12</v>
      </c>
      <c r="F7" s="676" t="s">
        <v>13</v>
      </c>
      <c r="G7" s="676" t="s">
        <v>14</v>
      </c>
      <c r="H7" s="676" t="s">
        <v>15</v>
      </c>
      <c r="I7" s="676" t="s">
        <v>16</v>
      </c>
      <c r="J7" s="676" t="s">
        <v>17</v>
      </c>
      <c r="K7" s="676" t="s">
        <v>18</v>
      </c>
      <c r="L7" s="676" t="s">
        <v>19</v>
      </c>
      <c r="M7" s="676" t="s">
        <v>20</v>
      </c>
      <c r="N7" s="676" t="s">
        <v>21</v>
      </c>
      <c r="O7" s="676" t="s">
        <v>22</v>
      </c>
      <c r="P7" s="676" t="s">
        <v>23</v>
      </c>
      <c r="Q7" s="676" t="s">
        <v>24</v>
      </c>
      <c r="R7" s="676" t="s">
        <v>25</v>
      </c>
      <c r="S7" s="676" t="s">
        <v>26</v>
      </c>
      <c r="T7" s="676" t="s">
        <v>27</v>
      </c>
      <c r="U7" s="676" t="s">
        <v>28</v>
      </c>
      <c r="V7" s="676" t="s">
        <v>29</v>
      </c>
      <c r="W7" s="676" t="s">
        <v>30</v>
      </c>
      <c r="X7" s="676" t="s">
        <v>31</v>
      </c>
      <c r="Y7" s="676" t="s">
        <v>10</v>
      </c>
      <c r="Z7" s="676" t="s">
        <v>32</v>
      </c>
      <c r="AA7" s="676" t="s">
        <v>32</v>
      </c>
      <c r="AB7" s="676" t="s">
        <v>32</v>
      </c>
    </row>
    <row r="8" spans="2:31" x14ac:dyDescent="0.25">
      <c r="B8" s="677" t="s">
        <v>33</v>
      </c>
      <c r="C8" s="678" t="s">
        <v>34</v>
      </c>
      <c r="D8" s="678" t="s">
        <v>34</v>
      </c>
      <c r="E8" s="678" t="s">
        <v>34</v>
      </c>
      <c r="F8" s="678" t="s">
        <v>34</v>
      </c>
      <c r="G8" s="678" t="s">
        <v>34</v>
      </c>
      <c r="H8" s="678" t="s">
        <v>34</v>
      </c>
      <c r="I8" s="678" t="s">
        <v>34</v>
      </c>
      <c r="J8" s="678" t="s">
        <v>34</v>
      </c>
      <c r="K8" s="678" t="s">
        <v>34</v>
      </c>
      <c r="L8" s="678" t="s">
        <v>34</v>
      </c>
      <c r="M8" s="678" t="s">
        <v>34</v>
      </c>
      <c r="N8" s="678" t="s">
        <v>34</v>
      </c>
      <c r="O8" s="678" t="s">
        <v>34</v>
      </c>
      <c r="P8" s="678" t="s">
        <v>34</v>
      </c>
      <c r="Q8" s="678" t="s">
        <v>34</v>
      </c>
      <c r="R8" s="678" t="s">
        <v>34</v>
      </c>
      <c r="S8" s="678" t="s">
        <v>34</v>
      </c>
      <c r="T8" s="678" t="s">
        <v>34</v>
      </c>
      <c r="U8" s="678" t="s">
        <v>34</v>
      </c>
      <c r="V8" s="678" t="s">
        <v>34</v>
      </c>
      <c r="W8" s="678" t="s">
        <v>34</v>
      </c>
      <c r="X8" s="678" t="s">
        <v>34</v>
      </c>
      <c r="Y8" s="678" t="s">
        <v>34</v>
      </c>
      <c r="Z8" s="678" t="s">
        <v>34</v>
      </c>
      <c r="AA8" s="678" t="s">
        <v>34</v>
      </c>
      <c r="AB8" s="678" t="s">
        <v>34</v>
      </c>
    </row>
    <row r="9" spans="2:31" x14ac:dyDescent="0.25">
      <c r="B9" s="679" t="s">
        <v>35</v>
      </c>
      <c r="C9" s="696">
        <v>2308117</v>
      </c>
      <c r="D9" s="680">
        <v>57608.4</v>
      </c>
      <c r="E9" s="680">
        <v>3748.6</v>
      </c>
      <c r="F9" s="680">
        <v>579304</v>
      </c>
      <c r="G9" s="680">
        <v>116071.3</v>
      </c>
      <c r="H9" s="680">
        <v>29962.7</v>
      </c>
      <c r="I9" s="680">
        <v>231831.6</v>
      </c>
      <c r="J9" s="680">
        <v>228346.3</v>
      </c>
      <c r="K9" s="680">
        <v>131058.3</v>
      </c>
      <c r="L9" s="680">
        <v>55462.8</v>
      </c>
      <c r="M9" s="680">
        <v>127101.5</v>
      </c>
      <c r="N9" s="680">
        <v>168590.8</v>
      </c>
      <c r="O9" s="680">
        <v>65205.1</v>
      </c>
      <c r="P9" s="680">
        <v>182497.9</v>
      </c>
      <c r="Q9" s="680">
        <v>105768.2</v>
      </c>
      <c r="R9" s="680">
        <v>68157.899999999994</v>
      </c>
      <c r="S9" s="680">
        <v>26013.599999999999</v>
      </c>
      <c r="T9" s="680">
        <v>87078.399999999994</v>
      </c>
      <c r="U9" s="680">
        <v>20968.900000000001</v>
      </c>
      <c r="V9" s="680">
        <v>23340.7</v>
      </c>
      <c r="W9" s="680">
        <v>0</v>
      </c>
      <c r="X9" s="680">
        <v>0</v>
      </c>
      <c r="Y9" s="680">
        <v>2308117</v>
      </c>
      <c r="Z9" s="680">
        <v>1952499.2</v>
      </c>
      <c r="AA9" s="680">
        <v>588983.4</v>
      </c>
      <c r="AB9" s="680">
        <v>750238.3</v>
      </c>
    </row>
    <row r="10" spans="2:31" ht="75" x14ac:dyDescent="0.25">
      <c r="B10" s="679" t="s">
        <v>36</v>
      </c>
      <c r="C10" s="680">
        <v>68784.7</v>
      </c>
      <c r="D10" s="680">
        <v>19102.2</v>
      </c>
      <c r="E10" s="680">
        <v>0</v>
      </c>
      <c r="F10" s="680">
        <v>46339.5</v>
      </c>
      <c r="G10" s="680">
        <v>33.4</v>
      </c>
      <c r="H10" s="680">
        <v>2</v>
      </c>
      <c r="I10" s="680">
        <v>154.80000000000001</v>
      </c>
      <c r="J10" s="680">
        <v>3</v>
      </c>
      <c r="K10" s="680">
        <v>0</v>
      </c>
      <c r="L10" s="680">
        <v>2755.9</v>
      </c>
      <c r="M10" s="680">
        <v>9.1</v>
      </c>
      <c r="N10" s="680">
        <v>2.1</v>
      </c>
      <c r="O10" s="680">
        <v>0</v>
      </c>
      <c r="P10" s="680">
        <v>1.6</v>
      </c>
      <c r="Q10" s="680">
        <v>36.200000000000003</v>
      </c>
      <c r="R10" s="680">
        <v>155</v>
      </c>
      <c r="S10" s="680">
        <v>29</v>
      </c>
      <c r="T10" s="680">
        <v>9</v>
      </c>
      <c r="U10" s="680">
        <v>52.9</v>
      </c>
      <c r="V10" s="680">
        <v>99</v>
      </c>
      <c r="W10" s="680">
        <v>0</v>
      </c>
      <c r="X10" s="680">
        <v>0</v>
      </c>
      <c r="Y10" s="680">
        <v>68784.7</v>
      </c>
      <c r="Z10" s="680">
        <v>33947.699999999997</v>
      </c>
      <c r="AA10" s="680">
        <v>1047.8</v>
      </c>
      <c r="AB10" s="680">
        <v>17377</v>
      </c>
    </row>
    <row r="11" spans="2:31" ht="45" x14ac:dyDescent="0.25">
      <c r="B11" s="679" t="s">
        <v>37</v>
      </c>
      <c r="C11" s="680">
        <v>43061.4</v>
      </c>
      <c r="D11" s="680">
        <v>326.7</v>
      </c>
      <c r="E11" s="680">
        <v>311.89999999999998</v>
      </c>
      <c r="F11" s="680">
        <v>24823.9</v>
      </c>
      <c r="G11" s="680">
        <v>14941.3</v>
      </c>
      <c r="H11" s="680">
        <v>50.1</v>
      </c>
      <c r="I11" s="680">
        <v>1821.3</v>
      </c>
      <c r="J11" s="680">
        <v>153.6</v>
      </c>
      <c r="K11" s="680">
        <v>6.9</v>
      </c>
      <c r="L11" s="680">
        <v>21.6</v>
      </c>
      <c r="M11" s="680">
        <v>13</v>
      </c>
      <c r="N11" s="680">
        <v>12.3</v>
      </c>
      <c r="O11" s="680">
        <v>6.2</v>
      </c>
      <c r="P11" s="680">
        <v>86.9</v>
      </c>
      <c r="Q11" s="680">
        <v>205.6</v>
      </c>
      <c r="R11" s="680">
        <v>178</v>
      </c>
      <c r="S11" s="680">
        <v>17.8</v>
      </c>
      <c r="T11" s="680">
        <v>39.4</v>
      </c>
      <c r="U11" s="680">
        <v>6.3</v>
      </c>
      <c r="V11" s="680">
        <v>38.6</v>
      </c>
      <c r="W11" s="680">
        <v>0</v>
      </c>
      <c r="X11" s="680">
        <v>0</v>
      </c>
      <c r="Y11" s="680">
        <v>43061.4</v>
      </c>
      <c r="Z11" s="680">
        <v>17.899999999999999</v>
      </c>
      <c r="AA11" s="680">
        <v>0</v>
      </c>
      <c r="AB11" s="680">
        <v>7707</v>
      </c>
    </row>
    <row r="12" spans="2:31" ht="45" x14ac:dyDescent="0.25">
      <c r="B12" s="679" t="s">
        <v>38</v>
      </c>
      <c r="C12" s="680">
        <v>775775.6</v>
      </c>
      <c r="D12" s="680">
        <v>29502</v>
      </c>
      <c r="E12" s="680">
        <v>1404</v>
      </c>
      <c r="F12" s="680">
        <v>364043</v>
      </c>
      <c r="G12" s="680">
        <v>14136.1</v>
      </c>
      <c r="H12" s="680">
        <v>9075.7999999999993</v>
      </c>
      <c r="I12" s="680">
        <v>102389.4</v>
      </c>
      <c r="J12" s="680">
        <v>52379.9</v>
      </c>
      <c r="K12" s="680">
        <v>28517.7</v>
      </c>
      <c r="L12" s="680">
        <v>30261.5</v>
      </c>
      <c r="M12" s="680">
        <v>23635.9</v>
      </c>
      <c r="N12" s="680">
        <v>4448</v>
      </c>
      <c r="O12" s="680">
        <v>4691.8</v>
      </c>
      <c r="P12" s="680">
        <v>20488.400000000001</v>
      </c>
      <c r="Q12" s="680">
        <v>17609.5</v>
      </c>
      <c r="R12" s="680">
        <v>14634</v>
      </c>
      <c r="S12" s="680">
        <v>7739.3</v>
      </c>
      <c r="T12" s="680">
        <v>37035</v>
      </c>
      <c r="U12" s="680">
        <v>6730.1</v>
      </c>
      <c r="V12" s="680">
        <v>7054.2</v>
      </c>
      <c r="W12" s="680">
        <v>0</v>
      </c>
      <c r="X12" s="680">
        <v>0</v>
      </c>
      <c r="Y12" s="680">
        <v>775775.6</v>
      </c>
      <c r="Z12" s="680">
        <v>530370.69999999995</v>
      </c>
      <c r="AA12" s="680">
        <v>128392.2</v>
      </c>
      <c r="AB12" s="680">
        <v>500622</v>
      </c>
    </row>
    <row r="13" spans="2:31" ht="90" x14ac:dyDescent="0.25">
      <c r="B13" s="679" t="s">
        <v>39</v>
      </c>
      <c r="C13" s="680">
        <v>119585.7</v>
      </c>
      <c r="D13" s="680">
        <v>1403.8</v>
      </c>
      <c r="E13" s="680">
        <v>212.1</v>
      </c>
      <c r="F13" s="680">
        <v>17693.8</v>
      </c>
      <c r="G13" s="680">
        <v>72975.3</v>
      </c>
      <c r="H13" s="680">
        <v>1874.2</v>
      </c>
      <c r="I13" s="680">
        <v>1406.3</v>
      </c>
      <c r="J13" s="680">
        <v>4122.2</v>
      </c>
      <c r="K13" s="680">
        <v>2644</v>
      </c>
      <c r="L13" s="680">
        <v>2576.6</v>
      </c>
      <c r="M13" s="680">
        <v>2137.5</v>
      </c>
      <c r="N13" s="680">
        <v>593.4</v>
      </c>
      <c r="O13" s="680">
        <v>309.10000000000002</v>
      </c>
      <c r="P13" s="680">
        <v>1687.3</v>
      </c>
      <c r="Q13" s="680">
        <v>1672.8</v>
      </c>
      <c r="R13" s="680">
        <v>2320</v>
      </c>
      <c r="S13" s="680">
        <v>1435.5</v>
      </c>
      <c r="T13" s="680">
        <v>2404.3000000000002</v>
      </c>
      <c r="U13" s="680">
        <v>1274.5</v>
      </c>
      <c r="V13" s="680">
        <v>843</v>
      </c>
      <c r="W13" s="680">
        <v>0</v>
      </c>
      <c r="X13" s="680">
        <v>0</v>
      </c>
      <c r="Y13" s="680">
        <v>119585.7</v>
      </c>
      <c r="Z13" s="680">
        <v>46835.6</v>
      </c>
      <c r="AA13" s="680">
        <v>0</v>
      </c>
      <c r="AB13" s="680">
        <v>8148</v>
      </c>
    </row>
    <row r="14" spans="2:31" ht="120" x14ac:dyDescent="0.25">
      <c r="B14" s="679" t="s">
        <v>40</v>
      </c>
      <c r="C14" s="680">
        <v>43446.7</v>
      </c>
      <c r="D14" s="680">
        <v>582.70000000000005</v>
      </c>
      <c r="E14" s="680">
        <v>55.9</v>
      </c>
      <c r="F14" s="680">
        <v>7365.3</v>
      </c>
      <c r="G14" s="680">
        <v>651.1</v>
      </c>
      <c r="H14" s="680">
        <v>10708.8</v>
      </c>
      <c r="I14" s="680">
        <v>2866.2</v>
      </c>
      <c r="J14" s="680">
        <v>3184.9</v>
      </c>
      <c r="K14" s="680">
        <v>981</v>
      </c>
      <c r="L14" s="680">
        <v>810</v>
      </c>
      <c r="M14" s="680">
        <v>1478.6</v>
      </c>
      <c r="N14" s="680">
        <v>429.9</v>
      </c>
      <c r="O14" s="680">
        <v>2842.7</v>
      </c>
      <c r="P14" s="680">
        <v>2015.2</v>
      </c>
      <c r="Q14" s="680">
        <v>1237.0999999999999</v>
      </c>
      <c r="R14" s="680">
        <v>5008</v>
      </c>
      <c r="S14" s="680">
        <v>883.2</v>
      </c>
      <c r="T14" s="680">
        <v>1659.3</v>
      </c>
      <c r="U14" s="680">
        <v>396</v>
      </c>
      <c r="V14" s="680">
        <v>290.8</v>
      </c>
      <c r="W14" s="680">
        <v>0</v>
      </c>
      <c r="X14" s="680">
        <v>0</v>
      </c>
      <c r="Y14" s="680">
        <v>43446.7</v>
      </c>
      <c r="Z14" s="680">
        <v>15372.9</v>
      </c>
      <c r="AA14" s="680">
        <v>0</v>
      </c>
      <c r="AB14" s="680">
        <v>6260</v>
      </c>
    </row>
    <row r="15" spans="2:31" ht="60" x14ac:dyDescent="0.25">
      <c r="B15" s="679" t="s">
        <v>41</v>
      </c>
      <c r="C15" s="680">
        <v>99085.5</v>
      </c>
      <c r="D15" s="680">
        <v>618.6</v>
      </c>
      <c r="E15" s="680">
        <v>28.6</v>
      </c>
      <c r="F15" s="680">
        <v>2115</v>
      </c>
      <c r="G15" s="680">
        <v>778.7</v>
      </c>
      <c r="H15" s="680">
        <v>450.2</v>
      </c>
      <c r="I15" s="680">
        <v>67294.2</v>
      </c>
      <c r="J15" s="680">
        <v>1405.1</v>
      </c>
      <c r="K15" s="680">
        <v>1082.8</v>
      </c>
      <c r="L15" s="680">
        <v>565.9</v>
      </c>
      <c r="M15" s="680">
        <v>1048.5999999999999</v>
      </c>
      <c r="N15" s="680">
        <v>1985.8</v>
      </c>
      <c r="O15" s="680">
        <v>9725.7999999999993</v>
      </c>
      <c r="P15" s="680">
        <v>1774.9</v>
      </c>
      <c r="Q15" s="680">
        <v>705</v>
      </c>
      <c r="R15" s="680">
        <v>5259.3</v>
      </c>
      <c r="S15" s="680">
        <v>1481.2</v>
      </c>
      <c r="T15" s="680">
        <v>1332.7</v>
      </c>
      <c r="U15" s="680">
        <v>1199.3</v>
      </c>
      <c r="V15" s="680">
        <v>233.8</v>
      </c>
      <c r="W15" s="680">
        <v>0</v>
      </c>
      <c r="X15" s="680">
        <v>0</v>
      </c>
      <c r="Y15" s="680">
        <v>99085.5</v>
      </c>
      <c r="Z15" s="680">
        <v>25721.9</v>
      </c>
      <c r="AA15" s="680">
        <v>271640.90000000002</v>
      </c>
      <c r="AB15" s="680">
        <v>959</v>
      </c>
      <c r="AC15" s="646">
        <f>Y15/($Y15+$Z15+$AA15)</f>
        <v>0.24993296729989758</v>
      </c>
      <c r="AD15" s="646">
        <f t="shared" ref="AD15:AE15" si="0">Z15/($Y15+$Z15+$AA15)</f>
        <v>6.4880843227225343E-2</v>
      </c>
      <c r="AE15" s="646">
        <f t="shared" si="0"/>
        <v>0.68518618947287702</v>
      </c>
    </row>
    <row r="16" spans="2:31" ht="165" x14ac:dyDescent="0.25">
      <c r="B16" s="679" t="s">
        <v>42</v>
      </c>
      <c r="C16" s="680">
        <v>37303.699999999997</v>
      </c>
      <c r="D16" s="680">
        <v>444.5</v>
      </c>
      <c r="E16" s="680">
        <v>80.599999999999994</v>
      </c>
      <c r="F16" s="680">
        <v>5260.9</v>
      </c>
      <c r="G16" s="680">
        <v>240</v>
      </c>
      <c r="H16" s="680">
        <v>205.9</v>
      </c>
      <c r="I16" s="680">
        <v>2398.6</v>
      </c>
      <c r="J16" s="680">
        <v>12909.8</v>
      </c>
      <c r="K16" s="680">
        <v>6024</v>
      </c>
      <c r="L16" s="680">
        <v>273.39999999999998</v>
      </c>
      <c r="M16" s="680">
        <v>1514.4</v>
      </c>
      <c r="N16" s="680">
        <v>301.39999999999998</v>
      </c>
      <c r="O16" s="680">
        <v>367.3</v>
      </c>
      <c r="P16" s="680">
        <v>1859.6</v>
      </c>
      <c r="Q16" s="680">
        <v>3020.6</v>
      </c>
      <c r="R16" s="680">
        <v>366</v>
      </c>
      <c r="S16" s="680">
        <v>175</v>
      </c>
      <c r="T16" s="680">
        <v>994.9</v>
      </c>
      <c r="U16" s="680">
        <v>404.2</v>
      </c>
      <c r="V16" s="680">
        <v>462.6</v>
      </c>
      <c r="W16" s="680">
        <v>0</v>
      </c>
      <c r="X16" s="680">
        <v>0</v>
      </c>
      <c r="Y16" s="680">
        <v>37303.699999999997</v>
      </c>
      <c r="Z16" s="680">
        <v>5522</v>
      </c>
      <c r="AA16" s="680">
        <v>0</v>
      </c>
      <c r="AB16" s="680">
        <v>6013</v>
      </c>
    </row>
    <row r="17" spans="2:29" ht="60" x14ac:dyDescent="0.25">
      <c r="B17" s="679" t="s">
        <v>43</v>
      </c>
      <c r="C17" s="680">
        <v>130298.6</v>
      </c>
      <c r="D17" s="680">
        <v>73.900000000000006</v>
      </c>
      <c r="E17" s="680">
        <v>724</v>
      </c>
      <c r="F17" s="680">
        <v>17672.8</v>
      </c>
      <c r="G17" s="680">
        <v>2625.7</v>
      </c>
      <c r="H17" s="680">
        <v>775.6</v>
      </c>
      <c r="I17" s="680">
        <v>3338.5</v>
      </c>
      <c r="J17" s="680">
        <v>31535.5</v>
      </c>
      <c r="K17" s="680">
        <v>48582.8</v>
      </c>
      <c r="L17" s="680">
        <v>322.7</v>
      </c>
      <c r="M17" s="680">
        <v>3250.2</v>
      </c>
      <c r="N17" s="680">
        <v>2893.7</v>
      </c>
      <c r="O17" s="680">
        <v>756.9</v>
      </c>
      <c r="P17" s="680">
        <v>3007.9</v>
      </c>
      <c r="Q17" s="680">
        <v>2555.6999999999998</v>
      </c>
      <c r="R17" s="680">
        <v>6449</v>
      </c>
      <c r="S17" s="680">
        <v>1767.6</v>
      </c>
      <c r="T17" s="680">
        <v>1983.9</v>
      </c>
      <c r="U17" s="680">
        <v>827.8</v>
      </c>
      <c r="V17" s="680">
        <v>1154.4000000000001</v>
      </c>
      <c r="W17" s="680">
        <v>0</v>
      </c>
      <c r="X17" s="680">
        <v>0</v>
      </c>
      <c r="Y17" s="680">
        <v>130298.6</v>
      </c>
      <c r="Z17" s="680">
        <v>38158.9</v>
      </c>
      <c r="AA17" s="680">
        <v>0</v>
      </c>
      <c r="AB17" s="682">
        <v>56764.824999999997</v>
      </c>
    </row>
    <row r="18" spans="2:29" ht="60" x14ac:dyDescent="0.25">
      <c r="B18" s="679" t="s">
        <v>44</v>
      </c>
      <c r="C18" s="680">
        <v>17986.5</v>
      </c>
      <c r="D18" s="680">
        <v>30.5</v>
      </c>
      <c r="E18" s="680">
        <v>19.600000000000001</v>
      </c>
      <c r="F18" s="680">
        <v>1555.8</v>
      </c>
      <c r="G18" s="680">
        <v>113.9</v>
      </c>
      <c r="H18" s="680">
        <v>93</v>
      </c>
      <c r="I18" s="680">
        <v>711.1</v>
      </c>
      <c r="J18" s="680">
        <v>2518.3000000000002</v>
      </c>
      <c r="K18" s="680">
        <v>912.2</v>
      </c>
      <c r="L18" s="680">
        <v>679.9</v>
      </c>
      <c r="M18" s="680">
        <v>1201</v>
      </c>
      <c r="N18" s="680">
        <v>1175.5999999999999</v>
      </c>
      <c r="O18" s="680">
        <v>324.60000000000002</v>
      </c>
      <c r="P18" s="680">
        <v>2369.6</v>
      </c>
      <c r="Q18" s="680">
        <v>1436.6</v>
      </c>
      <c r="R18" s="680">
        <v>549</v>
      </c>
      <c r="S18" s="680">
        <v>734.4</v>
      </c>
      <c r="T18" s="680">
        <v>2868.4</v>
      </c>
      <c r="U18" s="680">
        <v>443.7</v>
      </c>
      <c r="V18" s="680">
        <v>249.3</v>
      </c>
      <c r="W18" s="680">
        <v>0</v>
      </c>
      <c r="X18" s="680">
        <v>0</v>
      </c>
      <c r="Y18" s="680">
        <v>17986.5</v>
      </c>
      <c r="Z18" s="680">
        <v>79167.7</v>
      </c>
      <c r="AA18" s="680">
        <v>0</v>
      </c>
      <c r="AB18" s="680">
        <v>0</v>
      </c>
    </row>
    <row r="19" spans="2:29" ht="75" x14ac:dyDescent="0.25">
      <c r="B19" s="679" t="s">
        <v>45</v>
      </c>
      <c r="C19" s="680">
        <v>143448</v>
      </c>
      <c r="D19" s="680">
        <v>186.9</v>
      </c>
      <c r="E19" s="680">
        <v>186.7</v>
      </c>
      <c r="F19" s="680">
        <v>9580.6</v>
      </c>
      <c r="G19" s="680">
        <v>2071.3000000000002</v>
      </c>
      <c r="H19" s="680">
        <v>375.4</v>
      </c>
      <c r="I19" s="680">
        <v>2317.3000000000002</v>
      </c>
      <c r="J19" s="680">
        <v>18444.7</v>
      </c>
      <c r="K19" s="680">
        <v>3852.4</v>
      </c>
      <c r="L19" s="680">
        <v>862.6</v>
      </c>
      <c r="M19" s="680">
        <v>44371.199999999997</v>
      </c>
      <c r="N19" s="680">
        <v>19078.599999999999</v>
      </c>
      <c r="O19" s="680">
        <v>1932.9</v>
      </c>
      <c r="P19" s="680">
        <v>18239.2</v>
      </c>
      <c r="Q19" s="680">
        <v>7782.8</v>
      </c>
      <c r="R19" s="680">
        <v>4830</v>
      </c>
      <c r="S19" s="680">
        <v>1971</v>
      </c>
      <c r="T19" s="680">
        <v>3657.6</v>
      </c>
      <c r="U19" s="680">
        <v>1886.1</v>
      </c>
      <c r="V19" s="680">
        <v>1820.7</v>
      </c>
      <c r="W19" s="680">
        <v>0</v>
      </c>
      <c r="X19" s="680">
        <v>0</v>
      </c>
      <c r="Y19" s="680">
        <v>143448</v>
      </c>
      <c r="Z19" s="680">
        <v>52882.400000000001</v>
      </c>
      <c r="AA19" s="680">
        <v>75698.3</v>
      </c>
      <c r="AB19" s="680">
        <v>25021</v>
      </c>
    </row>
    <row r="20" spans="2:29" ht="60" x14ac:dyDescent="0.25">
      <c r="B20" s="679" t="s">
        <v>46</v>
      </c>
      <c r="C20" s="680">
        <v>191509.8</v>
      </c>
      <c r="D20" s="680">
        <v>2238.9</v>
      </c>
      <c r="E20" s="680">
        <v>127</v>
      </c>
      <c r="F20" s="680">
        <v>9861.6</v>
      </c>
      <c r="G20" s="680">
        <v>687.4</v>
      </c>
      <c r="H20" s="680">
        <v>868.5</v>
      </c>
      <c r="I20" s="680">
        <v>8476.1</v>
      </c>
      <c r="J20" s="680">
        <v>12993.3</v>
      </c>
      <c r="K20" s="680">
        <v>8845.2999999999993</v>
      </c>
      <c r="L20" s="680">
        <v>2149.1999999999998</v>
      </c>
      <c r="M20" s="680">
        <v>6336.4</v>
      </c>
      <c r="N20" s="680">
        <v>95035.4</v>
      </c>
      <c r="O20" s="680">
        <v>18634.7</v>
      </c>
      <c r="P20" s="680">
        <v>9678.4</v>
      </c>
      <c r="Q20" s="680">
        <v>6552.2</v>
      </c>
      <c r="R20" s="680">
        <v>5508.6</v>
      </c>
      <c r="S20" s="680">
        <v>301.7</v>
      </c>
      <c r="T20" s="680">
        <v>1287.3</v>
      </c>
      <c r="U20" s="680">
        <v>323.2</v>
      </c>
      <c r="V20" s="680">
        <v>1604.6</v>
      </c>
      <c r="W20" s="680">
        <v>0</v>
      </c>
      <c r="X20" s="680">
        <v>0</v>
      </c>
      <c r="Y20" s="680">
        <v>191509.8</v>
      </c>
      <c r="Z20" s="680">
        <v>77880.399999999994</v>
      </c>
      <c r="AA20" s="680">
        <v>0</v>
      </c>
      <c r="AB20" s="682">
        <v>26890.3</v>
      </c>
    </row>
    <row r="21" spans="2:29" ht="45" x14ac:dyDescent="0.25">
      <c r="B21" s="679" t="s">
        <v>47</v>
      </c>
      <c r="C21" s="680">
        <v>87175.9</v>
      </c>
      <c r="D21" s="680">
        <v>17.8</v>
      </c>
      <c r="E21" s="680">
        <v>68.2</v>
      </c>
      <c r="F21" s="680">
        <v>5389.5</v>
      </c>
      <c r="G21" s="680">
        <v>500.8</v>
      </c>
      <c r="H21" s="680">
        <v>360</v>
      </c>
      <c r="I21" s="680">
        <v>4077.7</v>
      </c>
      <c r="J21" s="680">
        <v>19476.599999999999</v>
      </c>
      <c r="K21" s="680">
        <v>2747.5</v>
      </c>
      <c r="L21" s="680">
        <v>5756.5</v>
      </c>
      <c r="M21" s="680">
        <v>5462.2</v>
      </c>
      <c r="N21" s="680">
        <v>8222.9</v>
      </c>
      <c r="O21" s="680">
        <v>11005.6</v>
      </c>
      <c r="P21" s="680">
        <v>9761.9</v>
      </c>
      <c r="Q21" s="680">
        <v>6519.3</v>
      </c>
      <c r="R21" s="680">
        <v>2385</v>
      </c>
      <c r="S21" s="680">
        <v>560.70000000000005</v>
      </c>
      <c r="T21" s="680">
        <v>2630.9</v>
      </c>
      <c r="U21" s="680">
        <v>523.20000000000005</v>
      </c>
      <c r="V21" s="680">
        <v>1709.6</v>
      </c>
      <c r="W21" s="680">
        <v>0</v>
      </c>
      <c r="X21" s="680">
        <v>0</v>
      </c>
      <c r="Y21" s="680">
        <v>87175.9</v>
      </c>
      <c r="Z21" s="680">
        <v>287825.8</v>
      </c>
      <c r="AA21" s="680">
        <v>9553.6</v>
      </c>
      <c r="AB21" s="680">
        <v>0</v>
      </c>
    </row>
    <row r="22" spans="2:29" ht="90" x14ac:dyDescent="0.25">
      <c r="B22" s="679" t="s">
        <v>48</v>
      </c>
      <c r="C22" s="680">
        <v>275520.09999999998</v>
      </c>
      <c r="D22" s="680">
        <v>2158.8000000000002</v>
      </c>
      <c r="E22" s="680">
        <v>227.5</v>
      </c>
      <c r="F22" s="680">
        <v>34852.199999999997</v>
      </c>
      <c r="G22" s="680">
        <v>3125.3</v>
      </c>
      <c r="H22" s="680">
        <v>1699.1</v>
      </c>
      <c r="I22" s="680">
        <v>14143.2</v>
      </c>
      <c r="J22" s="680">
        <v>40535.300000000003</v>
      </c>
      <c r="K22" s="680">
        <v>8415</v>
      </c>
      <c r="L22" s="680">
        <v>4255</v>
      </c>
      <c r="M22" s="680">
        <v>16864.900000000001</v>
      </c>
      <c r="N22" s="680">
        <v>15084.6</v>
      </c>
      <c r="O22" s="680">
        <v>8468.2000000000007</v>
      </c>
      <c r="P22" s="680">
        <v>84727.9</v>
      </c>
      <c r="Q22" s="680">
        <v>17074.7</v>
      </c>
      <c r="R22" s="680">
        <v>7756</v>
      </c>
      <c r="S22" s="680">
        <v>2722.3</v>
      </c>
      <c r="T22" s="680">
        <v>8645.9</v>
      </c>
      <c r="U22" s="680">
        <v>2147</v>
      </c>
      <c r="V22" s="680">
        <v>2617.1999999999998</v>
      </c>
      <c r="W22" s="680">
        <v>0</v>
      </c>
      <c r="X22" s="680">
        <v>0</v>
      </c>
      <c r="Y22" s="680">
        <v>275520.09999999998</v>
      </c>
      <c r="Z22" s="680">
        <v>30847.4</v>
      </c>
      <c r="AA22" s="680">
        <v>100216.4</v>
      </c>
      <c r="AB22" s="680">
        <v>52006</v>
      </c>
    </row>
    <row r="23" spans="2:29" ht="60" x14ac:dyDescent="0.25">
      <c r="B23" s="679" t="s">
        <v>49</v>
      </c>
      <c r="C23" s="680">
        <v>224396.1</v>
      </c>
      <c r="D23" s="680">
        <v>714</v>
      </c>
      <c r="E23" s="680">
        <v>282.5</v>
      </c>
      <c r="F23" s="680">
        <v>27898.3</v>
      </c>
      <c r="G23" s="680">
        <v>2592.6</v>
      </c>
      <c r="H23" s="680">
        <v>3227.5</v>
      </c>
      <c r="I23" s="680">
        <v>19366.8</v>
      </c>
      <c r="J23" s="680">
        <v>23905.200000000001</v>
      </c>
      <c r="K23" s="680">
        <v>16189.2</v>
      </c>
      <c r="L23" s="680">
        <v>3321.7</v>
      </c>
      <c r="M23" s="680">
        <v>15832.6</v>
      </c>
      <c r="N23" s="680">
        <v>17080.400000000001</v>
      </c>
      <c r="O23" s="680">
        <v>5499</v>
      </c>
      <c r="P23" s="680">
        <v>21764.2</v>
      </c>
      <c r="Q23" s="680">
        <v>36693.699999999997</v>
      </c>
      <c r="R23" s="680">
        <v>11051</v>
      </c>
      <c r="S23" s="680">
        <v>4272.3</v>
      </c>
      <c r="T23" s="680">
        <v>9084.5</v>
      </c>
      <c r="U23" s="680">
        <v>2385.5</v>
      </c>
      <c r="V23" s="680">
        <v>3235.1</v>
      </c>
      <c r="W23" s="680">
        <v>0</v>
      </c>
      <c r="X23" s="680">
        <v>0</v>
      </c>
      <c r="Y23" s="680">
        <v>224396.1</v>
      </c>
      <c r="Z23" s="680">
        <v>17839.400000000001</v>
      </c>
      <c r="AA23" s="680">
        <v>0</v>
      </c>
      <c r="AB23" s="680">
        <v>37382</v>
      </c>
    </row>
    <row r="24" spans="2:29" ht="135" x14ac:dyDescent="0.25">
      <c r="B24" s="679" t="s">
        <v>50</v>
      </c>
      <c r="C24" s="680">
        <v>0</v>
      </c>
      <c r="D24" s="680">
        <v>0</v>
      </c>
      <c r="E24" s="680">
        <v>0</v>
      </c>
      <c r="F24" s="680">
        <v>0</v>
      </c>
      <c r="G24" s="680">
        <v>0</v>
      </c>
      <c r="H24" s="680">
        <v>0</v>
      </c>
      <c r="I24" s="680">
        <v>0</v>
      </c>
      <c r="J24" s="680">
        <v>0</v>
      </c>
      <c r="K24" s="680">
        <v>0</v>
      </c>
      <c r="L24" s="680">
        <v>0</v>
      </c>
      <c r="M24" s="680">
        <v>0</v>
      </c>
      <c r="N24" s="680">
        <v>0</v>
      </c>
      <c r="O24" s="680">
        <v>0</v>
      </c>
      <c r="P24" s="680">
        <v>0</v>
      </c>
      <c r="Q24" s="680">
        <v>0</v>
      </c>
      <c r="R24" s="680">
        <v>0</v>
      </c>
      <c r="S24" s="680">
        <v>0</v>
      </c>
      <c r="T24" s="680">
        <v>0</v>
      </c>
      <c r="U24" s="680">
        <v>0</v>
      </c>
      <c r="V24" s="680">
        <v>0</v>
      </c>
      <c r="W24" s="680">
        <v>0</v>
      </c>
      <c r="X24" s="680">
        <v>0</v>
      </c>
      <c r="Y24" s="680">
        <v>0</v>
      </c>
      <c r="Z24" s="680">
        <v>210854</v>
      </c>
      <c r="AA24" s="680">
        <v>0</v>
      </c>
      <c r="AB24" s="680">
        <v>595</v>
      </c>
    </row>
    <row r="25" spans="2:29" ht="30" x14ac:dyDescent="0.25">
      <c r="B25" s="679" t="s">
        <v>51</v>
      </c>
      <c r="C25" s="680">
        <v>17965.599999999999</v>
      </c>
      <c r="D25" s="680">
        <v>132</v>
      </c>
      <c r="E25" s="680">
        <v>19.100000000000001</v>
      </c>
      <c r="F25" s="680">
        <v>2331.9</v>
      </c>
      <c r="G25" s="680">
        <v>364.5</v>
      </c>
      <c r="H25" s="680">
        <v>73</v>
      </c>
      <c r="I25" s="680">
        <v>625.29999999999995</v>
      </c>
      <c r="J25" s="680">
        <v>2018.6</v>
      </c>
      <c r="K25" s="680">
        <v>1460.9</v>
      </c>
      <c r="L25" s="680">
        <v>126.9</v>
      </c>
      <c r="M25" s="680">
        <v>1470.2</v>
      </c>
      <c r="N25" s="680">
        <v>990.4</v>
      </c>
      <c r="O25" s="680">
        <v>126.5</v>
      </c>
      <c r="P25" s="680">
        <v>1477.2</v>
      </c>
      <c r="Q25" s="680">
        <v>800.9</v>
      </c>
      <c r="R25" s="680">
        <v>782</v>
      </c>
      <c r="S25" s="680">
        <v>1650.9</v>
      </c>
      <c r="T25" s="680">
        <v>3176</v>
      </c>
      <c r="U25" s="680">
        <v>245.6</v>
      </c>
      <c r="V25" s="680">
        <v>93.7</v>
      </c>
      <c r="W25" s="680">
        <v>0</v>
      </c>
      <c r="X25" s="680">
        <v>0</v>
      </c>
      <c r="Y25" s="680">
        <v>17965.599999999999</v>
      </c>
      <c r="Z25" s="680">
        <v>127907.4</v>
      </c>
      <c r="AA25" s="680">
        <v>0</v>
      </c>
      <c r="AB25" s="680">
        <v>0</v>
      </c>
    </row>
    <row r="26" spans="2:29" ht="60" x14ac:dyDescent="0.25">
      <c r="B26" s="679" t="s">
        <v>52</v>
      </c>
      <c r="C26" s="680">
        <v>11928.6</v>
      </c>
      <c r="D26" s="680">
        <v>0</v>
      </c>
      <c r="E26" s="680">
        <v>0.9</v>
      </c>
      <c r="F26" s="680">
        <v>238.3</v>
      </c>
      <c r="G26" s="680">
        <v>34.6</v>
      </c>
      <c r="H26" s="680">
        <v>7.7</v>
      </c>
      <c r="I26" s="680">
        <v>109.3</v>
      </c>
      <c r="J26" s="680">
        <v>133.30000000000001</v>
      </c>
      <c r="K26" s="680">
        <v>98.7</v>
      </c>
      <c r="L26" s="680">
        <v>85.5</v>
      </c>
      <c r="M26" s="680">
        <v>167.8</v>
      </c>
      <c r="N26" s="680">
        <v>421.1</v>
      </c>
      <c r="O26" s="680">
        <v>38.9</v>
      </c>
      <c r="P26" s="680">
        <v>226.1</v>
      </c>
      <c r="Q26" s="680">
        <v>237.6</v>
      </c>
      <c r="R26" s="680">
        <v>330</v>
      </c>
      <c r="S26" s="680">
        <v>26.8</v>
      </c>
      <c r="T26" s="680">
        <v>9723.2000000000007</v>
      </c>
      <c r="U26" s="680">
        <v>39.5</v>
      </c>
      <c r="V26" s="680">
        <v>9.3000000000000007</v>
      </c>
      <c r="W26" s="680">
        <v>0</v>
      </c>
      <c r="X26" s="680">
        <v>0</v>
      </c>
      <c r="Y26" s="680">
        <v>11928.6</v>
      </c>
      <c r="Z26" s="680">
        <v>280924.7</v>
      </c>
      <c r="AA26" s="680">
        <v>0</v>
      </c>
      <c r="AB26" s="680">
        <v>909</v>
      </c>
    </row>
    <row r="27" spans="2:29" ht="75" x14ac:dyDescent="0.25">
      <c r="B27" s="679" t="s">
        <v>53</v>
      </c>
      <c r="C27" s="680">
        <v>6149.7</v>
      </c>
      <c r="D27" s="680">
        <v>0</v>
      </c>
      <c r="E27" s="680">
        <v>0</v>
      </c>
      <c r="F27" s="680">
        <v>334.3</v>
      </c>
      <c r="G27" s="680">
        <v>33.200000000000003</v>
      </c>
      <c r="H27" s="680">
        <v>14.2</v>
      </c>
      <c r="I27" s="680">
        <v>52.6</v>
      </c>
      <c r="J27" s="680">
        <v>657.9</v>
      </c>
      <c r="K27" s="680">
        <v>189.3</v>
      </c>
      <c r="L27" s="680">
        <v>220.1</v>
      </c>
      <c r="M27" s="680">
        <v>311.2</v>
      </c>
      <c r="N27" s="680">
        <v>8.8000000000000007</v>
      </c>
      <c r="O27" s="680">
        <v>161.6</v>
      </c>
      <c r="P27" s="680">
        <v>444.8</v>
      </c>
      <c r="Q27" s="680">
        <v>431</v>
      </c>
      <c r="R27" s="680">
        <v>457</v>
      </c>
      <c r="S27" s="680">
        <v>205.1</v>
      </c>
      <c r="T27" s="680">
        <v>244</v>
      </c>
      <c r="U27" s="680">
        <v>1994.8</v>
      </c>
      <c r="V27" s="680">
        <v>389.8</v>
      </c>
      <c r="W27" s="680">
        <v>0</v>
      </c>
      <c r="X27" s="680">
        <v>0</v>
      </c>
      <c r="Y27" s="680">
        <v>6149.7</v>
      </c>
      <c r="Z27" s="680">
        <v>47995.6</v>
      </c>
      <c r="AA27" s="680">
        <v>134.30000000000001</v>
      </c>
      <c r="AB27" s="680">
        <v>1523</v>
      </c>
    </row>
    <row r="28" spans="2:29" ht="30" x14ac:dyDescent="0.25">
      <c r="B28" s="679" t="s">
        <v>54</v>
      </c>
      <c r="C28" s="680">
        <v>14694.8</v>
      </c>
      <c r="D28" s="680">
        <v>75.099999999999994</v>
      </c>
      <c r="E28" s="680">
        <v>0</v>
      </c>
      <c r="F28" s="680">
        <v>1947.3</v>
      </c>
      <c r="G28" s="680">
        <v>166.1</v>
      </c>
      <c r="H28" s="680">
        <v>101.7</v>
      </c>
      <c r="I28" s="680">
        <v>282.89999999999998</v>
      </c>
      <c r="J28" s="680">
        <v>1969.1</v>
      </c>
      <c r="K28" s="680">
        <v>508.6</v>
      </c>
      <c r="L28" s="680">
        <v>417.8</v>
      </c>
      <c r="M28" s="680">
        <v>1996.7</v>
      </c>
      <c r="N28" s="680">
        <v>826.4</v>
      </c>
      <c r="O28" s="680">
        <v>313.3</v>
      </c>
      <c r="P28" s="680">
        <v>2886.8</v>
      </c>
      <c r="Q28" s="680">
        <v>1196.9000000000001</v>
      </c>
      <c r="R28" s="680">
        <v>140</v>
      </c>
      <c r="S28" s="680">
        <v>39.799999999999997</v>
      </c>
      <c r="T28" s="680">
        <v>302.10000000000002</v>
      </c>
      <c r="U28" s="680">
        <v>89.2</v>
      </c>
      <c r="V28" s="680">
        <v>1435</v>
      </c>
      <c r="W28" s="680">
        <v>0</v>
      </c>
      <c r="X28" s="680">
        <v>0</v>
      </c>
      <c r="Y28" s="680">
        <v>14694.8</v>
      </c>
      <c r="Z28" s="680">
        <v>39403.699999999997</v>
      </c>
      <c r="AA28" s="680">
        <v>2299.9</v>
      </c>
      <c r="AB28" s="680">
        <v>2061</v>
      </c>
    </row>
    <row r="29" spans="2:29" ht="195" x14ac:dyDescent="0.25">
      <c r="B29" s="679" t="s">
        <v>55</v>
      </c>
      <c r="C29" s="680">
        <v>0</v>
      </c>
      <c r="D29" s="680">
        <v>0</v>
      </c>
      <c r="E29" s="680">
        <v>0</v>
      </c>
      <c r="F29" s="680">
        <v>0</v>
      </c>
      <c r="G29" s="680">
        <v>0</v>
      </c>
      <c r="H29" s="680">
        <v>0</v>
      </c>
      <c r="I29" s="680">
        <v>0</v>
      </c>
      <c r="J29" s="680">
        <v>0</v>
      </c>
      <c r="K29" s="680">
        <v>0</v>
      </c>
      <c r="L29" s="680">
        <v>0</v>
      </c>
      <c r="M29" s="680">
        <v>0</v>
      </c>
      <c r="N29" s="680">
        <v>0</v>
      </c>
      <c r="O29" s="680">
        <v>0</v>
      </c>
      <c r="P29" s="680">
        <v>0</v>
      </c>
      <c r="Q29" s="680">
        <v>0</v>
      </c>
      <c r="R29" s="680">
        <v>0</v>
      </c>
      <c r="S29" s="680">
        <v>0</v>
      </c>
      <c r="T29" s="680">
        <v>0</v>
      </c>
      <c r="U29" s="680">
        <v>0</v>
      </c>
      <c r="V29" s="680">
        <v>0</v>
      </c>
      <c r="W29" s="680">
        <v>0</v>
      </c>
      <c r="X29" s="680">
        <v>0</v>
      </c>
      <c r="Y29" s="680">
        <v>0</v>
      </c>
      <c r="Z29" s="680">
        <v>3023.1</v>
      </c>
      <c r="AA29" s="680">
        <v>0</v>
      </c>
      <c r="AB29" s="680">
        <v>0</v>
      </c>
    </row>
    <row r="30" spans="2:29" ht="105" x14ac:dyDescent="0.25">
      <c r="B30" s="679" t="s">
        <v>56</v>
      </c>
      <c r="C30" s="680">
        <v>0</v>
      </c>
      <c r="D30" s="680">
        <v>0</v>
      </c>
      <c r="E30" s="680">
        <v>0</v>
      </c>
      <c r="F30" s="680">
        <v>0</v>
      </c>
      <c r="G30" s="680">
        <v>0</v>
      </c>
      <c r="H30" s="680">
        <v>0</v>
      </c>
      <c r="I30" s="680">
        <v>0</v>
      </c>
      <c r="J30" s="680">
        <v>0</v>
      </c>
      <c r="K30" s="680">
        <v>0</v>
      </c>
      <c r="L30" s="680">
        <v>0</v>
      </c>
      <c r="M30" s="680">
        <v>0</v>
      </c>
      <c r="N30" s="680">
        <v>0</v>
      </c>
      <c r="O30" s="680">
        <v>0</v>
      </c>
      <c r="P30" s="680">
        <v>0</v>
      </c>
      <c r="Q30" s="680">
        <v>0</v>
      </c>
      <c r="R30" s="680">
        <v>0</v>
      </c>
      <c r="S30" s="680">
        <v>0</v>
      </c>
      <c r="T30" s="680">
        <v>0</v>
      </c>
      <c r="U30" s="680">
        <v>0</v>
      </c>
      <c r="V30" s="680">
        <v>0</v>
      </c>
      <c r="W30" s="680">
        <v>0</v>
      </c>
      <c r="X30" s="680">
        <v>0</v>
      </c>
      <c r="Y30" s="680">
        <v>0</v>
      </c>
      <c r="Z30" s="680">
        <v>0</v>
      </c>
      <c r="AA30" s="680">
        <v>0</v>
      </c>
      <c r="AB30" s="680">
        <v>0</v>
      </c>
    </row>
    <row r="32" spans="2:29" x14ac:dyDescent="0.25">
      <c r="B32" s="683" t="s">
        <v>57</v>
      </c>
      <c r="AC32" s="606" t="s">
        <v>0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20"/>
  <dimension ref="B1:AC31"/>
  <sheetViews>
    <sheetView topLeftCell="G12" workbookViewId="0">
      <selection activeCell="AA5" sqref="AA5:AC5"/>
    </sheetView>
  </sheetViews>
  <sheetFormatPr baseColWidth="10" defaultColWidth="11.5703125" defaultRowHeight="15" x14ac:dyDescent="0.25"/>
  <cols>
    <col min="1" max="16384" width="11.5703125" style="673"/>
  </cols>
  <sheetData>
    <row r="1" spans="2:29" x14ac:dyDescent="0.25">
      <c r="B1" s="672" t="s">
        <v>0</v>
      </c>
    </row>
    <row r="2" spans="2:29" x14ac:dyDescent="0.25">
      <c r="B2" s="674" t="s">
        <v>85</v>
      </c>
    </row>
    <row r="3" spans="2:29" x14ac:dyDescent="0.25">
      <c r="B3" s="674" t="s">
        <v>2</v>
      </c>
    </row>
    <row r="4" spans="2:29" x14ac:dyDescent="0.25">
      <c r="B4" s="674" t="s">
        <v>86</v>
      </c>
    </row>
    <row r="5" spans="2:29" x14ac:dyDescent="0.25">
      <c r="AA5" s="647" t="s">
        <v>73</v>
      </c>
      <c r="AB5" t="s">
        <v>74</v>
      </c>
      <c r="AC5" t="s">
        <v>75</v>
      </c>
    </row>
    <row r="6" spans="2:29" ht="75" x14ac:dyDescent="0.25">
      <c r="B6" s="675" t="s">
        <v>4</v>
      </c>
      <c r="C6" s="676" t="s">
        <v>5</v>
      </c>
      <c r="D6" s="676" t="s">
        <v>5</v>
      </c>
      <c r="E6" s="676" t="s">
        <v>5</v>
      </c>
      <c r="F6" s="676" t="s">
        <v>5</v>
      </c>
      <c r="G6" s="676" t="s">
        <v>5</v>
      </c>
      <c r="H6" s="676" t="s">
        <v>5</v>
      </c>
      <c r="I6" s="676" t="s">
        <v>5</v>
      </c>
      <c r="J6" s="676" t="s">
        <v>5</v>
      </c>
      <c r="K6" s="676" t="s">
        <v>5</v>
      </c>
      <c r="L6" s="676" t="s">
        <v>5</v>
      </c>
      <c r="M6" s="676" t="s">
        <v>5</v>
      </c>
      <c r="N6" s="676" t="s">
        <v>5</v>
      </c>
      <c r="O6" s="676" t="s">
        <v>5</v>
      </c>
      <c r="P6" s="676" t="s">
        <v>5</v>
      </c>
      <c r="Q6" s="676" t="s">
        <v>5</v>
      </c>
      <c r="R6" s="676" t="s">
        <v>5</v>
      </c>
      <c r="S6" s="676" t="s">
        <v>5</v>
      </c>
      <c r="T6" s="676" t="s">
        <v>5</v>
      </c>
      <c r="U6" s="676" t="s">
        <v>5</v>
      </c>
      <c r="V6" s="676" t="s">
        <v>5</v>
      </c>
      <c r="W6" s="676" t="s">
        <v>5</v>
      </c>
      <c r="X6" s="676" t="s">
        <v>6</v>
      </c>
      <c r="Y6" s="676" t="s">
        <v>7</v>
      </c>
      <c r="Z6" s="676" t="s">
        <v>8</v>
      </c>
    </row>
    <row r="7" spans="2:29" ht="150" x14ac:dyDescent="0.25">
      <c r="B7" s="675" t="s">
        <v>9</v>
      </c>
      <c r="C7" s="676" t="s">
        <v>10</v>
      </c>
      <c r="D7" s="676" t="s">
        <v>11</v>
      </c>
      <c r="E7" s="676" t="s">
        <v>12</v>
      </c>
      <c r="F7" s="676" t="s">
        <v>13</v>
      </c>
      <c r="G7" s="676" t="s">
        <v>14</v>
      </c>
      <c r="H7" s="676" t="s">
        <v>15</v>
      </c>
      <c r="I7" s="676" t="s">
        <v>16</v>
      </c>
      <c r="J7" s="676" t="s">
        <v>17</v>
      </c>
      <c r="K7" s="676" t="s">
        <v>18</v>
      </c>
      <c r="L7" s="676" t="s">
        <v>19</v>
      </c>
      <c r="M7" s="676" t="s">
        <v>20</v>
      </c>
      <c r="N7" s="676" t="s">
        <v>21</v>
      </c>
      <c r="O7" s="676" t="s">
        <v>22</v>
      </c>
      <c r="P7" s="676" t="s">
        <v>23</v>
      </c>
      <c r="Q7" s="676" t="s">
        <v>24</v>
      </c>
      <c r="R7" s="676" t="s">
        <v>25</v>
      </c>
      <c r="S7" s="676" t="s">
        <v>26</v>
      </c>
      <c r="T7" s="676" t="s">
        <v>27</v>
      </c>
      <c r="U7" s="676" t="s">
        <v>28</v>
      </c>
      <c r="V7" s="676" t="s">
        <v>29</v>
      </c>
      <c r="W7" s="676" t="s">
        <v>10</v>
      </c>
      <c r="X7" s="676" t="s">
        <v>32</v>
      </c>
      <c r="Y7" s="676" t="s">
        <v>32</v>
      </c>
      <c r="Z7" s="676" t="s">
        <v>32</v>
      </c>
    </row>
    <row r="8" spans="2:29" x14ac:dyDescent="0.25">
      <c r="B8" s="677" t="s">
        <v>33</v>
      </c>
      <c r="C8" s="678" t="s">
        <v>34</v>
      </c>
      <c r="D8" s="678" t="s">
        <v>34</v>
      </c>
      <c r="E8" s="678" t="s">
        <v>34</v>
      </c>
      <c r="F8" s="678" t="s">
        <v>34</v>
      </c>
      <c r="G8" s="678" t="s">
        <v>34</v>
      </c>
      <c r="H8" s="678" t="s">
        <v>34</v>
      </c>
      <c r="I8" s="678" t="s">
        <v>34</v>
      </c>
      <c r="J8" s="678" t="s">
        <v>34</v>
      </c>
      <c r="K8" s="678" t="s">
        <v>34</v>
      </c>
      <c r="L8" s="678" t="s">
        <v>34</v>
      </c>
      <c r="M8" s="678" t="s">
        <v>34</v>
      </c>
      <c r="N8" s="678" t="s">
        <v>34</v>
      </c>
      <c r="O8" s="678" t="s">
        <v>34</v>
      </c>
      <c r="P8" s="678" t="s">
        <v>34</v>
      </c>
      <c r="Q8" s="678" t="s">
        <v>34</v>
      </c>
      <c r="R8" s="678" t="s">
        <v>34</v>
      </c>
      <c r="S8" s="678" t="s">
        <v>34</v>
      </c>
      <c r="T8" s="678" t="s">
        <v>34</v>
      </c>
      <c r="U8" s="678" t="s">
        <v>34</v>
      </c>
      <c r="V8" s="678" t="s">
        <v>34</v>
      </c>
      <c r="W8" s="678" t="s">
        <v>34</v>
      </c>
      <c r="X8" s="678" t="s">
        <v>34</v>
      </c>
      <c r="Y8" s="678" t="s">
        <v>34</v>
      </c>
      <c r="Z8" s="678" t="s">
        <v>34</v>
      </c>
    </row>
    <row r="9" spans="2:29" x14ac:dyDescent="0.25">
      <c r="B9" s="679" t="s">
        <v>35</v>
      </c>
      <c r="C9" s="680">
        <v>2073912</v>
      </c>
      <c r="D9" s="680">
        <v>69504</v>
      </c>
      <c r="E9" s="680">
        <v>88489</v>
      </c>
      <c r="F9" s="680">
        <v>572108</v>
      </c>
      <c r="G9" s="680">
        <v>17529</v>
      </c>
      <c r="H9" s="680">
        <v>7234</v>
      </c>
      <c r="I9" s="680">
        <v>225928</v>
      </c>
      <c r="J9" s="680">
        <v>162610</v>
      </c>
      <c r="K9" s="680">
        <v>119036</v>
      </c>
      <c r="L9" s="680">
        <v>50634</v>
      </c>
      <c r="M9" s="680">
        <v>91432</v>
      </c>
      <c r="N9" s="680">
        <v>137419</v>
      </c>
      <c r="O9" s="680">
        <v>101517</v>
      </c>
      <c r="P9" s="680">
        <v>60500</v>
      </c>
      <c r="Q9" s="680">
        <v>46305</v>
      </c>
      <c r="R9" s="680">
        <v>175315</v>
      </c>
      <c r="S9" s="680">
        <v>28905</v>
      </c>
      <c r="T9" s="680">
        <v>83779</v>
      </c>
      <c r="U9" s="680">
        <v>14340</v>
      </c>
      <c r="V9" s="680">
        <v>21329</v>
      </c>
      <c r="W9" s="680">
        <v>2073912</v>
      </c>
      <c r="X9" s="680">
        <v>1925708</v>
      </c>
      <c r="Y9" s="680">
        <v>603248</v>
      </c>
      <c r="Z9" s="680">
        <v>770533</v>
      </c>
    </row>
    <row r="10" spans="2:29" ht="75" x14ac:dyDescent="0.25">
      <c r="B10" s="679" t="s">
        <v>36</v>
      </c>
      <c r="C10" s="680">
        <v>85522</v>
      </c>
      <c r="D10" s="680">
        <v>13566</v>
      </c>
      <c r="E10" s="681" t="s">
        <v>34</v>
      </c>
      <c r="F10" s="680">
        <v>66779</v>
      </c>
      <c r="G10" s="680">
        <v>21</v>
      </c>
      <c r="H10" s="681" t="s">
        <v>34</v>
      </c>
      <c r="I10" s="680">
        <v>1600</v>
      </c>
      <c r="J10" s="680">
        <v>134</v>
      </c>
      <c r="K10" s="680">
        <v>1</v>
      </c>
      <c r="L10" s="680">
        <v>2793</v>
      </c>
      <c r="M10" s="680">
        <v>3</v>
      </c>
      <c r="N10" s="681" t="s">
        <v>34</v>
      </c>
      <c r="O10" s="680">
        <v>6</v>
      </c>
      <c r="P10" s="681" t="s">
        <v>34</v>
      </c>
      <c r="Q10" s="681" t="s">
        <v>34</v>
      </c>
      <c r="R10" s="680">
        <v>419</v>
      </c>
      <c r="S10" s="680">
        <v>24</v>
      </c>
      <c r="T10" s="680">
        <v>59</v>
      </c>
      <c r="U10" s="680">
        <v>48</v>
      </c>
      <c r="V10" s="680">
        <v>67</v>
      </c>
      <c r="W10" s="680">
        <v>85522</v>
      </c>
      <c r="X10" s="680">
        <v>30660</v>
      </c>
      <c r="Y10" s="681" t="s">
        <v>34</v>
      </c>
      <c r="Z10" s="680">
        <v>37649</v>
      </c>
    </row>
    <row r="11" spans="2:29" ht="45" x14ac:dyDescent="0.25">
      <c r="B11" s="679" t="s">
        <v>37</v>
      </c>
      <c r="C11" s="680">
        <v>121601</v>
      </c>
      <c r="D11" s="680">
        <v>631</v>
      </c>
      <c r="E11" s="680">
        <v>19438</v>
      </c>
      <c r="F11" s="680">
        <v>77911</v>
      </c>
      <c r="G11" s="680">
        <v>4108</v>
      </c>
      <c r="H11" s="680">
        <v>51</v>
      </c>
      <c r="I11" s="680">
        <v>10540</v>
      </c>
      <c r="J11" s="680">
        <v>1744</v>
      </c>
      <c r="K11" s="680">
        <v>548</v>
      </c>
      <c r="L11" s="680">
        <v>132</v>
      </c>
      <c r="M11" s="680">
        <v>145</v>
      </c>
      <c r="N11" s="680">
        <v>393</v>
      </c>
      <c r="O11" s="680">
        <v>1989</v>
      </c>
      <c r="P11" s="680">
        <v>290</v>
      </c>
      <c r="Q11" s="680">
        <v>229</v>
      </c>
      <c r="R11" s="680">
        <v>1659</v>
      </c>
      <c r="S11" s="680">
        <v>892</v>
      </c>
      <c r="T11" s="680">
        <v>601</v>
      </c>
      <c r="U11" s="680">
        <v>52</v>
      </c>
      <c r="V11" s="680">
        <v>248</v>
      </c>
      <c r="W11" s="680">
        <v>121601</v>
      </c>
      <c r="X11" s="680">
        <v>7616</v>
      </c>
      <c r="Y11" s="680">
        <v>4588</v>
      </c>
      <c r="Z11" s="680">
        <v>142395</v>
      </c>
    </row>
    <row r="12" spans="2:29" ht="45" x14ac:dyDescent="0.25">
      <c r="B12" s="679" t="s">
        <v>38</v>
      </c>
      <c r="C12" s="680">
        <v>798378</v>
      </c>
      <c r="D12" s="680">
        <v>40275</v>
      </c>
      <c r="E12" s="680">
        <v>29754</v>
      </c>
      <c r="F12" s="680">
        <v>350523</v>
      </c>
      <c r="G12" s="680">
        <v>2546</v>
      </c>
      <c r="H12" s="680">
        <v>1412</v>
      </c>
      <c r="I12" s="680">
        <v>152294</v>
      </c>
      <c r="J12" s="680">
        <v>23429</v>
      </c>
      <c r="K12" s="680">
        <v>38644</v>
      </c>
      <c r="L12" s="680">
        <v>28100</v>
      </c>
      <c r="M12" s="680">
        <v>15913</v>
      </c>
      <c r="N12" s="680">
        <v>3077</v>
      </c>
      <c r="O12" s="680">
        <v>6457</v>
      </c>
      <c r="P12" s="680">
        <v>8554</v>
      </c>
      <c r="Q12" s="680">
        <v>11287</v>
      </c>
      <c r="R12" s="680">
        <v>35660</v>
      </c>
      <c r="S12" s="680">
        <v>7115</v>
      </c>
      <c r="T12" s="680">
        <v>33932</v>
      </c>
      <c r="U12" s="680">
        <v>3264</v>
      </c>
      <c r="V12" s="680">
        <v>6142</v>
      </c>
      <c r="W12" s="680">
        <v>798378</v>
      </c>
      <c r="X12" s="680">
        <v>543745</v>
      </c>
      <c r="Y12" s="680">
        <v>95003</v>
      </c>
      <c r="Z12" s="680">
        <v>459424</v>
      </c>
    </row>
    <row r="13" spans="2:29" ht="90" x14ac:dyDescent="0.25">
      <c r="B13" s="679" t="s">
        <v>39</v>
      </c>
      <c r="C13" s="680">
        <v>29889</v>
      </c>
      <c r="D13" s="680">
        <v>2313</v>
      </c>
      <c r="E13" s="680">
        <v>3329</v>
      </c>
      <c r="F13" s="680">
        <v>8861</v>
      </c>
      <c r="G13" s="680">
        <v>76</v>
      </c>
      <c r="H13" s="680">
        <v>39</v>
      </c>
      <c r="I13" s="680">
        <v>273</v>
      </c>
      <c r="J13" s="680">
        <v>2496</v>
      </c>
      <c r="K13" s="680">
        <v>1073</v>
      </c>
      <c r="L13" s="680">
        <v>1047</v>
      </c>
      <c r="M13" s="680">
        <v>436</v>
      </c>
      <c r="N13" s="680">
        <v>716</v>
      </c>
      <c r="O13" s="680">
        <v>1818</v>
      </c>
      <c r="P13" s="680">
        <v>385</v>
      </c>
      <c r="Q13" s="680">
        <v>321</v>
      </c>
      <c r="R13" s="680">
        <v>2866</v>
      </c>
      <c r="S13" s="680">
        <v>1013</v>
      </c>
      <c r="T13" s="680">
        <v>1686</v>
      </c>
      <c r="U13" s="680">
        <v>299</v>
      </c>
      <c r="V13" s="680">
        <v>842</v>
      </c>
      <c r="W13" s="680">
        <v>29889</v>
      </c>
      <c r="X13" s="680">
        <v>20872</v>
      </c>
      <c r="Y13" s="681" t="s">
        <v>34</v>
      </c>
      <c r="Z13" s="680">
        <v>3343</v>
      </c>
    </row>
    <row r="14" spans="2:29" ht="120" x14ac:dyDescent="0.25">
      <c r="B14" s="679" t="s">
        <v>40</v>
      </c>
      <c r="C14" s="680">
        <v>21421</v>
      </c>
      <c r="D14" s="680">
        <v>51</v>
      </c>
      <c r="E14" s="680">
        <v>1153</v>
      </c>
      <c r="F14" s="680">
        <v>2273</v>
      </c>
      <c r="G14" s="680">
        <v>32</v>
      </c>
      <c r="H14" s="680">
        <v>134</v>
      </c>
      <c r="I14" s="680">
        <v>361</v>
      </c>
      <c r="J14" s="680">
        <v>3380</v>
      </c>
      <c r="K14" s="680">
        <v>844</v>
      </c>
      <c r="L14" s="680">
        <v>719</v>
      </c>
      <c r="M14" s="680">
        <v>315</v>
      </c>
      <c r="N14" s="680">
        <v>768</v>
      </c>
      <c r="O14" s="680">
        <v>2300</v>
      </c>
      <c r="P14" s="680">
        <v>333</v>
      </c>
      <c r="Q14" s="680">
        <v>232</v>
      </c>
      <c r="R14" s="680">
        <v>5134</v>
      </c>
      <c r="S14" s="680">
        <v>653</v>
      </c>
      <c r="T14" s="680">
        <v>1643</v>
      </c>
      <c r="U14" s="680">
        <v>183</v>
      </c>
      <c r="V14" s="680">
        <v>912</v>
      </c>
      <c r="W14" s="680">
        <v>21421</v>
      </c>
      <c r="X14" s="680">
        <v>10165</v>
      </c>
      <c r="Y14" s="681" t="s">
        <v>34</v>
      </c>
      <c r="Z14" s="680">
        <v>194</v>
      </c>
    </row>
    <row r="15" spans="2:29" ht="60" x14ac:dyDescent="0.25">
      <c r="B15" s="679" t="s">
        <v>41</v>
      </c>
      <c r="C15" s="680">
        <v>59267</v>
      </c>
      <c r="D15" s="680">
        <v>1452</v>
      </c>
      <c r="E15" s="680">
        <v>2780</v>
      </c>
      <c r="F15" s="680">
        <v>2208</v>
      </c>
      <c r="G15" s="680">
        <v>2824</v>
      </c>
      <c r="H15" s="680">
        <v>337</v>
      </c>
      <c r="I15" s="680">
        <v>150</v>
      </c>
      <c r="J15" s="680">
        <v>2137</v>
      </c>
      <c r="K15" s="680">
        <v>5881</v>
      </c>
      <c r="L15" s="680">
        <v>679</v>
      </c>
      <c r="M15" s="680">
        <v>346</v>
      </c>
      <c r="N15" s="680">
        <v>989</v>
      </c>
      <c r="O15" s="680">
        <v>28011</v>
      </c>
      <c r="P15" s="680">
        <v>398</v>
      </c>
      <c r="Q15" s="680">
        <v>368</v>
      </c>
      <c r="R15" s="680">
        <v>6604</v>
      </c>
      <c r="S15" s="680">
        <v>1991</v>
      </c>
      <c r="T15" s="680">
        <v>1599</v>
      </c>
      <c r="U15" s="680">
        <v>284</v>
      </c>
      <c r="V15" s="680">
        <v>227</v>
      </c>
      <c r="W15" s="680">
        <v>59267</v>
      </c>
      <c r="X15" s="680">
        <v>545</v>
      </c>
      <c r="Y15" s="680">
        <v>376707</v>
      </c>
      <c r="Z15" s="681" t="s">
        <v>34</v>
      </c>
      <c r="AA15" s="646">
        <f>W15/($W15+$X15+$Y15)</f>
        <v>0.13577186789120291</v>
      </c>
      <c r="AB15" s="646">
        <f t="shared" ref="AB15:AC15" si="0">X15/($W15+$X15+$Y15)</f>
        <v>1.2485138103954239E-3</v>
      </c>
      <c r="AC15" s="646">
        <f t="shared" si="0"/>
        <v>0.86297961829840164</v>
      </c>
    </row>
    <row r="16" spans="2:29" ht="165" x14ac:dyDescent="0.25">
      <c r="B16" s="679" t="s">
        <v>42</v>
      </c>
      <c r="C16" s="680">
        <v>13122</v>
      </c>
      <c r="D16" s="680">
        <v>120</v>
      </c>
      <c r="E16" s="680">
        <v>232</v>
      </c>
      <c r="F16" s="680">
        <v>318</v>
      </c>
      <c r="G16" s="680">
        <v>26</v>
      </c>
      <c r="H16" s="680">
        <v>1098</v>
      </c>
      <c r="I16" s="680">
        <v>570</v>
      </c>
      <c r="J16" s="680">
        <v>1139</v>
      </c>
      <c r="K16" s="680">
        <v>1776</v>
      </c>
      <c r="L16" s="680">
        <v>229</v>
      </c>
      <c r="M16" s="680">
        <v>966</v>
      </c>
      <c r="N16" s="680">
        <v>441</v>
      </c>
      <c r="O16" s="680">
        <v>300</v>
      </c>
      <c r="P16" s="680">
        <v>553</v>
      </c>
      <c r="Q16" s="680">
        <v>1717</v>
      </c>
      <c r="R16" s="680">
        <v>607</v>
      </c>
      <c r="S16" s="680">
        <v>126</v>
      </c>
      <c r="T16" s="680">
        <v>582</v>
      </c>
      <c r="U16" s="680">
        <v>1741</v>
      </c>
      <c r="V16" s="680">
        <v>579</v>
      </c>
      <c r="W16" s="680">
        <v>13122</v>
      </c>
      <c r="X16" s="680">
        <v>14461</v>
      </c>
      <c r="Y16" s="681" t="s">
        <v>34</v>
      </c>
      <c r="Z16" s="680">
        <v>2078</v>
      </c>
    </row>
    <row r="17" spans="2:27" ht="60" x14ac:dyDescent="0.25">
      <c r="B17" s="679" t="s">
        <v>43</v>
      </c>
      <c r="C17" s="680">
        <v>108979</v>
      </c>
      <c r="D17" s="680">
        <v>2979</v>
      </c>
      <c r="E17" s="680">
        <v>2593</v>
      </c>
      <c r="F17" s="680">
        <v>15880</v>
      </c>
      <c r="G17" s="680">
        <v>296</v>
      </c>
      <c r="H17" s="680">
        <v>373</v>
      </c>
      <c r="I17" s="680">
        <v>2698</v>
      </c>
      <c r="J17" s="680">
        <v>18586</v>
      </c>
      <c r="K17" s="680">
        <v>41481</v>
      </c>
      <c r="L17" s="680">
        <v>1561</v>
      </c>
      <c r="M17" s="680">
        <v>1934</v>
      </c>
      <c r="N17" s="680">
        <v>2532</v>
      </c>
      <c r="O17" s="680">
        <v>2536</v>
      </c>
      <c r="P17" s="680">
        <v>2191</v>
      </c>
      <c r="Q17" s="680">
        <v>2273</v>
      </c>
      <c r="R17" s="680">
        <v>4439</v>
      </c>
      <c r="S17" s="680">
        <v>4011</v>
      </c>
      <c r="T17" s="680">
        <v>1498</v>
      </c>
      <c r="U17" s="680">
        <v>375</v>
      </c>
      <c r="V17" s="680">
        <v>744</v>
      </c>
      <c r="W17" s="680">
        <v>108979</v>
      </c>
      <c r="X17" s="680">
        <v>19390</v>
      </c>
      <c r="Y17" s="681" t="s">
        <v>34</v>
      </c>
      <c r="Z17" s="680">
        <v>12899</v>
      </c>
    </row>
    <row r="18" spans="2:27" ht="60" x14ac:dyDescent="0.25">
      <c r="B18" s="679" t="s">
        <v>44</v>
      </c>
      <c r="C18" s="680">
        <v>21883</v>
      </c>
      <c r="D18" s="680">
        <v>68</v>
      </c>
      <c r="E18" s="680">
        <v>420</v>
      </c>
      <c r="F18" s="680">
        <v>2139</v>
      </c>
      <c r="G18" s="680">
        <v>112</v>
      </c>
      <c r="H18" s="680">
        <v>112</v>
      </c>
      <c r="I18" s="680">
        <v>576</v>
      </c>
      <c r="J18" s="680">
        <v>3363</v>
      </c>
      <c r="K18" s="680">
        <v>1531</v>
      </c>
      <c r="L18" s="680">
        <v>357</v>
      </c>
      <c r="M18" s="680">
        <v>1432</v>
      </c>
      <c r="N18" s="680">
        <v>1197</v>
      </c>
      <c r="O18" s="680">
        <v>1872</v>
      </c>
      <c r="P18" s="680">
        <v>2348</v>
      </c>
      <c r="Q18" s="680">
        <v>1426</v>
      </c>
      <c r="R18" s="680">
        <v>1624</v>
      </c>
      <c r="S18" s="680">
        <v>773</v>
      </c>
      <c r="T18" s="680">
        <v>1707</v>
      </c>
      <c r="U18" s="680">
        <v>320</v>
      </c>
      <c r="V18" s="680">
        <v>505</v>
      </c>
      <c r="W18" s="680">
        <v>21883</v>
      </c>
      <c r="X18" s="680">
        <v>77669</v>
      </c>
      <c r="Y18" s="681" t="s">
        <v>34</v>
      </c>
      <c r="Z18" s="680">
        <v>324</v>
      </c>
    </row>
    <row r="19" spans="2:27" ht="75" x14ac:dyDescent="0.25">
      <c r="B19" s="679" t="s">
        <v>45</v>
      </c>
      <c r="C19" s="680">
        <v>125777</v>
      </c>
      <c r="D19" s="680">
        <v>343</v>
      </c>
      <c r="E19" s="680">
        <v>3130</v>
      </c>
      <c r="F19" s="680">
        <v>4473</v>
      </c>
      <c r="G19" s="680">
        <v>1460</v>
      </c>
      <c r="H19" s="680">
        <v>637</v>
      </c>
      <c r="I19" s="680">
        <v>1591</v>
      </c>
      <c r="J19" s="680">
        <v>15166</v>
      </c>
      <c r="K19" s="680">
        <v>4011</v>
      </c>
      <c r="L19" s="680">
        <v>1766</v>
      </c>
      <c r="M19" s="680">
        <v>41449</v>
      </c>
      <c r="N19" s="680">
        <v>15542</v>
      </c>
      <c r="O19" s="680">
        <v>4286</v>
      </c>
      <c r="P19" s="680">
        <v>8637</v>
      </c>
      <c r="Q19" s="680">
        <v>3862</v>
      </c>
      <c r="R19" s="680">
        <v>10824</v>
      </c>
      <c r="S19" s="680">
        <v>3422</v>
      </c>
      <c r="T19" s="680">
        <v>3328</v>
      </c>
      <c r="U19" s="680">
        <v>776</v>
      </c>
      <c r="V19" s="680">
        <v>1073</v>
      </c>
      <c r="W19" s="680">
        <v>125777</v>
      </c>
      <c r="X19" s="680">
        <v>56198</v>
      </c>
      <c r="Y19" s="680">
        <v>43064</v>
      </c>
      <c r="Z19" s="680">
        <v>40705</v>
      </c>
    </row>
    <row r="20" spans="2:27" ht="60" x14ac:dyDescent="0.25">
      <c r="B20" s="679" t="s">
        <v>46</v>
      </c>
      <c r="C20" s="680">
        <v>180489</v>
      </c>
      <c r="D20" s="680">
        <v>2248</v>
      </c>
      <c r="E20" s="680">
        <v>5320</v>
      </c>
      <c r="F20" s="680">
        <v>11670</v>
      </c>
      <c r="G20" s="680">
        <v>1523</v>
      </c>
      <c r="H20" s="680">
        <v>624</v>
      </c>
      <c r="I20" s="680">
        <v>7779</v>
      </c>
      <c r="J20" s="680">
        <v>20633</v>
      </c>
      <c r="K20" s="680">
        <v>6919</v>
      </c>
      <c r="L20" s="680">
        <v>2501</v>
      </c>
      <c r="M20" s="680">
        <v>2874</v>
      </c>
      <c r="N20" s="680">
        <v>84185</v>
      </c>
      <c r="O20" s="680">
        <v>18236</v>
      </c>
      <c r="P20" s="680">
        <v>2894</v>
      </c>
      <c r="Q20" s="680">
        <v>2552</v>
      </c>
      <c r="R20" s="680">
        <v>7131</v>
      </c>
      <c r="S20" s="680">
        <v>405</v>
      </c>
      <c r="T20" s="680">
        <v>1622</v>
      </c>
      <c r="U20" s="680">
        <v>550</v>
      </c>
      <c r="V20" s="680">
        <v>824</v>
      </c>
      <c r="W20" s="680">
        <v>180489</v>
      </c>
      <c r="X20" s="680">
        <v>128567</v>
      </c>
      <c r="Y20" s="681" t="s">
        <v>34</v>
      </c>
      <c r="Z20" s="680">
        <v>16710</v>
      </c>
    </row>
    <row r="21" spans="2:27" ht="45" x14ac:dyDescent="0.25">
      <c r="B21" s="679" t="s">
        <v>47</v>
      </c>
      <c r="C21" s="680">
        <v>71113</v>
      </c>
      <c r="D21" s="680">
        <v>121</v>
      </c>
      <c r="E21" s="680">
        <v>321</v>
      </c>
      <c r="F21" s="680">
        <v>2476</v>
      </c>
      <c r="G21" s="680">
        <v>442</v>
      </c>
      <c r="H21" s="680">
        <v>227</v>
      </c>
      <c r="I21" s="680">
        <v>1807</v>
      </c>
      <c r="J21" s="680">
        <v>18889</v>
      </c>
      <c r="K21" s="680">
        <v>2450</v>
      </c>
      <c r="L21" s="680">
        <v>3630</v>
      </c>
      <c r="M21" s="680">
        <v>3472</v>
      </c>
      <c r="N21" s="680">
        <v>3184</v>
      </c>
      <c r="O21" s="680">
        <v>9140</v>
      </c>
      <c r="P21" s="680">
        <v>5093</v>
      </c>
      <c r="Q21" s="680">
        <v>2922</v>
      </c>
      <c r="R21" s="680">
        <v>5794</v>
      </c>
      <c r="S21" s="680">
        <v>1367</v>
      </c>
      <c r="T21" s="680">
        <v>5214</v>
      </c>
      <c r="U21" s="680">
        <v>996</v>
      </c>
      <c r="V21" s="680">
        <v>3569</v>
      </c>
      <c r="W21" s="680">
        <v>71113</v>
      </c>
      <c r="X21" s="680">
        <v>298947</v>
      </c>
      <c r="Y21" s="680">
        <v>44106</v>
      </c>
      <c r="Z21" s="680">
        <v>162</v>
      </c>
    </row>
    <row r="22" spans="2:27" ht="90" x14ac:dyDescent="0.25">
      <c r="B22" s="679" t="s">
        <v>48</v>
      </c>
      <c r="C22" s="680">
        <v>169622</v>
      </c>
      <c r="D22" s="680">
        <v>3217</v>
      </c>
      <c r="E22" s="680">
        <v>12847</v>
      </c>
      <c r="F22" s="680">
        <v>14245</v>
      </c>
      <c r="G22" s="680">
        <v>3145</v>
      </c>
      <c r="H22" s="680">
        <v>475</v>
      </c>
      <c r="I22" s="680">
        <v>33221</v>
      </c>
      <c r="J22" s="680">
        <v>28528</v>
      </c>
      <c r="K22" s="680">
        <v>2944</v>
      </c>
      <c r="L22" s="680">
        <v>1575</v>
      </c>
      <c r="M22" s="680">
        <v>5409</v>
      </c>
      <c r="N22" s="680">
        <v>11060</v>
      </c>
      <c r="O22" s="680">
        <v>7135</v>
      </c>
      <c r="P22" s="680">
        <v>16359</v>
      </c>
      <c r="Q22" s="680">
        <v>6264</v>
      </c>
      <c r="R22" s="680">
        <v>15287</v>
      </c>
      <c r="S22" s="680">
        <v>1820</v>
      </c>
      <c r="T22" s="680">
        <v>3605</v>
      </c>
      <c r="U22" s="680">
        <v>602</v>
      </c>
      <c r="V22" s="680">
        <v>1885</v>
      </c>
      <c r="W22" s="680">
        <v>169622</v>
      </c>
      <c r="X22" s="680">
        <v>9239</v>
      </c>
      <c r="Y22" s="680">
        <v>39781</v>
      </c>
      <c r="Z22" s="680">
        <v>25784</v>
      </c>
    </row>
    <row r="23" spans="2:27" ht="60" x14ac:dyDescent="0.25">
      <c r="B23" s="679" t="s">
        <v>49</v>
      </c>
      <c r="C23" s="680">
        <v>149119</v>
      </c>
      <c r="D23" s="680">
        <v>1744</v>
      </c>
      <c r="E23" s="680">
        <v>5843</v>
      </c>
      <c r="F23" s="680">
        <v>10957</v>
      </c>
      <c r="G23" s="680">
        <v>799</v>
      </c>
      <c r="H23" s="680">
        <v>1160</v>
      </c>
      <c r="I23" s="680">
        <v>9270</v>
      </c>
      <c r="J23" s="680">
        <v>22175</v>
      </c>
      <c r="K23" s="680">
        <v>8914</v>
      </c>
      <c r="L23" s="680">
        <v>4191</v>
      </c>
      <c r="M23" s="680">
        <v>12203</v>
      </c>
      <c r="N23" s="680">
        <v>9925</v>
      </c>
      <c r="O23" s="680">
        <v>14756</v>
      </c>
      <c r="P23" s="680">
        <v>9243</v>
      </c>
      <c r="Q23" s="680">
        <v>9745</v>
      </c>
      <c r="R23" s="680">
        <v>13296</v>
      </c>
      <c r="S23" s="680">
        <v>3580</v>
      </c>
      <c r="T23" s="680">
        <v>5958</v>
      </c>
      <c r="U23" s="680">
        <v>2656</v>
      </c>
      <c r="V23" s="680">
        <v>2705</v>
      </c>
      <c r="W23" s="680">
        <v>149119</v>
      </c>
      <c r="X23" s="680">
        <v>9161</v>
      </c>
      <c r="Y23" s="681" t="s">
        <v>34</v>
      </c>
      <c r="Z23" s="680">
        <v>25745</v>
      </c>
    </row>
    <row r="24" spans="2:27" ht="135" x14ac:dyDescent="0.25">
      <c r="B24" s="679" t="s">
        <v>50</v>
      </c>
      <c r="C24" s="680">
        <v>9498</v>
      </c>
      <c r="D24" s="680">
        <v>19</v>
      </c>
      <c r="E24" s="680">
        <v>131</v>
      </c>
      <c r="F24" s="680">
        <v>475</v>
      </c>
      <c r="G24" s="680">
        <v>10</v>
      </c>
      <c r="H24" s="680">
        <v>11</v>
      </c>
      <c r="I24" s="680">
        <v>981</v>
      </c>
      <c r="J24" s="680">
        <v>14</v>
      </c>
      <c r="K24" s="680">
        <v>326</v>
      </c>
      <c r="L24" s="681" t="s">
        <v>34</v>
      </c>
      <c r="M24" s="680">
        <v>29</v>
      </c>
      <c r="N24" s="680">
        <v>543</v>
      </c>
      <c r="O24" s="680">
        <v>118</v>
      </c>
      <c r="P24" s="680">
        <v>445</v>
      </c>
      <c r="Q24" s="680">
        <v>25</v>
      </c>
      <c r="R24" s="680">
        <v>5451</v>
      </c>
      <c r="S24" s="681" t="s">
        <v>34</v>
      </c>
      <c r="T24" s="680">
        <v>919</v>
      </c>
      <c r="U24" s="681" t="s">
        <v>34</v>
      </c>
      <c r="V24" s="681" t="s">
        <v>34</v>
      </c>
      <c r="W24" s="680">
        <v>9498</v>
      </c>
      <c r="X24" s="680">
        <v>319863</v>
      </c>
      <c r="Y24" s="681" t="s">
        <v>34</v>
      </c>
      <c r="Z24" s="680">
        <v>1007</v>
      </c>
    </row>
    <row r="25" spans="2:27" ht="30" x14ac:dyDescent="0.25">
      <c r="B25" s="679" t="s">
        <v>51</v>
      </c>
      <c r="C25" s="680">
        <v>7860</v>
      </c>
      <c r="D25" s="681" t="s">
        <v>34</v>
      </c>
      <c r="E25" s="680">
        <v>23</v>
      </c>
      <c r="F25" s="680">
        <v>40</v>
      </c>
      <c r="G25" s="680">
        <v>19</v>
      </c>
      <c r="H25" s="680">
        <v>3</v>
      </c>
      <c r="I25" s="680">
        <v>403</v>
      </c>
      <c r="J25" s="680">
        <v>613</v>
      </c>
      <c r="K25" s="680">
        <v>163</v>
      </c>
      <c r="L25" s="680">
        <v>113</v>
      </c>
      <c r="M25" s="680">
        <v>1289</v>
      </c>
      <c r="N25" s="680">
        <v>451</v>
      </c>
      <c r="O25" s="680">
        <v>55</v>
      </c>
      <c r="P25" s="680">
        <v>239</v>
      </c>
      <c r="Q25" s="680">
        <v>167</v>
      </c>
      <c r="R25" s="680">
        <v>3411</v>
      </c>
      <c r="S25" s="680">
        <v>389</v>
      </c>
      <c r="T25" s="680">
        <v>425</v>
      </c>
      <c r="U25" s="680">
        <v>4</v>
      </c>
      <c r="V25" s="680">
        <v>54</v>
      </c>
      <c r="W25" s="680">
        <v>7860</v>
      </c>
      <c r="X25" s="680">
        <v>125718</v>
      </c>
      <c r="Y25" s="681" t="s">
        <v>34</v>
      </c>
      <c r="Z25" s="680">
        <v>1144</v>
      </c>
    </row>
    <row r="26" spans="2:27" ht="60" x14ac:dyDescent="0.25">
      <c r="B26" s="679" t="s">
        <v>52</v>
      </c>
      <c r="C26" s="680">
        <v>66008</v>
      </c>
      <c r="D26" s="681" t="s">
        <v>34</v>
      </c>
      <c r="E26" s="681" t="s">
        <v>34</v>
      </c>
      <c r="F26" s="681" t="s">
        <v>34</v>
      </c>
      <c r="G26" s="681" t="s">
        <v>34</v>
      </c>
      <c r="H26" s="680">
        <v>7</v>
      </c>
      <c r="I26" s="681" t="s">
        <v>34</v>
      </c>
      <c r="J26" s="681" t="s">
        <v>34</v>
      </c>
      <c r="K26" s="681" t="s">
        <v>34</v>
      </c>
      <c r="L26" s="681" t="s">
        <v>34</v>
      </c>
      <c r="M26" s="681" t="s">
        <v>34</v>
      </c>
      <c r="N26" s="680">
        <v>152</v>
      </c>
      <c r="O26" s="681" t="s">
        <v>34</v>
      </c>
      <c r="P26" s="681" t="s">
        <v>34</v>
      </c>
      <c r="Q26" s="681" t="s">
        <v>34</v>
      </c>
      <c r="R26" s="680">
        <v>51242</v>
      </c>
      <c r="S26" s="680">
        <v>46</v>
      </c>
      <c r="T26" s="680">
        <v>14562</v>
      </c>
      <c r="U26" s="681" t="s">
        <v>34</v>
      </c>
      <c r="V26" s="681" t="s">
        <v>34</v>
      </c>
      <c r="W26" s="680">
        <v>66008</v>
      </c>
      <c r="X26" s="680">
        <v>185502</v>
      </c>
      <c r="Y26" s="681" t="s">
        <v>34</v>
      </c>
      <c r="Z26" s="680">
        <v>35</v>
      </c>
    </row>
    <row r="27" spans="2:27" ht="75" x14ac:dyDescent="0.25">
      <c r="B27" s="679" t="s">
        <v>53</v>
      </c>
      <c r="C27" s="680">
        <v>7694</v>
      </c>
      <c r="D27" s="681" t="s">
        <v>34</v>
      </c>
      <c r="E27" s="680">
        <v>1</v>
      </c>
      <c r="F27" s="681" t="s">
        <v>34</v>
      </c>
      <c r="G27" s="681" t="s">
        <v>34</v>
      </c>
      <c r="H27" s="680">
        <v>46</v>
      </c>
      <c r="I27" s="681" t="s">
        <v>34</v>
      </c>
      <c r="J27" s="680">
        <v>1</v>
      </c>
      <c r="K27" s="681" t="s">
        <v>34</v>
      </c>
      <c r="L27" s="680">
        <v>739</v>
      </c>
      <c r="M27" s="680">
        <v>1698</v>
      </c>
      <c r="N27" s="680">
        <v>355</v>
      </c>
      <c r="O27" s="680">
        <v>725</v>
      </c>
      <c r="P27" s="680">
        <v>407</v>
      </c>
      <c r="Q27" s="680">
        <v>699</v>
      </c>
      <c r="R27" s="680">
        <v>887</v>
      </c>
      <c r="S27" s="680">
        <v>109</v>
      </c>
      <c r="T27" s="680">
        <v>165</v>
      </c>
      <c r="U27" s="680">
        <v>1833</v>
      </c>
      <c r="V27" s="680">
        <v>30</v>
      </c>
      <c r="W27" s="680">
        <v>7694</v>
      </c>
      <c r="X27" s="680">
        <v>24702</v>
      </c>
      <c r="Y27" s="681" t="s">
        <v>34</v>
      </c>
      <c r="Z27" s="680">
        <v>792</v>
      </c>
    </row>
    <row r="28" spans="2:27" ht="30" x14ac:dyDescent="0.25">
      <c r="B28" s="679" t="s">
        <v>54</v>
      </c>
      <c r="C28" s="680">
        <v>26670</v>
      </c>
      <c r="D28" s="680">
        <v>356</v>
      </c>
      <c r="E28" s="680">
        <v>1174</v>
      </c>
      <c r="F28" s="680">
        <v>879</v>
      </c>
      <c r="G28" s="680">
        <v>90</v>
      </c>
      <c r="H28" s="680">
        <v>487</v>
      </c>
      <c r="I28" s="680">
        <v>1813</v>
      </c>
      <c r="J28" s="680">
        <v>184</v>
      </c>
      <c r="K28" s="680">
        <v>1529</v>
      </c>
      <c r="L28" s="680">
        <v>502</v>
      </c>
      <c r="M28" s="680">
        <v>1519</v>
      </c>
      <c r="N28" s="680">
        <v>1908</v>
      </c>
      <c r="O28" s="680">
        <v>1777</v>
      </c>
      <c r="P28" s="680">
        <v>2133</v>
      </c>
      <c r="Q28" s="680">
        <v>2217</v>
      </c>
      <c r="R28" s="680">
        <v>2981</v>
      </c>
      <c r="S28" s="680">
        <v>1169</v>
      </c>
      <c r="T28" s="680">
        <v>4673</v>
      </c>
      <c r="U28" s="680">
        <v>358</v>
      </c>
      <c r="V28" s="680">
        <v>921</v>
      </c>
      <c r="W28" s="680">
        <v>26670</v>
      </c>
      <c r="X28" s="680">
        <v>40068</v>
      </c>
      <c r="Y28" s="681" t="s">
        <v>34</v>
      </c>
      <c r="Z28" s="680">
        <v>143</v>
      </c>
    </row>
    <row r="29" spans="2:27" ht="195" x14ac:dyDescent="0.25">
      <c r="B29" s="679" t="s">
        <v>55</v>
      </c>
      <c r="C29" s="681" t="s">
        <v>34</v>
      </c>
      <c r="D29" s="681" t="s">
        <v>34</v>
      </c>
      <c r="E29" s="681" t="s">
        <v>34</v>
      </c>
      <c r="F29" s="681" t="s">
        <v>34</v>
      </c>
      <c r="G29" s="681" t="s">
        <v>34</v>
      </c>
      <c r="H29" s="681" t="s">
        <v>34</v>
      </c>
      <c r="I29" s="681" t="s">
        <v>34</v>
      </c>
      <c r="J29" s="681" t="s">
        <v>34</v>
      </c>
      <c r="K29" s="681" t="s">
        <v>34</v>
      </c>
      <c r="L29" s="681" t="s">
        <v>34</v>
      </c>
      <c r="M29" s="681" t="s">
        <v>34</v>
      </c>
      <c r="N29" s="681" t="s">
        <v>34</v>
      </c>
      <c r="O29" s="681" t="s">
        <v>34</v>
      </c>
      <c r="P29" s="681" t="s">
        <v>34</v>
      </c>
      <c r="Q29" s="681" t="s">
        <v>34</v>
      </c>
      <c r="R29" s="681" t="s">
        <v>34</v>
      </c>
      <c r="S29" s="681" t="s">
        <v>34</v>
      </c>
      <c r="T29" s="681" t="s">
        <v>34</v>
      </c>
      <c r="U29" s="681" t="s">
        <v>34</v>
      </c>
      <c r="V29" s="681" t="s">
        <v>34</v>
      </c>
      <c r="W29" s="681" t="s">
        <v>34</v>
      </c>
      <c r="X29" s="680">
        <v>2617</v>
      </c>
      <c r="Y29" s="681" t="s">
        <v>34</v>
      </c>
      <c r="Z29" s="681" t="s">
        <v>34</v>
      </c>
    </row>
    <row r="31" spans="2:27" x14ac:dyDescent="0.25">
      <c r="B31" s="683" t="s">
        <v>57</v>
      </c>
      <c r="AA31" s="684" t="s">
        <v>0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21"/>
  <dimension ref="B1:B22"/>
  <sheetViews>
    <sheetView workbookViewId="0"/>
  </sheetViews>
  <sheetFormatPr baseColWidth="10" defaultColWidth="10.7109375" defaultRowHeight="15" x14ac:dyDescent="0.25"/>
  <sheetData>
    <row r="1" spans="2:2" ht="45" x14ac:dyDescent="0.25">
      <c r="B1" s="608" t="s">
        <v>0</v>
      </c>
    </row>
    <row r="2" spans="2:2" ht="409.5" x14ac:dyDescent="0.25">
      <c r="B2" s="607" t="s">
        <v>58</v>
      </c>
    </row>
    <row r="4" spans="2:2" x14ac:dyDescent="0.25">
      <c r="B4" s="607" t="s">
        <v>34</v>
      </c>
    </row>
    <row r="6" spans="2:2" ht="120" x14ac:dyDescent="0.25">
      <c r="B6" s="607" t="s">
        <v>59</v>
      </c>
    </row>
    <row r="8" spans="2:2" ht="75" x14ac:dyDescent="0.25">
      <c r="B8" s="607" t="s">
        <v>60</v>
      </c>
    </row>
    <row r="9" spans="2:2" ht="90" x14ac:dyDescent="0.25">
      <c r="B9" s="607" t="s">
        <v>61</v>
      </c>
    </row>
    <row r="12" spans="2:2" ht="75" x14ac:dyDescent="0.25">
      <c r="B12" s="609" t="s">
        <v>62</v>
      </c>
    </row>
    <row r="13" spans="2:2" ht="75" x14ac:dyDescent="0.25">
      <c r="B13" s="610" t="s">
        <v>63</v>
      </c>
    </row>
    <row r="14" spans="2:2" ht="75" x14ac:dyDescent="0.25">
      <c r="B14" s="611" t="s">
        <v>64</v>
      </c>
    </row>
    <row r="15" spans="2:2" ht="60" x14ac:dyDescent="0.25">
      <c r="B15" s="612" t="s">
        <v>65</v>
      </c>
    </row>
    <row r="16" spans="2:2" ht="60" x14ac:dyDescent="0.25">
      <c r="B16" s="613" t="s">
        <v>66</v>
      </c>
    </row>
    <row r="17" spans="2:2" ht="75" x14ac:dyDescent="0.25">
      <c r="B17" s="614" t="s">
        <v>67</v>
      </c>
    </row>
    <row r="18" spans="2:2" ht="45" x14ac:dyDescent="0.25">
      <c r="B18" s="615" t="s">
        <v>68</v>
      </c>
    </row>
    <row r="19" spans="2:2" ht="105" x14ac:dyDescent="0.25">
      <c r="B19" s="616" t="s">
        <v>69</v>
      </c>
    </row>
    <row r="20" spans="2:2" ht="45" x14ac:dyDescent="0.25">
      <c r="B20" s="617" t="s">
        <v>70</v>
      </c>
    </row>
    <row r="21" spans="2:2" ht="75" x14ac:dyDescent="0.25">
      <c r="B21" s="618" t="s">
        <v>71</v>
      </c>
    </row>
    <row r="22" spans="2:2" ht="90" x14ac:dyDescent="0.25">
      <c r="B22" s="619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DA2B3-EC7E-4341-8651-F25D16DC354E}">
  <sheetPr codeName="Feuil3"/>
  <dimension ref="B1:AE32"/>
  <sheetViews>
    <sheetView topLeftCell="A6" workbookViewId="0">
      <selection activeCell="I9" sqref="I9"/>
    </sheetView>
  </sheetViews>
  <sheetFormatPr baseColWidth="10" defaultColWidth="11.5703125" defaultRowHeight="15" x14ac:dyDescent="0.25"/>
  <cols>
    <col min="1" max="14" width="11.5703125" style="673"/>
    <col min="15" max="15" width="11.5703125" style="685"/>
    <col min="16" max="28" width="11.5703125" style="673"/>
    <col min="29" max="31" width="10.7109375" customWidth="1"/>
    <col min="32" max="16384" width="11.5703125" style="673"/>
  </cols>
  <sheetData>
    <row r="1" spans="2:31" x14ac:dyDescent="0.25">
      <c r="B1" s="672" t="s">
        <v>0</v>
      </c>
    </row>
    <row r="2" spans="2:31" x14ac:dyDescent="0.25">
      <c r="B2" s="674" t="s">
        <v>77</v>
      </c>
    </row>
    <row r="3" spans="2:31" x14ac:dyDescent="0.25">
      <c r="B3" s="674" t="s">
        <v>2</v>
      </c>
    </row>
    <row r="4" spans="2:31" x14ac:dyDescent="0.25">
      <c r="B4" s="674" t="s">
        <v>3</v>
      </c>
    </row>
    <row r="6" spans="2:31" ht="75" x14ac:dyDescent="0.25">
      <c r="B6" s="675" t="s">
        <v>4</v>
      </c>
      <c r="C6" s="676" t="s">
        <v>5</v>
      </c>
      <c r="D6" s="676" t="s">
        <v>5</v>
      </c>
      <c r="E6" s="676" t="s">
        <v>5</v>
      </c>
      <c r="F6" s="676" t="s">
        <v>5</v>
      </c>
      <c r="G6" s="676" t="s">
        <v>5</v>
      </c>
      <c r="H6" s="676" t="s">
        <v>5</v>
      </c>
      <c r="I6" s="676" t="s">
        <v>5</v>
      </c>
      <c r="J6" s="676" t="s">
        <v>5</v>
      </c>
      <c r="K6" s="676" t="s">
        <v>5</v>
      </c>
      <c r="L6" s="676" t="s">
        <v>5</v>
      </c>
      <c r="M6" s="676" t="s">
        <v>5</v>
      </c>
      <c r="N6" s="676" t="s">
        <v>5</v>
      </c>
      <c r="O6" s="686" t="s">
        <v>5</v>
      </c>
      <c r="P6" s="676" t="s">
        <v>5</v>
      </c>
      <c r="Q6" s="676" t="s">
        <v>5</v>
      </c>
      <c r="R6" s="676" t="s">
        <v>5</v>
      </c>
      <c r="S6" s="676" t="s">
        <v>5</v>
      </c>
      <c r="T6" s="676" t="s">
        <v>5</v>
      </c>
      <c r="U6" s="676" t="s">
        <v>5</v>
      </c>
      <c r="V6" s="676" t="s">
        <v>5</v>
      </c>
      <c r="W6" s="676" t="s">
        <v>5</v>
      </c>
      <c r="X6" s="676" t="s">
        <v>5</v>
      </c>
      <c r="Y6" s="676" t="s">
        <v>5</v>
      </c>
      <c r="Z6" s="676" t="s">
        <v>6</v>
      </c>
      <c r="AA6" s="676" t="s">
        <v>7</v>
      </c>
      <c r="AB6" s="676" t="s">
        <v>8</v>
      </c>
      <c r="AC6" s="647" t="s">
        <v>73</v>
      </c>
      <c r="AD6" t="s">
        <v>74</v>
      </c>
      <c r="AE6" t="s">
        <v>75</v>
      </c>
    </row>
    <row r="7" spans="2:31" ht="195" x14ac:dyDescent="0.25">
      <c r="B7" s="675" t="s">
        <v>9</v>
      </c>
      <c r="C7" s="676" t="s">
        <v>10</v>
      </c>
      <c r="D7" s="676" t="s">
        <v>11</v>
      </c>
      <c r="E7" s="676" t="s">
        <v>12</v>
      </c>
      <c r="F7" s="676" t="s">
        <v>13</v>
      </c>
      <c r="G7" s="676" t="s">
        <v>14</v>
      </c>
      <c r="H7" s="676" t="s">
        <v>15</v>
      </c>
      <c r="I7" s="676" t="s">
        <v>16</v>
      </c>
      <c r="J7" s="676" t="s">
        <v>17</v>
      </c>
      <c r="K7" s="676" t="s">
        <v>18</v>
      </c>
      <c r="L7" s="676" t="s">
        <v>19</v>
      </c>
      <c r="M7" s="676" t="s">
        <v>20</v>
      </c>
      <c r="N7" s="676" t="s">
        <v>21</v>
      </c>
      <c r="O7" s="686" t="s">
        <v>22</v>
      </c>
      <c r="P7" s="676" t="s">
        <v>23</v>
      </c>
      <c r="Q7" s="676" t="s">
        <v>24</v>
      </c>
      <c r="R7" s="676" t="s">
        <v>25</v>
      </c>
      <c r="S7" s="676" t="s">
        <v>26</v>
      </c>
      <c r="T7" s="676" t="s">
        <v>27</v>
      </c>
      <c r="U7" s="676" t="s">
        <v>28</v>
      </c>
      <c r="V7" s="676" t="s">
        <v>29</v>
      </c>
      <c r="W7" s="676" t="s">
        <v>30</v>
      </c>
      <c r="X7" s="676" t="s">
        <v>31</v>
      </c>
      <c r="Y7" s="676" t="s">
        <v>10</v>
      </c>
      <c r="Z7" s="676" t="s">
        <v>32</v>
      </c>
      <c r="AA7" s="676" t="s">
        <v>32</v>
      </c>
      <c r="AB7" s="676" t="s">
        <v>32</v>
      </c>
    </row>
    <row r="8" spans="2:31" x14ac:dyDescent="0.25">
      <c r="B8" s="677" t="s">
        <v>33</v>
      </c>
      <c r="C8" s="678" t="s">
        <v>34</v>
      </c>
      <c r="D8" s="678" t="s">
        <v>34</v>
      </c>
      <c r="E8" s="678" t="s">
        <v>34</v>
      </c>
      <c r="F8" s="678" t="s">
        <v>34</v>
      </c>
      <c r="G8" s="678" t="s">
        <v>34</v>
      </c>
      <c r="H8" s="678" t="s">
        <v>34</v>
      </c>
      <c r="I8" s="678" t="s">
        <v>34</v>
      </c>
      <c r="J8" s="678" t="s">
        <v>34</v>
      </c>
      <c r="K8" s="678" t="s">
        <v>34</v>
      </c>
      <c r="L8" s="678" t="s">
        <v>34</v>
      </c>
      <c r="M8" s="678" t="s">
        <v>34</v>
      </c>
      <c r="N8" s="678" t="s">
        <v>34</v>
      </c>
      <c r="O8" s="687" t="s">
        <v>34</v>
      </c>
      <c r="P8" s="678" t="s">
        <v>34</v>
      </c>
      <c r="Q8" s="678" t="s">
        <v>34</v>
      </c>
      <c r="R8" s="678" t="s">
        <v>34</v>
      </c>
      <c r="S8" s="678" t="s">
        <v>34</v>
      </c>
      <c r="T8" s="678" t="s">
        <v>34</v>
      </c>
      <c r="U8" s="678" t="s">
        <v>34</v>
      </c>
      <c r="V8" s="678" t="s">
        <v>34</v>
      </c>
      <c r="W8" s="678" t="s">
        <v>34</v>
      </c>
      <c r="X8" s="678" t="s">
        <v>34</v>
      </c>
      <c r="Y8" s="678" t="s">
        <v>34</v>
      </c>
      <c r="Z8" s="678" t="s">
        <v>34</v>
      </c>
      <c r="AA8" s="678" t="s">
        <v>34</v>
      </c>
      <c r="AB8" s="678" t="s">
        <v>34</v>
      </c>
    </row>
    <row r="9" spans="2:31" x14ac:dyDescent="0.25">
      <c r="B9" s="679" t="s">
        <v>35</v>
      </c>
      <c r="C9" s="680">
        <v>2308117</v>
      </c>
      <c r="D9" s="680">
        <v>57608.4</v>
      </c>
      <c r="E9" s="680">
        <v>3748.6</v>
      </c>
      <c r="F9" s="680">
        <v>579304</v>
      </c>
      <c r="G9" s="680">
        <v>116071.3</v>
      </c>
      <c r="H9" s="680">
        <v>29962.7</v>
      </c>
      <c r="I9" s="680">
        <v>231831.6</v>
      </c>
      <c r="J9" s="680">
        <v>228346.3</v>
      </c>
      <c r="K9" s="680">
        <v>131058.3</v>
      </c>
      <c r="L9" s="680">
        <v>55462.8</v>
      </c>
      <c r="M9" s="680">
        <v>127101.5</v>
      </c>
      <c r="N9" s="680">
        <v>168590.8</v>
      </c>
      <c r="O9" s="688">
        <v>65205.1</v>
      </c>
      <c r="P9" s="680">
        <v>182497.9</v>
      </c>
      <c r="Q9" s="680">
        <v>105768.2</v>
      </c>
      <c r="R9" s="680">
        <v>68157.899999999994</v>
      </c>
      <c r="S9" s="680">
        <v>26013.599999999999</v>
      </c>
      <c r="T9" s="680">
        <v>87078.399999999994</v>
      </c>
      <c r="U9" s="680">
        <v>20968.900000000001</v>
      </c>
      <c r="V9" s="680">
        <v>23340.7</v>
      </c>
      <c r="W9" s="680">
        <v>0</v>
      </c>
      <c r="X9" s="680">
        <v>0</v>
      </c>
      <c r="Y9" s="680">
        <v>2308117</v>
      </c>
      <c r="Z9" s="680">
        <v>1952499.2</v>
      </c>
      <c r="AA9" s="680">
        <v>588983.4</v>
      </c>
      <c r="AB9" s="680">
        <v>750238.3</v>
      </c>
    </row>
    <row r="10" spans="2:31" ht="75" x14ac:dyDescent="0.25">
      <c r="B10" s="679" t="s">
        <v>36</v>
      </c>
      <c r="C10" s="680">
        <v>68784.7</v>
      </c>
      <c r="D10" s="680">
        <v>19102.2</v>
      </c>
      <c r="E10" s="680">
        <v>0</v>
      </c>
      <c r="F10" s="680">
        <v>46339.5</v>
      </c>
      <c r="G10" s="680">
        <v>33.4</v>
      </c>
      <c r="H10" s="680">
        <v>2</v>
      </c>
      <c r="I10" s="680">
        <v>154.80000000000001</v>
      </c>
      <c r="J10" s="680">
        <v>3</v>
      </c>
      <c r="K10" s="680">
        <v>0</v>
      </c>
      <c r="L10" s="680">
        <v>2755.9</v>
      </c>
      <c r="M10" s="680">
        <v>9.1</v>
      </c>
      <c r="N10" s="680">
        <v>2.1</v>
      </c>
      <c r="O10" s="688">
        <v>0</v>
      </c>
      <c r="P10" s="680">
        <v>1.6</v>
      </c>
      <c r="Q10" s="680">
        <v>36.200000000000003</v>
      </c>
      <c r="R10" s="680">
        <v>155</v>
      </c>
      <c r="S10" s="680">
        <v>29</v>
      </c>
      <c r="T10" s="680">
        <v>9</v>
      </c>
      <c r="U10" s="680">
        <v>52.9</v>
      </c>
      <c r="V10" s="680">
        <v>99</v>
      </c>
      <c r="W10" s="680">
        <v>0</v>
      </c>
      <c r="X10" s="680">
        <v>0</v>
      </c>
      <c r="Y10" s="680">
        <v>68784.7</v>
      </c>
      <c r="Z10" s="680">
        <v>33947.699999999997</v>
      </c>
      <c r="AA10" s="680">
        <v>1047.8</v>
      </c>
      <c r="AB10" s="680">
        <v>17377</v>
      </c>
    </row>
    <row r="11" spans="2:31" ht="45" x14ac:dyDescent="0.25">
      <c r="B11" s="679" t="s">
        <v>37</v>
      </c>
      <c r="C11" s="680">
        <v>43061.4</v>
      </c>
      <c r="D11" s="680">
        <v>326.7</v>
      </c>
      <c r="E11" s="680">
        <v>311.89999999999998</v>
      </c>
      <c r="F11" s="680">
        <v>24823.9</v>
      </c>
      <c r="G11" s="680">
        <v>14941.3</v>
      </c>
      <c r="H11" s="680">
        <v>50.1</v>
      </c>
      <c r="I11" s="680">
        <v>1821.3</v>
      </c>
      <c r="J11" s="680">
        <v>153.6</v>
      </c>
      <c r="K11" s="680">
        <v>6.9</v>
      </c>
      <c r="L11" s="680">
        <v>21.6</v>
      </c>
      <c r="M11" s="680">
        <v>13</v>
      </c>
      <c r="N11" s="680">
        <v>12.3</v>
      </c>
      <c r="O11" s="688">
        <v>6.2</v>
      </c>
      <c r="P11" s="680">
        <v>86.9</v>
      </c>
      <c r="Q11" s="680">
        <v>205.6</v>
      </c>
      <c r="R11" s="680">
        <v>178</v>
      </c>
      <c r="S11" s="680">
        <v>17.8</v>
      </c>
      <c r="T11" s="680">
        <v>39.4</v>
      </c>
      <c r="U11" s="680">
        <v>6.3</v>
      </c>
      <c r="V11" s="680">
        <v>38.6</v>
      </c>
      <c r="W11" s="680">
        <v>0</v>
      </c>
      <c r="X11" s="680">
        <v>0</v>
      </c>
      <c r="Y11" s="680">
        <v>43061.4</v>
      </c>
      <c r="Z11" s="680">
        <v>17.899999999999999</v>
      </c>
      <c r="AA11" s="680">
        <v>0</v>
      </c>
      <c r="AB11" s="680">
        <v>7707</v>
      </c>
    </row>
    <row r="12" spans="2:31" ht="45" x14ac:dyDescent="0.25">
      <c r="B12" s="679" t="s">
        <v>38</v>
      </c>
      <c r="C12" s="680">
        <v>775775.6</v>
      </c>
      <c r="D12" s="680">
        <v>29502</v>
      </c>
      <c r="E12" s="680">
        <v>1404</v>
      </c>
      <c r="F12" s="680">
        <v>364043</v>
      </c>
      <c r="G12" s="680">
        <v>14136.1</v>
      </c>
      <c r="H12" s="680">
        <v>9075.7999999999993</v>
      </c>
      <c r="I12" s="680">
        <v>102389.4</v>
      </c>
      <c r="J12" s="680">
        <v>52379.9</v>
      </c>
      <c r="K12" s="680">
        <v>28517.7</v>
      </c>
      <c r="L12" s="680">
        <v>30261.5</v>
      </c>
      <c r="M12" s="680">
        <v>23635.9</v>
      </c>
      <c r="N12" s="680">
        <v>4448</v>
      </c>
      <c r="O12" s="688">
        <v>4691.8</v>
      </c>
      <c r="P12" s="680">
        <v>20488.400000000001</v>
      </c>
      <c r="Q12" s="680">
        <v>17609.5</v>
      </c>
      <c r="R12" s="680">
        <v>14634</v>
      </c>
      <c r="S12" s="680">
        <v>7739.3</v>
      </c>
      <c r="T12" s="680">
        <v>37035</v>
      </c>
      <c r="U12" s="680">
        <v>6730.1</v>
      </c>
      <c r="V12" s="680">
        <v>7054.2</v>
      </c>
      <c r="W12" s="680">
        <v>0</v>
      </c>
      <c r="X12" s="680">
        <v>0</v>
      </c>
      <c r="Y12" s="680">
        <v>775775.6</v>
      </c>
      <c r="Z12" s="680">
        <v>530370.69999999995</v>
      </c>
      <c r="AA12" s="680">
        <v>128392.2</v>
      </c>
      <c r="AB12" s="680">
        <v>500622</v>
      </c>
    </row>
    <row r="13" spans="2:31" ht="90" x14ac:dyDescent="0.25">
      <c r="B13" s="679" t="s">
        <v>39</v>
      </c>
      <c r="C13" s="680">
        <v>119585.7</v>
      </c>
      <c r="D13" s="680">
        <v>1403.8</v>
      </c>
      <c r="E13" s="680">
        <v>212.1</v>
      </c>
      <c r="F13" s="680">
        <v>17693.8</v>
      </c>
      <c r="G13" s="680">
        <v>72975.3</v>
      </c>
      <c r="H13" s="680">
        <v>1874.2</v>
      </c>
      <c r="I13" s="680">
        <v>1406.3</v>
      </c>
      <c r="J13" s="680">
        <v>4122.2</v>
      </c>
      <c r="K13" s="680">
        <v>2644</v>
      </c>
      <c r="L13" s="680">
        <v>2576.6</v>
      </c>
      <c r="M13" s="680">
        <v>2137.5</v>
      </c>
      <c r="N13" s="680">
        <v>593.4</v>
      </c>
      <c r="O13" s="688">
        <v>309.10000000000002</v>
      </c>
      <c r="P13" s="680">
        <v>1687.3</v>
      </c>
      <c r="Q13" s="680">
        <v>1672.8</v>
      </c>
      <c r="R13" s="680">
        <v>2320</v>
      </c>
      <c r="S13" s="680">
        <v>1435.5</v>
      </c>
      <c r="T13" s="680">
        <v>2404.3000000000002</v>
      </c>
      <c r="U13" s="680">
        <v>1274.5</v>
      </c>
      <c r="V13" s="680">
        <v>843</v>
      </c>
      <c r="W13" s="680">
        <v>0</v>
      </c>
      <c r="X13" s="680">
        <v>0</v>
      </c>
      <c r="Y13" s="680">
        <v>119585.7</v>
      </c>
      <c r="Z13" s="680">
        <v>46835.6</v>
      </c>
      <c r="AA13" s="680">
        <v>0</v>
      </c>
      <c r="AB13" s="680">
        <v>8148</v>
      </c>
    </row>
    <row r="14" spans="2:31" ht="120" x14ac:dyDescent="0.25">
      <c r="B14" s="679" t="s">
        <v>40</v>
      </c>
      <c r="C14" s="680">
        <v>43446.7</v>
      </c>
      <c r="D14" s="680">
        <v>582.70000000000005</v>
      </c>
      <c r="E14" s="680">
        <v>55.9</v>
      </c>
      <c r="F14" s="680">
        <v>7365.3</v>
      </c>
      <c r="G14" s="680">
        <v>651.1</v>
      </c>
      <c r="H14" s="680">
        <v>10708.8</v>
      </c>
      <c r="I14" s="680">
        <v>2866.2</v>
      </c>
      <c r="J14" s="680">
        <v>3184.9</v>
      </c>
      <c r="K14" s="680">
        <v>981</v>
      </c>
      <c r="L14" s="680">
        <v>810</v>
      </c>
      <c r="M14" s="680">
        <v>1478.6</v>
      </c>
      <c r="N14" s="680">
        <v>429.9</v>
      </c>
      <c r="O14" s="688">
        <v>2842.7</v>
      </c>
      <c r="P14" s="680">
        <v>2015.2</v>
      </c>
      <c r="Q14" s="680">
        <v>1237.0999999999999</v>
      </c>
      <c r="R14" s="680">
        <v>5008</v>
      </c>
      <c r="S14" s="680">
        <v>883.2</v>
      </c>
      <c r="T14" s="680">
        <v>1659.3</v>
      </c>
      <c r="U14" s="680">
        <v>396</v>
      </c>
      <c r="V14" s="680">
        <v>290.8</v>
      </c>
      <c r="W14" s="680">
        <v>0</v>
      </c>
      <c r="X14" s="680">
        <v>0</v>
      </c>
      <c r="Y14" s="680">
        <v>43446.7</v>
      </c>
      <c r="Z14" s="680">
        <v>15372.9</v>
      </c>
      <c r="AA14" s="680">
        <v>0</v>
      </c>
      <c r="AB14" s="680">
        <v>6260</v>
      </c>
    </row>
    <row r="15" spans="2:31" ht="60" x14ac:dyDescent="0.25">
      <c r="B15" s="679" t="s">
        <v>41</v>
      </c>
      <c r="C15" s="680">
        <v>99085.5</v>
      </c>
      <c r="D15" s="680">
        <v>618.6</v>
      </c>
      <c r="E15" s="680">
        <v>28.6</v>
      </c>
      <c r="F15" s="680">
        <v>2115</v>
      </c>
      <c r="G15" s="680">
        <v>778.7</v>
      </c>
      <c r="H15" s="680">
        <v>450.2</v>
      </c>
      <c r="I15" s="680">
        <v>67294.2</v>
      </c>
      <c r="J15" s="680">
        <v>1405.1</v>
      </c>
      <c r="K15" s="680">
        <v>1082.8</v>
      </c>
      <c r="L15" s="680">
        <v>565.9</v>
      </c>
      <c r="M15" s="680">
        <v>1048.5999999999999</v>
      </c>
      <c r="N15" s="680">
        <v>1985.8</v>
      </c>
      <c r="O15" s="688">
        <v>9725.7999999999993</v>
      </c>
      <c r="P15" s="680">
        <v>1774.9</v>
      </c>
      <c r="Q15" s="680">
        <v>705</v>
      </c>
      <c r="R15" s="680">
        <v>5259.3</v>
      </c>
      <c r="S15" s="680">
        <v>1481.2</v>
      </c>
      <c r="T15" s="680">
        <v>1332.7</v>
      </c>
      <c r="U15" s="680">
        <v>1199.3</v>
      </c>
      <c r="V15" s="680">
        <v>233.8</v>
      </c>
      <c r="W15" s="680">
        <v>0</v>
      </c>
      <c r="X15" s="680">
        <v>0</v>
      </c>
      <c r="Y15" s="680">
        <v>99085.5</v>
      </c>
      <c r="Z15" s="680">
        <v>25721.9</v>
      </c>
      <c r="AA15" s="680">
        <v>271640.90000000002</v>
      </c>
      <c r="AB15" s="680">
        <v>959</v>
      </c>
      <c r="AC15" s="646">
        <f>(Y15-I15)/($Y15-$I15+$Z15+$AA15)</f>
        <v>9.6584851897637006E-2</v>
      </c>
      <c r="AD15" s="646">
        <f>(Z15)/($Y15-$I15+$Z15+$AA15)</f>
        <v>7.814546438886831E-2</v>
      </c>
      <c r="AE15" s="646">
        <f>(AA15)/($Y15-$I15+$Z15+$AA15)</f>
        <v>0.82526968371349463</v>
      </c>
    </row>
    <row r="16" spans="2:31" ht="165" x14ac:dyDescent="0.25">
      <c r="B16" s="679" t="s">
        <v>42</v>
      </c>
      <c r="C16" s="680">
        <v>37303.699999999997</v>
      </c>
      <c r="D16" s="680">
        <v>444.5</v>
      </c>
      <c r="E16" s="680">
        <v>80.599999999999994</v>
      </c>
      <c r="F16" s="680">
        <v>5260.9</v>
      </c>
      <c r="G16" s="680">
        <v>240</v>
      </c>
      <c r="H16" s="680">
        <v>205.9</v>
      </c>
      <c r="I16" s="680">
        <v>2398.6</v>
      </c>
      <c r="J16" s="680">
        <v>12909.8</v>
      </c>
      <c r="K16" s="680">
        <v>6024</v>
      </c>
      <c r="L16" s="680">
        <v>273.39999999999998</v>
      </c>
      <c r="M16" s="680">
        <v>1514.4</v>
      </c>
      <c r="N16" s="680">
        <v>301.39999999999998</v>
      </c>
      <c r="O16" s="688">
        <v>367.3</v>
      </c>
      <c r="P16" s="680">
        <v>1859.6</v>
      </c>
      <c r="Q16" s="680">
        <v>3020.6</v>
      </c>
      <c r="R16" s="680">
        <v>366</v>
      </c>
      <c r="S16" s="680">
        <v>175</v>
      </c>
      <c r="T16" s="680">
        <v>994.9</v>
      </c>
      <c r="U16" s="680">
        <v>404.2</v>
      </c>
      <c r="V16" s="680">
        <v>462.6</v>
      </c>
      <c r="W16" s="680">
        <v>0</v>
      </c>
      <c r="X16" s="680">
        <v>0</v>
      </c>
      <c r="Y16" s="680">
        <v>37303.699999999997</v>
      </c>
      <c r="Z16" s="680">
        <v>5522</v>
      </c>
      <c r="AA16" s="680">
        <v>0</v>
      </c>
      <c r="AB16" s="680">
        <v>6013</v>
      </c>
    </row>
    <row r="17" spans="2:29" ht="60" x14ac:dyDescent="0.25">
      <c r="B17" s="679" t="s">
        <v>43</v>
      </c>
      <c r="C17" s="680">
        <v>130298.6</v>
      </c>
      <c r="D17" s="680">
        <v>73.900000000000006</v>
      </c>
      <c r="E17" s="680">
        <v>724</v>
      </c>
      <c r="F17" s="680">
        <v>17672.8</v>
      </c>
      <c r="G17" s="680">
        <v>2625.7</v>
      </c>
      <c r="H17" s="680">
        <v>775.6</v>
      </c>
      <c r="I17" s="680">
        <v>3338.5</v>
      </c>
      <c r="J17" s="680">
        <v>31535.5</v>
      </c>
      <c r="K17" s="680">
        <v>48582.8</v>
      </c>
      <c r="L17" s="680">
        <v>322.7</v>
      </c>
      <c r="M17" s="680">
        <v>3250.2</v>
      </c>
      <c r="N17" s="680">
        <v>2893.7</v>
      </c>
      <c r="O17" s="688">
        <v>756.9</v>
      </c>
      <c r="P17" s="680">
        <v>3007.9</v>
      </c>
      <c r="Q17" s="680">
        <v>2555.6999999999998</v>
      </c>
      <c r="R17" s="680">
        <v>6449</v>
      </c>
      <c r="S17" s="680">
        <v>1767.6</v>
      </c>
      <c r="T17" s="680">
        <v>1983.9</v>
      </c>
      <c r="U17" s="680">
        <v>827.8</v>
      </c>
      <c r="V17" s="680">
        <v>1154.4000000000001</v>
      </c>
      <c r="W17" s="680">
        <v>0</v>
      </c>
      <c r="X17" s="680">
        <v>0</v>
      </c>
      <c r="Y17" s="680">
        <v>130298.6</v>
      </c>
      <c r="Z17" s="680">
        <v>38158.9</v>
      </c>
      <c r="AA17" s="680">
        <v>0</v>
      </c>
      <c r="AB17" s="682">
        <v>56764.824999999997</v>
      </c>
    </row>
    <row r="18" spans="2:29" ht="60" x14ac:dyDescent="0.25">
      <c r="B18" s="679" t="s">
        <v>44</v>
      </c>
      <c r="C18" s="680">
        <v>17986.5</v>
      </c>
      <c r="D18" s="680">
        <v>30.5</v>
      </c>
      <c r="E18" s="680">
        <v>19.600000000000001</v>
      </c>
      <c r="F18" s="680">
        <v>1555.8</v>
      </c>
      <c r="G18" s="680">
        <v>113.9</v>
      </c>
      <c r="H18" s="680">
        <v>93</v>
      </c>
      <c r="I18" s="680">
        <v>711.1</v>
      </c>
      <c r="J18" s="680">
        <v>2518.3000000000002</v>
      </c>
      <c r="K18" s="680">
        <v>912.2</v>
      </c>
      <c r="L18" s="680">
        <v>679.9</v>
      </c>
      <c r="M18" s="680">
        <v>1201</v>
      </c>
      <c r="N18" s="680">
        <v>1175.5999999999999</v>
      </c>
      <c r="O18" s="688">
        <v>324.60000000000002</v>
      </c>
      <c r="P18" s="680">
        <v>2369.6</v>
      </c>
      <c r="Q18" s="680">
        <v>1436.6</v>
      </c>
      <c r="R18" s="680">
        <v>549</v>
      </c>
      <c r="S18" s="680">
        <v>734.4</v>
      </c>
      <c r="T18" s="680">
        <v>2868.4</v>
      </c>
      <c r="U18" s="680">
        <v>443.7</v>
      </c>
      <c r="V18" s="680">
        <v>249.3</v>
      </c>
      <c r="W18" s="680">
        <v>0</v>
      </c>
      <c r="X18" s="680">
        <v>0</v>
      </c>
      <c r="Y18" s="680">
        <v>17986.5</v>
      </c>
      <c r="Z18" s="680">
        <v>79167.7</v>
      </c>
      <c r="AA18" s="680">
        <v>0</v>
      </c>
      <c r="AB18" s="680">
        <v>0</v>
      </c>
    </row>
    <row r="19" spans="2:29" ht="75" x14ac:dyDescent="0.25">
      <c r="B19" s="679" t="s">
        <v>45</v>
      </c>
      <c r="C19" s="680">
        <v>143448</v>
      </c>
      <c r="D19" s="680">
        <v>186.9</v>
      </c>
      <c r="E19" s="680">
        <v>186.7</v>
      </c>
      <c r="F19" s="680">
        <v>9580.6</v>
      </c>
      <c r="G19" s="680">
        <v>2071.3000000000002</v>
      </c>
      <c r="H19" s="680">
        <v>375.4</v>
      </c>
      <c r="I19" s="680">
        <v>2317.3000000000002</v>
      </c>
      <c r="J19" s="680">
        <v>18444.7</v>
      </c>
      <c r="K19" s="680">
        <v>3852.4</v>
      </c>
      <c r="L19" s="680">
        <v>862.6</v>
      </c>
      <c r="M19" s="680">
        <v>44371.199999999997</v>
      </c>
      <c r="N19" s="680">
        <v>19078.599999999999</v>
      </c>
      <c r="O19" s="688">
        <v>1932.9</v>
      </c>
      <c r="P19" s="680">
        <v>18239.2</v>
      </c>
      <c r="Q19" s="680">
        <v>7782.8</v>
      </c>
      <c r="R19" s="680">
        <v>4830</v>
      </c>
      <c r="S19" s="680">
        <v>1971</v>
      </c>
      <c r="T19" s="680">
        <v>3657.6</v>
      </c>
      <c r="U19" s="680">
        <v>1886.1</v>
      </c>
      <c r="V19" s="680">
        <v>1820.7</v>
      </c>
      <c r="W19" s="680">
        <v>0</v>
      </c>
      <c r="X19" s="680">
        <v>0</v>
      </c>
      <c r="Y19" s="680">
        <v>143448</v>
      </c>
      <c r="Z19" s="680">
        <v>52882.400000000001</v>
      </c>
      <c r="AA19" s="680">
        <v>75698.3</v>
      </c>
      <c r="AB19" s="680">
        <v>25021</v>
      </c>
    </row>
    <row r="20" spans="2:29" ht="60" x14ac:dyDescent="0.25">
      <c r="B20" s="679" t="s">
        <v>46</v>
      </c>
      <c r="C20" s="680">
        <v>191509.8</v>
      </c>
      <c r="D20" s="680">
        <v>2238.9</v>
      </c>
      <c r="E20" s="680">
        <v>127</v>
      </c>
      <c r="F20" s="680">
        <v>9861.6</v>
      </c>
      <c r="G20" s="680">
        <v>687.4</v>
      </c>
      <c r="H20" s="680">
        <v>868.5</v>
      </c>
      <c r="I20" s="680">
        <v>8476.1</v>
      </c>
      <c r="J20" s="680">
        <v>12993.3</v>
      </c>
      <c r="K20" s="680">
        <v>8845.2999999999993</v>
      </c>
      <c r="L20" s="680">
        <v>2149.1999999999998</v>
      </c>
      <c r="M20" s="680">
        <v>6336.4</v>
      </c>
      <c r="N20" s="680">
        <v>95035.4</v>
      </c>
      <c r="O20" s="688">
        <v>18634.7</v>
      </c>
      <c r="P20" s="680">
        <v>9678.4</v>
      </c>
      <c r="Q20" s="680">
        <v>6552.2</v>
      </c>
      <c r="R20" s="680">
        <v>5508.6</v>
      </c>
      <c r="S20" s="680">
        <v>301.7</v>
      </c>
      <c r="T20" s="680">
        <v>1287.3</v>
      </c>
      <c r="U20" s="680">
        <v>323.2</v>
      </c>
      <c r="V20" s="680">
        <v>1604.6</v>
      </c>
      <c r="W20" s="680">
        <v>0</v>
      </c>
      <c r="X20" s="680">
        <v>0</v>
      </c>
      <c r="Y20" s="680">
        <v>191509.8</v>
      </c>
      <c r="Z20" s="680">
        <v>77880.399999999994</v>
      </c>
      <c r="AA20" s="680">
        <v>0</v>
      </c>
      <c r="AB20" s="682">
        <v>26890.3</v>
      </c>
    </row>
    <row r="21" spans="2:29" ht="45" x14ac:dyDescent="0.25">
      <c r="B21" s="679" t="s">
        <v>47</v>
      </c>
      <c r="C21" s="680">
        <v>87175.9</v>
      </c>
      <c r="D21" s="680">
        <v>17.8</v>
      </c>
      <c r="E21" s="680">
        <v>68.2</v>
      </c>
      <c r="F21" s="680">
        <v>5389.5</v>
      </c>
      <c r="G21" s="680">
        <v>500.8</v>
      </c>
      <c r="H21" s="680">
        <v>360</v>
      </c>
      <c r="I21" s="680">
        <v>4077.7</v>
      </c>
      <c r="J21" s="680">
        <v>19476.599999999999</v>
      </c>
      <c r="K21" s="680">
        <v>2747.5</v>
      </c>
      <c r="L21" s="680">
        <v>5756.5</v>
      </c>
      <c r="M21" s="680">
        <v>5462.2</v>
      </c>
      <c r="N21" s="680">
        <v>8222.9</v>
      </c>
      <c r="O21" s="688">
        <v>11005.6</v>
      </c>
      <c r="P21" s="680">
        <v>9761.9</v>
      </c>
      <c r="Q21" s="680">
        <v>6519.3</v>
      </c>
      <c r="R21" s="680">
        <v>2385</v>
      </c>
      <c r="S21" s="680">
        <v>560.70000000000005</v>
      </c>
      <c r="T21" s="680">
        <v>2630.9</v>
      </c>
      <c r="U21" s="680">
        <v>523.20000000000005</v>
      </c>
      <c r="V21" s="680">
        <v>1709.6</v>
      </c>
      <c r="W21" s="680">
        <v>0</v>
      </c>
      <c r="X21" s="680">
        <v>0</v>
      </c>
      <c r="Y21" s="680">
        <v>87175.9</v>
      </c>
      <c r="Z21" s="680">
        <v>287825.8</v>
      </c>
      <c r="AA21" s="680">
        <v>9553.6</v>
      </c>
      <c r="AB21" s="680">
        <v>0</v>
      </c>
    </row>
    <row r="22" spans="2:29" ht="90" x14ac:dyDescent="0.25">
      <c r="B22" s="679" t="s">
        <v>48</v>
      </c>
      <c r="C22" s="680">
        <v>275520.09999999998</v>
      </c>
      <c r="D22" s="680">
        <v>2158.8000000000002</v>
      </c>
      <c r="E22" s="680">
        <v>227.5</v>
      </c>
      <c r="F22" s="680">
        <v>34852.199999999997</v>
      </c>
      <c r="G22" s="680">
        <v>3125.3</v>
      </c>
      <c r="H22" s="680">
        <v>1699.1</v>
      </c>
      <c r="I22" s="680">
        <v>14143.2</v>
      </c>
      <c r="J22" s="680">
        <v>40535.300000000003</v>
      </c>
      <c r="K22" s="680">
        <v>8415</v>
      </c>
      <c r="L22" s="680">
        <v>4255</v>
      </c>
      <c r="M22" s="680">
        <v>16864.900000000001</v>
      </c>
      <c r="N22" s="680">
        <v>15084.6</v>
      </c>
      <c r="O22" s="688">
        <v>8468.2000000000007</v>
      </c>
      <c r="P22" s="680">
        <v>84727.9</v>
      </c>
      <c r="Q22" s="680">
        <v>17074.7</v>
      </c>
      <c r="R22" s="680">
        <v>7756</v>
      </c>
      <c r="S22" s="680">
        <v>2722.3</v>
      </c>
      <c r="T22" s="680">
        <v>8645.9</v>
      </c>
      <c r="U22" s="680">
        <v>2147</v>
      </c>
      <c r="V22" s="680">
        <v>2617.1999999999998</v>
      </c>
      <c r="W22" s="680">
        <v>0</v>
      </c>
      <c r="X22" s="680">
        <v>0</v>
      </c>
      <c r="Y22" s="680">
        <v>275520.09999999998</v>
      </c>
      <c r="Z22" s="680">
        <v>30847.4</v>
      </c>
      <c r="AA22" s="680">
        <v>100216.4</v>
      </c>
      <c r="AB22" s="680">
        <v>52006</v>
      </c>
    </row>
    <row r="23" spans="2:29" ht="60" x14ac:dyDescent="0.25">
      <c r="B23" s="679" t="s">
        <v>49</v>
      </c>
      <c r="C23" s="680">
        <v>224396.1</v>
      </c>
      <c r="D23" s="680">
        <v>714</v>
      </c>
      <c r="E23" s="680">
        <v>282.5</v>
      </c>
      <c r="F23" s="680">
        <v>27898.3</v>
      </c>
      <c r="G23" s="680">
        <v>2592.6</v>
      </c>
      <c r="H23" s="680">
        <v>3227.5</v>
      </c>
      <c r="I23" s="680">
        <v>19366.8</v>
      </c>
      <c r="J23" s="680">
        <v>23905.200000000001</v>
      </c>
      <c r="K23" s="680">
        <v>16189.2</v>
      </c>
      <c r="L23" s="680">
        <v>3321.7</v>
      </c>
      <c r="M23" s="680">
        <v>15832.6</v>
      </c>
      <c r="N23" s="680">
        <v>17080.400000000001</v>
      </c>
      <c r="O23" s="688">
        <v>5499</v>
      </c>
      <c r="P23" s="680">
        <v>21764.2</v>
      </c>
      <c r="Q23" s="680">
        <v>36693.699999999997</v>
      </c>
      <c r="R23" s="680">
        <v>11051</v>
      </c>
      <c r="S23" s="680">
        <v>4272.3</v>
      </c>
      <c r="T23" s="680">
        <v>9084.5</v>
      </c>
      <c r="U23" s="680">
        <v>2385.5</v>
      </c>
      <c r="V23" s="680">
        <v>3235.1</v>
      </c>
      <c r="W23" s="680">
        <v>0</v>
      </c>
      <c r="X23" s="680">
        <v>0</v>
      </c>
      <c r="Y23" s="680">
        <v>224396.1</v>
      </c>
      <c r="Z23" s="680">
        <v>17839.400000000001</v>
      </c>
      <c r="AA23" s="680">
        <v>0</v>
      </c>
      <c r="AB23" s="680">
        <v>37382</v>
      </c>
    </row>
    <row r="24" spans="2:29" ht="135" x14ac:dyDescent="0.25">
      <c r="B24" s="679" t="s">
        <v>50</v>
      </c>
      <c r="C24" s="680">
        <v>0</v>
      </c>
      <c r="D24" s="680">
        <v>0</v>
      </c>
      <c r="E24" s="680">
        <v>0</v>
      </c>
      <c r="F24" s="680">
        <v>0</v>
      </c>
      <c r="G24" s="680">
        <v>0</v>
      </c>
      <c r="H24" s="680">
        <v>0</v>
      </c>
      <c r="I24" s="680">
        <v>0</v>
      </c>
      <c r="J24" s="680">
        <v>0</v>
      </c>
      <c r="K24" s="680">
        <v>0</v>
      </c>
      <c r="L24" s="680">
        <v>0</v>
      </c>
      <c r="M24" s="680">
        <v>0</v>
      </c>
      <c r="N24" s="680">
        <v>0</v>
      </c>
      <c r="O24" s="688">
        <v>0</v>
      </c>
      <c r="P24" s="680">
        <v>0</v>
      </c>
      <c r="Q24" s="680">
        <v>0</v>
      </c>
      <c r="R24" s="680">
        <v>0</v>
      </c>
      <c r="S24" s="680">
        <v>0</v>
      </c>
      <c r="T24" s="680">
        <v>0</v>
      </c>
      <c r="U24" s="680">
        <v>0</v>
      </c>
      <c r="V24" s="680">
        <v>0</v>
      </c>
      <c r="W24" s="680">
        <v>0</v>
      </c>
      <c r="X24" s="680">
        <v>0</v>
      </c>
      <c r="Y24" s="680">
        <v>0</v>
      </c>
      <c r="Z24" s="680">
        <v>210854</v>
      </c>
      <c r="AA24" s="680">
        <v>0</v>
      </c>
      <c r="AB24" s="680">
        <v>595</v>
      </c>
    </row>
    <row r="25" spans="2:29" ht="30" x14ac:dyDescent="0.25">
      <c r="B25" s="679" t="s">
        <v>51</v>
      </c>
      <c r="C25" s="680">
        <v>17965.599999999999</v>
      </c>
      <c r="D25" s="680">
        <v>132</v>
      </c>
      <c r="E25" s="680">
        <v>19.100000000000001</v>
      </c>
      <c r="F25" s="680">
        <v>2331.9</v>
      </c>
      <c r="G25" s="680">
        <v>364.5</v>
      </c>
      <c r="H25" s="680">
        <v>73</v>
      </c>
      <c r="I25" s="680">
        <v>625.29999999999995</v>
      </c>
      <c r="J25" s="680">
        <v>2018.6</v>
      </c>
      <c r="K25" s="680">
        <v>1460.9</v>
      </c>
      <c r="L25" s="680">
        <v>126.9</v>
      </c>
      <c r="M25" s="680">
        <v>1470.2</v>
      </c>
      <c r="N25" s="680">
        <v>990.4</v>
      </c>
      <c r="O25" s="688">
        <v>126.5</v>
      </c>
      <c r="P25" s="680">
        <v>1477.2</v>
      </c>
      <c r="Q25" s="680">
        <v>800.9</v>
      </c>
      <c r="R25" s="680">
        <v>782</v>
      </c>
      <c r="S25" s="680">
        <v>1650.9</v>
      </c>
      <c r="T25" s="680">
        <v>3176</v>
      </c>
      <c r="U25" s="680">
        <v>245.6</v>
      </c>
      <c r="V25" s="680">
        <v>93.7</v>
      </c>
      <c r="W25" s="680">
        <v>0</v>
      </c>
      <c r="X25" s="680">
        <v>0</v>
      </c>
      <c r="Y25" s="680">
        <v>17965.599999999999</v>
      </c>
      <c r="Z25" s="680">
        <v>127907.4</v>
      </c>
      <c r="AA25" s="680">
        <v>0</v>
      </c>
      <c r="AB25" s="680">
        <v>0</v>
      </c>
    </row>
    <row r="26" spans="2:29" ht="60" x14ac:dyDescent="0.25">
      <c r="B26" s="679" t="s">
        <v>52</v>
      </c>
      <c r="C26" s="680">
        <v>11928.6</v>
      </c>
      <c r="D26" s="680">
        <v>0</v>
      </c>
      <c r="E26" s="680">
        <v>0.9</v>
      </c>
      <c r="F26" s="680">
        <v>238.3</v>
      </c>
      <c r="G26" s="680">
        <v>34.6</v>
      </c>
      <c r="H26" s="680">
        <v>7.7</v>
      </c>
      <c r="I26" s="680">
        <v>109.3</v>
      </c>
      <c r="J26" s="680">
        <v>133.30000000000001</v>
      </c>
      <c r="K26" s="680">
        <v>98.7</v>
      </c>
      <c r="L26" s="680">
        <v>85.5</v>
      </c>
      <c r="M26" s="680">
        <v>167.8</v>
      </c>
      <c r="N26" s="680">
        <v>421.1</v>
      </c>
      <c r="O26" s="688">
        <v>38.9</v>
      </c>
      <c r="P26" s="680">
        <v>226.1</v>
      </c>
      <c r="Q26" s="680">
        <v>237.6</v>
      </c>
      <c r="R26" s="680">
        <v>330</v>
      </c>
      <c r="S26" s="680">
        <v>26.8</v>
      </c>
      <c r="T26" s="680">
        <v>9723.2000000000007</v>
      </c>
      <c r="U26" s="680">
        <v>39.5</v>
      </c>
      <c r="V26" s="680">
        <v>9.3000000000000007</v>
      </c>
      <c r="W26" s="680">
        <v>0</v>
      </c>
      <c r="X26" s="680">
        <v>0</v>
      </c>
      <c r="Y26" s="680">
        <v>11928.6</v>
      </c>
      <c r="Z26" s="680">
        <v>280924.7</v>
      </c>
      <c r="AA26" s="680">
        <v>0</v>
      </c>
      <c r="AB26" s="680">
        <v>909</v>
      </c>
    </row>
    <row r="27" spans="2:29" ht="75" x14ac:dyDescent="0.25">
      <c r="B27" s="679" t="s">
        <v>53</v>
      </c>
      <c r="C27" s="680">
        <v>6149.7</v>
      </c>
      <c r="D27" s="680">
        <v>0</v>
      </c>
      <c r="E27" s="680">
        <v>0</v>
      </c>
      <c r="F27" s="680">
        <v>334.3</v>
      </c>
      <c r="G27" s="680">
        <v>33.200000000000003</v>
      </c>
      <c r="H27" s="680">
        <v>14.2</v>
      </c>
      <c r="I27" s="680">
        <v>52.6</v>
      </c>
      <c r="J27" s="680">
        <v>657.9</v>
      </c>
      <c r="K27" s="680">
        <v>189.3</v>
      </c>
      <c r="L27" s="680">
        <v>220.1</v>
      </c>
      <c r="M27" s="680">
        <v>311.2</v>
      </c>
      <c r="N27" s="680">
        <v>8.8000000000000007</v>
      </c>
      <c r="O27" s="688">
        <v>161.6</v>
      </c>
      <c r="P27" s="680">
        <v>444.8</v>
      </c>
      <c r="Q27" s="680">
        <v>431</v>
      </c>
      <c r="R27" s="680">
        <v>457</v>
      </c>
      <c r="S27" s="680">
        <v>205.1</v>
      </c>
      <c r="T27" s="680">
        <v>244</v>
      </c>
      <c r="U27" s="680">
        <v>1994.8</v>
      </c>
      <c r="V27" s="680">
        <v>389.8</v>
      </c>
      <c r="W27" s="680">
        <v>0</v>
      </c>
      <c r="X27" s="680">
        <v>0</v>
      </c>
      <c r="Y27" s="680">
        <v>6149.7</v>
      </c>
      <c r="Z27" s="680">
        <v>47995.6</v>
      </c>
      <c r="AA27" s="680">
        <v>134.30000000000001</v>
      </c>
      <c r="AB27" s="680">
        <v>1523</v>
      </c>
    </row>
    <row r="28" spans="2:29" ht="30" x14ac:dyDescent="0.25">
      <c r="B28" s="679" t="s">
        <v>54</v>
      </c>
      <c r="C28" s="680">
        <v>14694.8</v>
      </c>
      <c r="D28" s="680">
        <v>75.099999999999994</v>
      </c>
      <c r="E28" s="680">
        <v>0</v>
      </c>
      <c r="F28" s="680">
        <v>1947.3</v>
      </c>
      <c r="G28" s="680">
        <v>166.1</v>
      </c>
      <c r="H28" s="680">
        <v>101.7</v>
      </c>
      <c r="I28" s="680">
        <v>282.89999999999998</v>
      </c>
      <c r="J28" s="680">
        <v>1969.1</v>
      </c>
      <c r="K28" s="680">
        <v>508.6</v>
      </c>
      <c r="L28" s="680">
        <v>417.8</v>
      </c>
      <c r="M28" s="680">
        <v>1996.7</v>
      </c>
      <c r="N28" s="680">
        <v>826.4</v>
      </c>
      <c r="O28" s="688">
        <v>313.3</v>
      </c>
      <c r="P28" s="680">
        <v>2886.8</v>
      </c>
      <c r="Q28" s="680">
        <v>1196.9000000000001</v>
      </c>
      <c r="R28" s="680">
        <v>140</v>
      </c>
      <c r="S28" s="680">
        <v>39.799999999999997</v>
      </c>
      <c r="T28" s="680">
        <v>302.10000000000002</v>
      </c>
      <c r="U28" s="680">
        <v>89.2</v>
      </c>
      <c r="V28" s="680">
        <v>1435</v>
      </c>
      <c r="W28" s="680">
        <v>0</v>
      </c>
      <c r="X28" s="680">
        <v>0</v>
      </c>
      <c r="Y28" s="680">
        <v>14694.8</v>
      </c>
      <c r="Z28" s="680">
        <v>39403.699999999997</v>
      </c>
      <c r="AA28" s="680">
        <v>2299.9</v>
      </c>
      <c r="AB28" s="680">
        <v>2061</v>
      </c>
    </row>
    <row r="29" spans="2:29" ht="195" x14ac:dyDescent="0.25">
      <c r="B29" s="679" t="s">
        <v>55</v>
      </c>
      <c r="C29" s="680">
        <v>0</v>
      </c>
      <c r="D29" s="680">
        <v>0</v>
      </c>
      <c r="E29" s="680">
        <v>0</v>
      </c>
      <c r="F29" s="680">
        <v>0</v>
      </c>
      <c r="G29" s="680">
        <v>0</v>
      </c>
      <c r="H29" s="680">
        <v>0</v>
      </c>
      <c r="I29" s="680">
        <v>0</v>
      </c>
      <c r="J29" s="680">
        <v>0</v>
      </c>
      <c r="K29" s="680">
        <v>0</v>
      </c>
      <c r="L29" s="680">
        <v>0</v>
      </c>
      <c r="M29" s="680">
        <v>0</v>
      </c>
      <c r="N29" s="680">
        <v>0</v>
      </c>
      <c r="O29" s="688">
        <v>0</v>
      </c>
      <c r="P29" s="680">
        <v>0</v>
      </c>
      <c r="Q29" s="680">
        <v>0</v>
      </c>
      <c r="R29" s="680">
        <v>0</v>
      </c>
      <c r="S29" s="680">
        <v>0</v>
      </c>
      <c r="T29" s="680">
        <v>0</v>
      </c>
      <c r="U29" s="680">
        <v>0</v>
      </c>
      <c r="V29" s="680">
        <v>0</v>
      </c>
      <c r="W29" s="680">
        <v>0</v>
      </c>
      <c r="X29" s="680">
        <v>0</v>
      </c>
      <c r="Y29" s="680">
        <v>0</v>
      </c>
      <c r="Z29" s="680">
        <v>3023.1</v>
      </c>
      <c r="AA29" s="680">
        <v>0</v>
      </c>
      <c r="AB29" s="680">
        <v>0</v>
      </c>
    </row>
    <row r="30" spans="2:29" ht="105" x14ac:dyDescent="0.25">
      <c r="B30" s="679" t="s">
        <v>56</v>
      </c>
      <c r="C30" s="680">
        <v>0</v>
      </c>
      <c r="D30" s="680">
        <v>0</v>
      </c>
      <c r="E30" s="680">
        <v>0</v>
      </c>
      <c r="F30" s="680">
        <v>0</v>
      </c>
      <c r="G30" s="680">
        <v>0</v>
      </c>
      <c r="H30" s="680">
        <v>0</v>
      </c>
      <c r="I30" s="680">
        <v>0</v>
      </c>
      <c r="J30" s="680">
        <v>0</v>
      </c>
      <c r="K30" s="680">
        <v>0</v>
      </c>
      <c r="L30" s="680">
        <v>0</v>
      </c>
      <c r="M30" s="680">
        <v>0</v>
      </c>
      <c r="N30" s="680">
        <v>0</v>
      </c>
      <c r="O30" s="688">
        <v>0</v>
      </c>
      <c r="P30" s="680">
        <v>0</v>
      </c>
      <c r="Q30" s="680">
        <v>0</v>
      </c>
      <c r="R30" s="680">
        <v>0</v>
      </c>
      <c r="S30" s="680">
        <v>0</v>
      </c>
      <c r="T30" s="680">
        <v>0</v>
      </c>
      <c r="U30" s="680">
        <v>0</v>
      </c>
      <c r="V30" s="680">
        <v>0</v>
      </c>
      <c r="W30" s="680">
        <v>0</v>
      </c>
      <c r="X30" s="680">
        <v>0</v>
      </c>
      <c r="Y30" s="680">
        <v>0</v>
      </c>
      <c r="Z30" s="680">
        <v>0</v>
      </c>
      <c r="AA30" s="680">
        <v>0</v>
      </c>
      <c r="AB30" s="680">
        <v>0</v>
      </c>
    </row>
    <row r="32" spans="2:29" x14ac:dyDescent="0.25">
      <c r="B32" s="683" t="s">
        <v>57</v>
      </c>
      <c r="AC32" s="606" t="s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4"/>
  <dimension ref="A1:AE32"/>
  <sheetViews>
    <sheetView topLeftCell="U14" workbookViewId="0">
      <selection activeCell="AC15" sqref="AC15"/>
    </sheetView>
  </sheetViews>
  <sheetFormatPr baseColWidth="10" defaultColWidth="11.5703125" defaultRowHeight="15" x14ac:dyDescent="0.25"/>
  <cols>
    <col min="1" max="16384" width="11.5703125" style="673"/>
  </cols>
  <sheetData>
    <row r="1" spans="1:31" x14ac:dyDescent="0.25">
      <c r="B1" s="672" t="s">
        <v>0</v>
      </c>
    </row>
    <row r="2" spans="1:31" x14ac:dyDescent="0.25">
      <c r="B2" s="674" t="s">
        <v>78</v>
      </c>
    </row>
    <row r="3" spans="1:31" x14ac:dyDescent="0.25">
      <c r="B3" s="674" t="s">
        <v>2</v>
      </c>
    </row>
    <row r="4" spans="1:31" x14ac:dyDescent="0.25">
      <c r="B4" s="674" t="s">
        <v>3</v>
      </c>
    </row>
    <row r="6" spans="1:31" ht="75" x14ac:dyDescent="0.25">
      <c r="B6" s="675" t="s">
        <v>4</v>
      </c>
      <c r="C6" s="676" t="s">
        <v>5</v>
      </c>
      <c r="D6" s="676" t="s">
        <v>5</v>
      </c>
      <c r="E6" s="676" t="s">
        <v>5</v>
      </c>
      <c r="F6" s="676" t="s">
        <v>5</v>
      </c>
      <c r="G6" s="676" t="s">
        <v>5</v>
      </c>
      <c r="H6" s="676" t="s">
        <v>5</v>
      </c>
      <c r="I6" s="676" t="s">
        <v>5</v>
      </c>
      <c r="J6" s="676" t="s">
        <v>5</v>
      </c>
      <c r="K6" s="676" t="s">
        <v>5</v>
      </c>
      <c r="L6" s="676" t="s">
        <v>5</v>
      </c>
      <c r="M6" s="676" t="s">
        <v>5</v>
      </c>
      <c r="N6" s="676" t="s">
        <v>5</v>
      </c>
      <c r="O6" s="676"/>
      <c r="P6" s="676" t="s">
        <v>5</v>
      </c>
      <c r="Q6" s="676" t="s">
        <v>5</v>
      </c>
      <c r="R6" s="676" t="s">
        <v>5</v>
      </c>
      <c r="S6" s="676" t="s">
        <v>5</v>
      </c>
      <c r="T6" s="676" t="s">
        <v>5</v>
      </c>
      <c r="U6" s="676" t="s">
        <v>5</v>
      </c>
      <c r="V6" s="676" t="s">
        <v>5</v>
      </c>
      <c r="W6" s="676" t="s">
        <v>5</v>
      </c>
      <c r="X6" s="676" t="s">
        <v>5</v>
      </c>
      <c r="Y6" s="676" t="s">
        <v>5</v>
      </c>
      <c r="Z6" s="676" t="s">
        <v>6</v>
      </c>
      <c r="AA6" s="676" t="s">
        <v>7</v>
      </c>
      <c r="AB6" s="676" t="s">
        <v>8</v>
      </c>
      <c r="AC6" s="647" t="s">
        <v>73</v>
      </c>
      <c r="AD6" t="s">
        <v>74</v>
      </c>
      <c r="AE6" t="s">
        <v>75</v>
      </c>
    </row>
    <row r="7" spans="1:31" ht="195" x14ac:dyDescent="0.25">
      <c r="B7" s="675" t="s">
        <v>9</v>
      </c>
      <c r="C7" s="676" t="s">
        <v>10</v>
      </c>
      <c r="D7" s="676" t="s">
        <v>11</v>
      </c>
      <c r="E7" s="676" t="s">
        <v>12</v>
      </c>
      <c r="F7" s="676" t="s">
        <v>13</v>
      </c>
      <c r="G7" s="676" t="s">
        <v>14</v>
      </c>
      <c r="H7" s="676" t="s">
        <v>15</v>
      </c>
      <c r="I7" s="676" t="s">
        <v>16</v>
      </c>
      <c r="J7" s="676" t="s">
        <v>17</v>
      </c>
      <c r="K7" s="676" t="s">
        <v>18</v>
      </c>
      <c r="L7" s="676" t="s">
        <v>19</v>
      </c>
      <c r="M7" s="676" t="s">
        <v>20</v>
      </c>
      <c r="N7" s="676" t="s">
        <v>21</v>
      </c>
      <c r="O7" s="676"/>
      <c r="P7" s="676" t="s">
        <v>23</v>
      </c>
      <c r="Q7" s="676" t="s">
        <v>24</v>
      </c>
      <c r="R7" s="676" t="s">
        <v>25</v>
      </c>
      <c r="S7" s="676" t="s">
        <v>26</v>
      </c>
      <c r="T7" s="676" t="s">
        <v>27</v>
      </c>
      <c r="U7" s="676" t="s">
        <v>28</v>
      </c>
      <c r="V7" s="676" t="s">
        <v>29</v>
      </c>
      <c r="W7" s="676" t="s">
        <v>30</v>
      </c>
      <c r="X7" s="676" t="s">
        <v>31</v>
      </c>
      <c r="Y7" s="676" t="s">
        <v>10</v>
      </c>
      <c r="Z7" s="676" t="s">
        <v>32</v>
      </c>
      <c r="AA7" s="676" t="s">
        <v>32</v>
      </c>
      <c r="AB7" s="676" t="s">
        <v>32</v>
      </c>
    </row>
    <row r="8" spans="1:31" x14ac:dyDescent="0.25">
      <c r="B8" s="677" t="s">
        <v>33</v>
      </c>
      <c r="C8" s="678" t="s">
        <v>34</v>
      </c>
      <c r="D8" s="678" t="s">
        <v>34</v>
      </c>
      <c r="E8" s="678" t="s">
        <v>34</v>
      </c>
      <c r="F8" s="678" t="s">
        <v>34</v>
      </c>
      <c r="G8" s="678" t="s">
        <v>34</v>
      </c>
      <c r="H8" s="678" t="s">
        <v>34</v>
      </c>
      <c r="I8" s="678" t="s">
        <v>34</v>
      </c>
      <c r="J8" s="678" t="s">
        <v>34</v>
      </c>
      <c r="K8" s="678" t="s">
        <v>34</v>
      </c>
      <c r="L8" s="678" t="s">
        <v>34</v>
      </c>
      <c r="M8" s="678" t="s">
        <v>34</v>
      </c>
      <c r="N8" s="678" t="s">
        <v>34</v>
      </c>
      <c r="O8" s="678"/>
      <c r="P8" s="678" t="s">
        <v>34</v>
      </c>
      <c r="Q8" s="678" t="s">
        <v>34</v>
      </c>
      <c r="R8" s="678" t="s">
        <v>34</v>
      </c>
      <c r="S8" s="678" t="s">
        <v>34</v>
      </c>
      <c r="T8" s="678" t="s">
        <v>34</v>
      </c>
      <c r="U8" s="678" t="s">
        <v>34</v>
      </c>
      <c r="V8" s="678" t="s">
        <v>34</v>
      </c>
      <c r="W8" s="678" t="s">
        <v>34</v>
      </c>
      <c r="X8" s="678" t="s">
        <v>34</v>
      </c>
      <c r="Y8" s="678" t="s">
        <v>34</v>
      </c>
      <c r="Z8" s="678" t="s">
        <v>34</v>
      </c>
      <c r="AA8" s="678" t="s">
        <v>34</v>
      </c>
      <c r="AB8" s="678" t="s">
        <v>34</v>
      </c>
    </row>
    <row r="9" spans="1:31" x14ac:dyDescent="0.25">
      <c r="B9" s="679" t="s">
        <v>35</v>
      </c>
      <c r="C9" s="680">
        <v>3616811</v>
      </c>
      <c r="D9" s="680">
        <v>37221</v>
      </c>
      <c r="E9" s="680">
        <v>6617</v>
      </c>
      <c r="F9" s="680">
        <v>1389208</v>
      </c>
      <c r="G9" s="680">
        <v>111189</v>
      </c>
      <c r="H9" s="680">
        <v>51285</v>
      </c>
      <c r="I9" s="680">
        <v>232975</v>
      </c>
      <c r="J9" s="680">
        <v>302146</v>
      </c>
      <c r="K9" s="680">
        <v>251667</v>
      </c>
      <c r="L9" s="680">
        <v>41519</v>
      </c>
      <c r="M9" s="680">
        <v>168667</v>
      </c>
      <c r="N9" s="680">
        <v>159670</v>
      </c>
      <c r="O9" s="680"/>
      <c r="P9" s="680">
        <v>216715</v>
      </c>
      <c r="Q9" s="680">
        <v>116338</v>
      </c>
      <c r="R9" s="680">
        <v>135974</v>
      </c>
      <c r="S9" s="680">
        <v>51895</v>
      </c>
      <c r="T9" s="680">
        <v>154183</v>
      </c>
      <c r="U9" s="680">
        <v>27228</v>
      </c>
      <c r="V9" s="680">
        <v>34865</v>
      </c>
      <c r="W9" s="680">
        <v>0</v>
      </c>
      <c r="X9" s="680">
        <v>0</v>
      </c>
      <c r="Y9" s="680">
        <v>3616811</v>
      </c>
      <c r="Z9" s="680">
        <v>2641091</v>
      </c>
      <c r="AA9" s="680">
        <v>779205</v>
      </c>
      <c r="AB9" s="680">
        <v>1553159</v>
      </c>
    </row>
    <row r="10" spans="1:31" ht="75" x14ac:dyDescent="0.25">
      <c r="B10" s="679" t="s">
        <v>36</v>
      </c>
      <c r="C10" s="680">
        <v>63095</v>
      </c>
      <c r="D10" s="680">
        <v>5710</v>
      </c>
      <c r="E10" s="680">
        <v>0</v>
      </c>
      <c r="F10" s="680">
        <v>53109</v>
      </c>
      <c r="G10" s="680">
        <v>7</v>
      </c>
      <c r="H10" s="680">
        <v>0</v>
      </c>
      <c r="I10" s="680">
        <v>0</v>
      </c>
      <c r="J10" s="680">
        <v>25</v>
      </c>
      <c r="K10" s="680">
        <v>85</v>
      </c>
      <c r="L10" s="680">
        <v>815</v>
      </c>
      <c r="M10" s="680">
        <v>0</v>
      </c>
      <c r="N10" s="680">
        <v>0</v>
      </c>
      <c r="O10" s="680"/>
      <c r="P10" s="680">
        <v>20</v>
      </c>
      <c r="Q10" s="680">
        <v>1776</v>
      </c>
      <c r="R10" s="680">
        <v>591</v>
      </c>
      <c r="S10" s="680">
        <v>66</v>
      </c>
      <c r="T10" s="680">
        <v>506</v>
      </c>
      <c r="U10" s="680">
        <v>259</v>
      </c>
      <c r="V10" s="680">
        <v>126</v>
      </c>
      <c r="W10" s="680">
        <v>0</v>
      </c>
      <c r="X10" s="680">
        <v>0</v>
      </c>
      <c r="Y10" s="680">
        <v>63095</v>
      </c>
      <c r="Z10" s="680">
        <v>49776</v>
      </c>
      <c r="AA10" s="680">
        <v>165</v>
      </c>
      <c r="AB10" s="680">
        <v>10649</v>
      </c>
    </row>
    <row r="11" spans="1:31" ht="45" x14ac:dyDescent="0.25">
      <c r="B11" s="679" t="s">
        <v>37</v>
      </c>
      <c r="C11" s="680">
        <v>88423</v>
      </c>
      <c r="D11" s="680">
        <v>534</v>
      </c>
      <c r="E11" s="680">
        <v>1237</v>
      </c>
      <c r="F11" s="680">
        <v>64475</v>
      </c>
      <c r="G11" s="680">
        <v>12672</v>
      </c>
      <c r="H11" s="680">
        <v>189</v>
      </c>
      <c r="I11" s="680">
        <v>3635</v>
      </c>
      <c r="J11" s="680">
        <v>891</v>
      </c>
      <c r="K11" s="680">
        <v>187</v>
      </c>
      <c r="L11" s="680">
        <v>601</v>
      </c>
      <c r="M11" s="680">
        <v>200</v>
      </c>
      <c r="N11" s="680">
        <v>63</v>
      </c>
      <c r="O11" s="680"/>
      <c r="P11" s="680">
        <v>269</v>
      </c>
      <c r="Q11" s="680">
        <v>392</v>
      </c>
      <c r="R11" s="680">
        <v>1170</v>
      </c>
      <c r="S11" s="680">
        <v>873</v>
      </c>
      <c r="T11" s="680">
        <v>847</v>
      </c>
      <c r="U11" s="680">
        <v>24</v>
      </c>
      <c r="V11" s="680">
        <v>119</v>
      </c>
      <c r="W11" s="680">
        <v>0</v>
      </c>
      <c r="X11" s="680">
        <v>0</v>
      </c>
      <c r="Y11" s="680">
        <v>88423</v>
      </c>
      <c r="Z11" s="680">
        <v>18254</v>
      </c>
      <c r="AA11" s="680">
        <v>50</v>
      </c>
      <c r="AB11" s="680">
        <v>14196</v>
      </c>
    </row>
    <row r="12" spans="1:31" ht="45" x14ac:dyDescent="0.25">
      <c r="B12" s="679" t="s">
        <v>38</v>
      </c>
      <c r="C12" s="680">
        <v>1286370</v>
      </c>
      <c r="D12" s="680">
        <v>17354</v>
      </c>
      <c r="E12" s="680">
        <v>1877</v>
      </c>
      <c r="F12" s="680">
        <v>846096</v>
      </c>
      <c r="G12" s="680">
        <v>20210</v>
      </c>
      <c r="H12" s="680">
        <v>7266</v>
      </c>
      <c r="I12" s="680">
        <v>124189</v>
      </c>
      <c r="J12" s="680">
        <v>51934</v>
      </c>
      <c r="K12" s="680">
        <v>48675</v>
      </c>
      <c r="L12" s="680">
        <v>19896</v>
      </c>
      <c r="M12" s="680">
        <v>11151</v>
      </c>
      <c r="N12" s="680">
        <v>1454</v>
      </c>
      <c r="O12" s="680"/>
      <c r="P12" s="680">
        <v>11380</v>
      </c>
      <c r="Q12" s="680">
        <v>12444</v>
      </c>
      <c r="R12" s="680">
        <v>28574</v>
      </c>
      <c r="S12" s="680">
        <v>3909</v>
      </c>
      <c r="T12" s="680">
        <v>66107</v>
      </c>
      <c r="U12" s="680">
        <v>5134</v>
      </c>
      <c r="V12" s="680">
        <v>7359</v>
      </c>
      <c r="W12" s="680">
        <v>0</v>
      </c>
      <c r="X12" s="680">
        <v>0</v>
      </c>
      <c r="Y12" s="680">
        <v>1286370</v>
      </c>
      <c r="Z12" s="680">
        <v>781198</v>
      </c>
      <c r="AA12" s="680">
        <v>275240</v>
      </c>
      <c r="AB12" s="680">
        <v>1194983</v>
      </c>
    </row>
    <row r="13" spans="1:31" ht="90" x14ac:dyDescent="0.25">
      <c r="B13" s="679" t="s">
        <v>39</v>
      </c>
      <c r="C13" s="680">
        <v>108668</v>
      </c>
      <c r="D13" s="680">
        <v>1145</v>
      </c>
      <c r="E13" s="680">
        <v>557</v>
      </c>
      <c r="F13" s="680">
        <v>43621</v>
      </c>
      <c r="G13" s="680">
        <v>29413</v>
      </c>
      <c r="H13" s="680">
        <v>1416</v>
      </c>
      <c r="I13" s="680">
        <v>919</v>
      </c>
      <c r="J13" s="680">
        <v>4716</v>
      </c>
      <c r="K13" s="680">
        <v>4515</v>
      </c>
      <c r="L13" s="680">
        <v>2247</v>
      </c>
      <c r="M13" s="680">
        <v>4295</v>
      </c>
      <c r="N13" s="680">
        <v>292</v>
      </c>
      <c r="O13" s="680"/>
      <c r="P13" s="680">
        <v>1989</v>
      </c>
      <c r="Q13" s="680">
        <v>1517</v>
      </c>
      <c r="R13" s="680">
        <v>2432</v>
      </c>
      <c r="S13" s="680">
        <v>2704</v>
      </c>
      <c r="T13" s="680">
        <v>4154</v>
      </c>
      <c r="U13" s="680">
        <v>411</v>
      </c>
      <c r="V13" s="680">
        <v>1078</v>
      </c>
      <c r="W13" s="680">
        <v>0</v>
      </c>
      <c r="X13" s="680">
        <v>0</v>
      </c>
      <c r="Y13" s="680">
        <v>108668</v>
      </c>
      <c r="Z13" s="680">
        <v>50223</v>
      </c>
      <c r="AA13" s="680">
        <v>0</v>
      </c>
      <c r="AB13" s="680">
        <v>8647</v>
      </c>
    </row>
    <row r="14" spans="1:31" ht="120" x14ac:dyDescent="0.25">
      <c r="B14" s="679" t="s">
        <v>40</v>
      </c>
      <c r="C14" s="680">
        <v>71010</v>
      </c>
      <c r="D14" s="680">
        <v>1319</v>
      </c>
      <c r="E14" s="680">
        <v>350</v>
      </c>
      <c r="F14" s="680">
        <v>30737</v>
      </c>
      <c r="G14" s="680">
        <v>209</v>
      </c>
      <c r="H14" s="680">
        <v>18808</v>
      </c>
      <c r="I14" s="680">
        <v>633</v>
      </c>
      <c r="J14" s="680">
        <v>2787</v>
      </c>
      <c r="K14" s="680">
        <v>638</v>
      </c>
      <c r="L14" s="680">
        <v>1193</v>
      </c>
      <c r="M14" s="680">
        <v>433</v>
      </c>
      <c r="N14" s="680">
        <v>491</v>
      </c>
      <c r="O14" s="680"/>
      <c r="P14" s="680">
        <v>1035</v>
      </c>
      <c r="Q14" s="680">
        <v>1479</v>
      </c>
      <c r="R14" s="680">
        <v>5620</v>
      </c>
      <c r="S14" s="680">
        <v>666</v>
      </c>
      <c r="T14" s="680">
        <v>2580</v>
      </c>
      <c r="U14" s="680">
        <v>775</v>
      </c>
      <c r="V14" s="680">
        <v>1028</v>
      </c>
      <c r="W14" s="680">
        <v>0</v>
      </c>
      <c r="X14" s="680">
        <v>0</v>
      </c>
      <c r="Y14" s="680">
        <v>71010</v>
      </c>
      <c r="Z14" s="680">
        <v>22099</v>
      </c>
      <c r="AA14" s="680">
        <v>0</v>
      </c>
      <c r="AB14" s="680">
        <v>13786</v>
      </c>
    </row>
    <row r="15" spans="1:31" s="685" customFormat="1" ht="60" x14ac:dyDescent="0.25">
      <c r="A15" s="692">
        <f>SUM(D15:X15)</f>
        <v>158603</v>
      </c>
      <c r="B15" s="691" t="s">
        <v>41</v>
      </c>
      <c r="C15" s="688">
        <v>158603</v>
      </c>
      <c r="D15" s="688">
        <v>1108</v>
      </c>
      <c r="E15" s="688">
        <v>238</v>
      </c>
      <c r="F15" s="688">
        <v>17977</v>
      </c>
      <c r="G15" s="688">
        <v>6423</v>
      </c>
      <c r="H15" s="688">
        <v>4139</v>
      </c>
      <c r="I15" s="688">
        <v>36994</v>
      </c>
      <c r="J15" s="688">
        <v>4446</v>
      </c>
      <c r="K15" s="688">
        <v>5270</v>
      </c>
      <c r="L15" s="688">
        <v>1254</v>
      </c>
      <c r="M15" s="688">
        <v>2951</v>
      </c>
      <c r="N15" s="688">
        <v>1635</v>
      </c>
      <c r="O15" s="693">
        <f>C15-SUM(D15:N15)-SUM(P15:X15)</f>
        <v>45102</v>
      </c>
      <c r="P15" s="688">
        <v>3832</v>
      </c>
      <c r="Q15" s="688">
        <v>3064</v>
      </c>
      <c r="R15" s="688">
        <v>11449</v>
      </c>
      <c r="S15" s="688">
        <v>4269</v>
      </c>
      <c r="T15" s="688">
        <v>5491</v>
      </c>
      <c r="U15" s="688">
        <v>1618</v>
      </c>
      <c r="V15" s="688">
        <v>1343</v>
      </c>
      <c r="W15" s="688">
        <v>0</v>
      </c>
      <c r="X15" s="688">
        <v>0</v>
      </c>
      <c r="Y15" s="688">
        <v>158603</v>
      </c>
      <c r="Z15" s="688">
        <v>7159</v>
      </c>
      <c r="AA15" s="688">
        <v>287774</v>
      </c>
      <c r="AB15" s="688">
        <v>2227</v>
      </c>
      <c r="AC15" s="646">
        <f>Y15/($Z15+$AA15+$Y15)</f>
        <v>0.3497032209130036</v>
      </c>
      <c r="AD15" s="646">
        <f t="shared" ref="AD15:AE15" si="0">Z15/($Z15+$AA15+$Y15)</f>
        <v>1.5784855005997318E-2</v>
      </c>
      <c r="AE15" s="646">
        <f t="shared" si="0"/>
        <v>0.6345119240809991</v>
      </c>
    </row>
    <row r="16" spans="1:31" ht="165" x14ac:dyDescent="0.25">
      <c r="B16" s="679" t="s">
        <v>42</v>
      </c>
      <c r="C16" s="680">
        <v>30089</v>
      </c>
      <c r="D16" s="680">
        <v>240</v>
      </c>
      <c r="E16" s="680">
        <v>26</v>
      </c>
      <c r="F16" s="680">
        <v>8044</v>
      </c>
      <c r="G16" s="680">
        <v>354</v>
      </c>
      <c r="H16" s="680">
        <v>235</v>
      </c>
      <c r="I16" s="680">
        <v>599</v>
      </c>
      <c r="J16" s="680">
        <v>11847</v>
      </c>
      <c r="K16" s="680">
        <v>5416</v>
      </c>
      <c r="L16" s="680">
        <v>14</v>
      </c>
      <c r="M16" s="680">
        <v>245</v>
      </c>
      <c r="N16" s="680">
        <v>110</v>
      </c>
      <c r="O16" s="680"/>
      <c r="P16" s="680">
        <v>369</v>
      </c>
      <c r="Q16" s="680">
        <v>1661</v>
      </c>
      <c r="R16" s="680">
        <v>444</v>
      </c>
      <c r="S16" s="680">
        <v>73</v>
      </c>
      <c r="T16" s="680">
        <v>219</v>
      </c>
      <c r="U16" s="680">
        <v>15</v>
      </c>
      <c r="V16" s="680">
        <v>80</v>
      </c>
      <c r="W16" s="680">
        <v>0</v>
      </c>
      <c r="X16" s="680">
        <v>0</v>
      </c>
      <c r="Y16" s="680">
        <v>30089</v>
      </c>
      <c r="Z16" s="680">
        <v>44841</v>
      </c>
      <c r="AA16" s="680">
        <v>0</v>
      </c>
      <c r="AB16" s="680">
        <v>9309</v>
      </c>
    </row>
    <row r="17" spans="2:29" ht="60" x14ac:dyDescent="0.25">
      <c r="B17" s="679" t="s">
        <v>43</v>
      </c>
      <c r="C17" s="680">
        <v>316444</v>
      </c>
      <c r="D17" s="680">
        <v>483</v>
      </c>
      <c r="E17" s="680">
        <v>409</v>
      </c>
      <c r="F17" s="680">
        <v>69045</v>
      </c>
      <c r="G17" s="680">
        <v>3492</v>
      </c>
      <c r="H17" s="680">
        <v>259</v>
      </c>
      <c r="I17" s="680">
        <v>1928</v>
      </c>
      <c r="J17" s="680">
        <v>87904</v>
      </c>
      <c r="K17" s="680">
        <v>127634</v>
      </c>
      <c r="L17" s="680">
        <v>808</v>
      </c>
      <c r="M17" s="680">
        <v>2084</v>
      </c>
      <c r="N17" s="680">
        <v>2180</v>
      </c>
      <c r="O17" s="680"/>
      <c r="P17" s="680">
        <v>3299</v>
      </c>
      <c r="Q17" s="680">
        <v>6322</v>
      </c>
      <c r="R17" s="680">
        <v>4148</v>
      </c>
      <c r="S17" s="680">
        <v>3144</v>
      </c>
      <c r="T17" s="680">
        <v>1362</v>
      </c>
      <c r="U17" s="680">
        <v>710</v>
      </c>
      <c r="V17" s="680">
        <v>499</v>
      </c>
      <c r="W17" s="680">
        <v>0</v>
      </c>
      <c r="X17" s="680">
        <v>0</v>
      </c>
      <c r="Y17" s="680">
        <v>316444</v>
      </c>
      <c r="Z17" s="680">
        <v>62180</v>
      </c>
      <c r="AA17" s="680">
        <v>0</v>
      </c>
      <c r="AB17" s="682">
        <v>68395.104999999996</v>
      </c>
    </row>
    <row r="18" spans="2:29" ht="60" x14ac:dyDescent="0.25">
      <c r="B18" s="679" t="s">
        <v>44</v>
      </c>
      <c r="C18" s="680">
        <v>17647</v>
      </c>
      <c r="D18" s="680">
        <v>14</v>
      </c>
      <c r="E18" s="680">
        <v>7</v>
      </c>
      <c r="F18" s="680">
        <v>1997</v>
      </c>
      <c r="G18" s="680">
        <v>78</v>
      </c>
      <c r="H18" s="680">
        <v>37</v>
      </c>
      <c r="I18" s="680">
        <v>713</v>
      </c>
      <c r="J18" s="680">
        <v>1432</v>
      </c>
      <c r="K18" s="680">
        <v>1285</v>
      </c>
      <c r="L18" s="680">
        <v>231</v>
      </c>
      <c r="M18" s="680">
        <v>597</v>
      </c>
      <c r="N18" s="680">
        <v>336</v>
      </c>
      <c r="O18" s="680"/>
      <c r="P18" s="680">
        <v>420</v>
      </c>
      <c r="Q18" s="680">
        <v>4353</v>
      </c>
      <c r="R18" s="680">
        <v>762</v>
      </c>
      <c r="S18" s="680">
        <v>883</v>
      </c>
      <c r="T18" s="680">
        <v>2494</v>
      </c>
      <c r="U18" s="680">
        <v>1690</v>
      </c>
      <c r="V18" s="680">
        <v>263</v>
      </c>
      <c r="W18" s="680">
        <v>0</v>
      </c>
      <c r="X18" s="680">
        <v>0</v>
      </c>
      <c r="Y18" s="680">
        <v>17647</v>
      </c>
      <c r="Z18" s="680">
        <v>71207</v>
      </c>
      <c r="AA18" s="680">
        <v>0</v>
      </c>
      <c r="AB18" s="680">
        <v>6687</v>
      </c>
    </row>
    <row r="19" spans="2:29" ht="75" x14ac:dyDescent="0.25">
      <c r="B19" s="679" t="s">
        <v>45</v>
      </c>
      <c r="C19" s="680">
        <v>289015</v>
      </c>
      <c r="D19" s="680">
        <v>266</v>
      </c>
      <c r="E19" s="680">
        <v>180</v>
      </c>
      <c r="F19" s="680">
        <v>37430</v>
      </c>
      <c r="G19" s="680">
        <v>3257</v>
      </c>
      <c r="H19" s="680">
        <v>2362</v>
      </c>
      <c r="I19" s="680">
        <v>3536</v>
      </c>
      <c r="J19" s="680">
        <v>19700</v>
      </c>
      <c r="K19" s="680">
        <v>11598</v>
      </c>
      <c r="L19" s="680">
        <v>2161</v>
      </c>
      <c r="M19" s="680">
        <v>106036</v>
      </c>
      <c r="N19" s="680">
        <v>13393</v>
      </c>
      <c r="O19" s="680"/>
      <c r="P19" s="680">
        <v>33841</v>
      </c>
      <c r="Q19" s="680">
        <v>11016</v>
      </c>
      <c r="R19" s="680">
        <v>18704</v>
      </c>
      <c r="S19" s="680">
        <v>6645</v>
      </c>
      <c r="T19" s="680">
        <v>9052</v>
      </c>
      <c r="U19" s="680">
        <v>4181</v>
      </c>
      <c r="V19" s="680">
        <v>2758</v>
      </c>
      <c r="W19" s="680">
        <v>0</v>
      </c>
      <c r="X19" s="680">
        <v>0</v>
      </c>
      <c r="Y19" s="680">
        <v>289015</v>
      </c>
      <c r="Z19" s="680">
        <v>73712</v>
      </c>
      <c r="AA19" s="680">
        <v>32839</v>
      </c>
      <c r="AB19" s="680">
        <v>52998</v>
      </c>
    </row>
    <row r="20" spans="2:29" ht="60" x14ac:dyDescent="0.25">
      <c r="B20" s="679" t="s">
        <v>46</v>
      </c>
      <c r="C20" s="680">
        <v>185403</v>
      </c>
      <c r="D20" s="680">
        <v>1326</v>
      </c>
      <c r="E20" s="680">
        <v>196</v>
      </c>
      <c r="F20" s="680">
        <v>17700</v>
      </c>
      <c r="G20" s="680">
        <v>2612</v>
      </c>
      <c r="H20" s="680">
        <v>1280</v>
      </c>
      <c r="I20" s="680">
        <v>5350</v>
      </c>
      <c r="J20" s="680">
        <v>9974</v>
      </c>
      <c r="K20" s="680">
        <v>8364</v>
      </c>
      <c r="L20" s="680">
        <v>1149</v>
      </c>
      <c r="M20" s="680">
        <v>2998</v>
      </c>
      <c r="N20" s="680">
        <v>85074</v>
      </c>
      <c r="O20" s="680"/>
      <c r="P20" s="680">
        <v>6016</v>
      </c>
      <c r="Q20" s="680">
        <v>5501</v>
      </c>
      <c r="R20" s="680">
        <v>5086</v>
      </c>
      <c r="S20" s="680">
        <v>2578</v>
      </c>
      <c r="T20" s="680">
        <v>5504</v>
      </c>
      <c r="U20" s="680">
        <v>521</v>
      </c>
      <c r="V20" s="680">
        <v>2053</v>
      </c>
      <c r="W20" s="680">
        <v>0</v>
      </c>
      <c r="X20" s="680">
        <v>0</v>
      </c>
      <c r="Y20" s="680">
        <v>185403</v>
      </c>
      <c r="Z20" s="680">
        <v>100494</v>
      </c>
      <c r="AA20" s="680">
        <v>0</v>
      </c>
      <c r="AB20" s="682">
        <v>42812.894999999997</v>
      </c>
    </row>
    <row r="21" spans="2:29" ht="45" x14ac:dyDescent="0.25">
      <c r="B21" s="679" t="s">
        <v>47</v>
      </c>
      <c r="C21" s="680">
        <v>189651</v>
      </c>
      <c r="D21" s="680">
        <v>532</v>
      </c>
      <c r="E21" s="680">
        <v>102</v>
      </c>
      <c r="F21" s="680">
        <v>25583</v>
      </c>
      <c r="G21" s="680">
        <v>3304</v>
      </c>
      <c r="H21" s="680">
        <v>1225</v>
      </c>
      <c r="I21" s="680">
        <v>22690</v>
      </c>
      <c r="J21" s="680">
        <v>33923</v>
      </c>
      <c r="K21" s="680">
        <v>4756</v>
      </c>
      <c r="L21" s="680">
        <v>6169</v>
      </c>
      <c r="M21" s="680">
        <v>7459</v>
      </c>
      <c r="N21" s="680">
        <v>10046</v>
      </c>
      <c r="O21" s="680"/>
      <c r="P21" s="680">
        <v>16822</v>
      </c>
      <c r="Q21" s="680">
        <v>9903</v>
      </c>
      <c r="R21" s="680">
        <v>9177</v>
      </c>
      <c r="S21" s="680">
        <v>1279</v>
      </c>
      <c r="T21" s="680">
        <v>10028</v>
      </c>
      <c r="U21" s="680">
        <v>995</v>
      </c>
      <c r="V21" s="680">
        <v>5270</v>
      </c>
      <c r="W21" s="680">
        <v>0</v>
      </c>
      <c r="X21" s="680">
        <v>0</v>
      </c>
      <c r="Y21" s="680">
        <v>189651</v>
      </c>
      <c r="Z21" s="680">
        <v>311060</v>
      </c>
      <c r="AA21" s="680">
        <v>7884</v>
      </c>
      <c r="AB21" s="680">
        <v>1265</v>
      </c>
    </row>
    <row r="22" spans="2:29" ht="90" x14ac:dyDescent="0.25">
      <c r="B22" s="679" t="s">
        <v>48</v>
      </c>
      <c r="C22" s="680">
        <v>378024</v>
      </c>
      <c r="D22" s="680">
        <v>2261</v>
      </c>
      <c r="E22" s="680">
        <v>634</v>
      </c>
      <c r="F22" s="680">
        <v>88636</v>
      </c>
      <c r="G22" s="680">
        <v>9088</v>
      </c>
      <c r="H22" s="680">
        <v>7826</v>
      </c>
      <c r="I22" s="680">
        <v>10281</v>
      </c>
      <c r="J22" s="680">
        <v>29310</v>
      </c>
      <c r="K22" s="680">
        <v>9064</v>
      </c>
      <c r="L22" s="680">
        <v>1017</v>
      </c>
      <c r="M22" s="680">
        <v>12873</v>
      </c>
      <c r="N22" s="680">
        <v>28224</v>
      </c>
      <c r="O22" s="680"/>
      <c r="P22" s="680">
        <v>106216</v>
      </c>
      <c r="Q22" s="680">
        <v>26677</v>
      </c>
      <c r="R22" s="680">
        <v>11616</v>
      </c>
      <c r="S22" s="680">
        <v>974</v>
      </c>
      <c r="T22" s="680">
        <v>5112</v>
      </c>
      <c r="U22" s="680">
        <v>2081</v>
      </c>
      <c r="V22" s="680">
        <v>2645</v>
      </c>
      <c r="W22" s="680">
        <v>0</v>
      </c>
      <c r="X22" s="680">
        <v>0</v>
      </c>
      <c r="Y22" s="680">
        <v>378024</v>
      </c>
      <c r="Z22" s="680">
        <v>17969</v>
      </c>
      <c r="AA22" s="680">
        <v>160930</v>
      </c>
      <c r="AB22" s="680">
        <v>64735</v>
      </c>
    </row>
    <row r="23" spans="2:29" ht="60" x14ac:dyDescent="0.25">
      <c r="B23" s="679" t="s">
        <v>49</v>
      </c>
      <c r="C23" s="680">
        <v>274268</v>
      </c>
      <c r="D23" s="680">
        <v>4334</v>
      </c>
      <c r="E23" s="680">
        <v>510</v>
      </c>
      <c r="F23" s="680">
        <v>68884</v>
      </c>
      <c r="G23" s="680">
        <v>7392</v>
      </c>
      <c r="H23" s="680">
        <v>4714</v>
      </c>
      <c r="I23" s="680">
        <v>15035</v>
      </c>
      <c r="J23" s="680">
        <v>36398</v>
      </c>
      <c r="K23" s="680">
        <v>16647</v>
      </c>
      <c r="L23" s="680">
        <v>2747</v>
      </c>
      <c r="M23" s="680">
        <v>12168</v>
      </c>
      <c r="N23" s="680">
        <v>14650</v>
      </c>
      <c r="O23" s="680"/>
      <c r="P23" s="680">
        <v>17531</v>
      </c>
      <c r="Q23" s="680">
        <v>26476</v>
      </c>
      <c r="R23" s="680">
        <v>14681</v>
      </c>
      <c r="S23" s="680">
        <v>3149</v>
      </c>
      <c r="T23" s="680">
        <v>16198</v>
      </c>
      <c r="U23" s="680">
        <v>2491</v>
      </c>
      <c r="V23" s="680">
        <v>3474</v>
      </c>
      <c r="W23" s="680">
        <v>0</v>
      </c>
      <c r="X23" s="680">
        <v>0</v>
      </c>
      <c r="Y23" s="680">
        <v>274268</v>
      </c>
      <c r="Z23" s="680">
        <v>37186</v>
      </c>
      <c r="AA23" s="680">
        <v>10772</v>
      </c>
      <c r="AB23" s="680">
        <v>54120</v>
      </c>
    </row>
    <row r="24" spans="2:29" ht="135" x14ac:dyDescent="0.25">
      <c r="B24" s="679" t="s">
        <v>50</v>
      </c>
      <c r="C24" s="680">
        <v>65045</v>
      </c>
      <c r="D24" s="680">
        <v>396</v>
      </c>
      <c r="E24" s="680">
        <v>225</v>
      </c>
      <c r="F24" s="680">
        <v>9578</v>
      </c>
      <c r="G24" s="680">
        <v>12166</v>
      </c>
      <c r="H24" s="680">
        <v>1015</v>
      </c>
      <c r="I24" s="680">
        <v>4591</v>
      </c>
      <c r="J24" s="680">
        <v>2782</v>
      </c>
      <c r="K24" s="680">
        <v>6239</v>
      </c>
      <c r="L24" s="680">
        <v>402</v>
      </c>
      <c r="M24" s="680">
        <v>1092</v>
      </c>
      <c r="N24" s="680">
        <v>599</v>
      </c>
      <c r="O24" s="680"/>
      <c r="P24" s="680">
        <v>7988</v>
      </c>
      <c r="Q24" s="680">
        <v>2789</v>
      </c>
      <c r="R24" s="680">
        <v>7980</v>
      </c>
      <c r="S24" s="680">
        <v>2660</v>
      </c>
      <c r="T24" s="680">
        <v>1152</v>
      </c>
      <c r="U24" s="680">
        <v>214</v>
      </c>
      <c r="V24" s="680">
        <v>753</v>
      </c>
      <c r="W24" s="680">
        <v>0</v>
      </c>
      <c r="X24" s="680">
        <v>0</v>
      </c>
      <c r="Y24" s="680">
        <v>65045</v>
      </c>
      <c r="Z24" s="680">
        <v>270563</v>
      </c>
      <c r="AA24" s="680">
        <v>2463</v>
      </c>
      <c r="AB24" s="680">
        <v>5815</v>
      </c>
    </row>
    <row r="25" spans="2:29" ht="30" x14ac:dyDescent="0.25">
      <c r="B25" s="679" t="s">
        <v>51</v>
      </c>
      <c r="C25" s="680">
        <v>37701</v>
      </c>
      <c r="D25" s="680">
        <v>83</v>
      </c>
      <c r="E25" s="680">
        <v>13</v>
      </c>
      <c r="F25" s="680">
        <v>2906</v>
      </c>
      <c r="G25" s="680">
        <v>109</v>
      </c>
      <c r="H25" s="680">
        <v>84</v>
      </c>
      <c r="I25" s="680">
        <v>1014</v>
      </c>
      <c r="J25" s="680">
        <v>1526</v>
      </c>
      <c r="K25" s="680">
        <v>601</v>
      </c>
      <c r="L25" s="680">
        <v>248</v>
      </c>
      <c r="M25" s="680">
        <v>699</v>
      </c>
      <c r="N25" s="680">
        <v>411</v>
      </c>
      <c r="O25" s="680"/>
      <c r="P25" s="680">
        <v>2096</v>
      </c>
      <c r="Q25" s="680">
        <v>415</v>
      </c>
      <c r="R25" s="680">
        <v>5558</v>
      </c>
      <c r="S25" s="680">
        <v>17132</v>
      </c>
      <c r="T25" s="680">
        <v>3875</v>
      </c>
      <c r="U25" s="680">
        <v>135</v>
      </c>
      <c r="V25" s="680">
        <v>419</v>
      </c>
      <c r="W25" s="680">
        <v>0</v>
      </c>
      <c r="X25" s="680">
        <v>0</v>
      </c>
      <c r="Y25" s="680">
        <v>37701</v>
      </c>
      <c r="Z25" s="680">
        <v>175418</v>
      </c>
      <c r="AA25" s="680">
        <v>0</v>
      </c>
      <c r="AB25" s="680">
        <v>246</v>
      </c>
    </row>
    <row r="26" spans="2:29" ht="60" x14ac:dyDescent="0.25">
      <c r="B26" s="679" t="s">
        <v>52</v>
      </c>
      <c r="C26" s="680">
        <v>22858</v>
      </c>
      <c r="D26" s="680">
        <v>14</v>
      </c>
      <c r="E26" s="680">
        <v>1</v>
      </c>
      <c r="F26" s="680">
        <v>161</v>
      </c>
      <c r="G26" s="680">
        <v>8</v>
      </c>
      <c r="H26" s="680">
        <v>5</v>
      </c>
      <c r="I26" s="680">
        <v>3</v>
      </c>
      <c r="J26" s="680">
        <v>95</v>
      </c>
      <c r="K26" s="680">
        <v>2</v>
      </c>
      <c r="L26" s="680">
        <v>50</v>
      </c>
      <c r="M26" s="680">
        <v>4</v>
      </c>
      <c r="N26" s="680">
        <v>10</v>
      </c>
      <c r="O26" s="680"/>
      <c r="P26" s="680">
        <v>121</v>
      </c>
      <c r="Q26" s="680">
        <v>32</v>
      </c>
      <c r="R26" s="680">
        <v>5356</v>
      </c>
      <c r="S26" s="680">
        <v>371</v>
      </c>
      <c r="T26" s="680">
        <v>16372</v>
      </c>
      <c r="U26" s="680">
        <v>252</v>
      </c>
      <c r="V26" s="680">
        <v>0</v>
      </c>
      <c r="W26" s="680">
        <v>0</v>
      </c>
      <c r="X26" s="680">
        <v>0</v>
      </c>
      <c r="Y26" s="680">
        <v>22858</v>
      </c>
      <c r="Z26" s="680">
        <v>415999</v>
      </c>
      <c r="AA26" s="680">
        <v>0</v>
      </c>
      <c r="AB26" s="680">
        <v>156</v>
      </c>
    </row>
    <row r="27" spans="2:29" ht="75" x14ac:dyDescent="0.25">
      <c r="B27" s="679" t="s">
        <v>53</v>
      </c>
      <c r="C27" s="680">
        <v>11018</v>
      </c>
      <c r="D27" s="680">
        <v>0</v>
      </c>
      <c r="E27" s="680">
        <v>0</v>
      </c>
      <c r="F27" s="680">
        <v>385</v>
      </c>
      <c r="G27" s="680">
        <v>36</v>
      </c>
      <c r="H27" s="680">
        <v>10</v>
      </c>
      <c r="I27" s="680">
        <v>0</v>
      </c>
      <c r="J27" s="680">
        <v>18</v>
      </c>
      <c r="K27" s="680">
        <v>25</v>
      </c>
      <c r="L27" s="680">
        <v>19</v>
      </c>
      <c r="M27" s="680">
        <v>2738</v>
      </c>
      <c r="N27" s="680">
        <v>167</v>
      </c>
      <c r="O27" s="680"/>
      <c r="P27" s="680">
        <v>82</v>
      </c>
      <c r="Q27" s="680">
        <v>33</v>
      </c>
      <c r="R27" s="680">
        <v>2211</v>
      </c>
      <c r="S27" s="680">
        <v>312</v>
      </c>
      <c r="T27" s="680">
        <v>36</v>
      </c>
      <c r="U27" s="680">
        <v>4681</v>
      </c>
      <c r="V27" s="680">
        <v>264</v>
      </c>
      <c r="W27" s="680">
        <v>0</v>
      </c>
      <c r="X27" s="680">
        <v>0</v>
      </c>
      <c r="Y27" s="680">
        <v>11018</v>
      </c>
      <c r="Z27" s="680">
        <v>46799</v>
      </c>
      <c r="AA27" s="680">
        <v>1088</v>
      </c>
      <c r="AB27" s="680">
        <v>1522</v>
      </c>
    </row>
    <row r="28" spans="2:29" ht="30" x14ac:dyDescent="0.25">
      <c r="B28" s="679" t="s">
        <v>54</v>
      </c>
      <c r="C28" s="680">
        <v>23479</v>
      </c>
      <c r="D28" s="680">
        <v>102</v>
      </c>
      <c r="E28" s="680">
        <v>55</v>
      </c>
      <c r="F28" s="680">
        <v>2844</v>
      </c>
      <c r="G28" s="680">
        <v>359</v>
      </c>
      <c r="H28" s="680">
        <v>415</v>
      </c>
      <c r="I28" s="680">
        <v>865</v>
      </c>
      <c r="J28" s="680">
        <v>2438</v>
      </c>
      <c r="K28" s="680">
        <v>666</v>
      </c>
      <c r="L28" s="680">
        <v>498</v>
      </c>
      <c r="M28" s="680">
        <v>644</v>
      </c>
      <c r="N28" s="680">
        <v>535</v>
      </c>
      <c r="O28" s="680"/>
      <c r="P28" s="680">
        <v>3389</v>
      </c>
      <c r="Q28" s="680">
        <v>488</v>
      </c>
      <c r="R28" s="680">
        <v>415</v>
      </c>
      <c r="S28" s="680">
        <v>208</v>
      </c>
      <c r="T28" s="680">
        <v>3094</v>
      </c>
      <c r="U28" s="680">
        <v>1041</v>
      </c>
      <c r="V28" s="680">
        <v>5334</v>
      </c>
      <c r="W28" s="680">
        <v>0</v>
      </c>
      <c r="X28" s="680">
        <v>0</v>
      </c>
      <c r="Y28" s="680">
        <v>23479</v>
      </c>
      <c r="Z28" s="680">
        <v>76809</v>
      </c>
      <c r="AA28" s="680">
        <v>0</v>
      </c>
      <c r="AB28" s="680">
        <v>610</v>
      </c>
    </row>
    <row r="29" spans="2:29" ht="195" x14ac:dyDescent="0.25">
      <c r="B29" s="679" t="s">
        <v>55</v>
      </c>
      <c r="C29" s="680">
        <v>0</v>
      </c>
      <c r="D29" s="680">
        <v>0</v>
      </c>
      <c r="E29" s="680">
        <v>0</v>
      </c>
      <c r="F29" s="680">
        <v>0</v>
      </c>
      <c r="G29" s="680">
        <v>0</v>
      </c>
      <c r="H29" s="680">
        <v>0</v>
      </c>
      <c r="I29" s="680">
        <v>0</v>
      </c>
      <c r="J29" s="680">
        <v>0</v>
      </c>
      <c r="K29" s="680">
        <v>0</v>
      </c>
      <c r="L29" s="680">
        <v>0</v>
      </c>
      <c r="M29" s="680">
        <v>0</v>
      </c>
      <c r="N29" s="680">
        <v>0</v>
      </c>
      <c r="O29" s="680"/>
      <c r="P29" s="680">
        <v>0</v>
      </c>
      <c r="Q29" s="680">
        <v>0</v>
      </c>
      <c r="R29" s="680">
        <v>0</v>
      </c>
      <c r="S29" s="680">
        <v>0</v>
      </c>
      <c r="T29" s="680">
        <v>0</v>
      </c>
      <c r="U29" s="680">
        <v>0</v>
      </c>
      <c r="V29" s="680">
        <v>0</v>
      </c>
      <c r="W29" s="680">
        <v>0</v>
      </c>
      <c r="X29" s="680">
        <v>0</v>
      </c>
      <c r="Y29" s="680">
        <v>0</v>
      </c>
      <c r="Z29" s="680">
        <v>8145</v>
      </c>
      <c r="AA29" s="680">
        <v>0</v>
      </c>
      <c r="AB29" s="680">
        <v>0</v>
      </c>
    </row>
    <row r="30" spans="2:29" ht="105" x14ac:dyDescent="0.25">
      <c r="B30" s="679" t="s">
        <v>56</v>
      </c>
      <c r="C30" s="680">
        <v>0</v>
      </c>
      <c r="D30" s="680">
        <v>0</v>
      </c>
      <c r="E30" s="680">
        <v>0</v>
      </c>
      <c r="F30" s="680">
        <v>0</v>
      </c>
      <c r="G30" s="680">
        <v>0</v>
      </c>
      <c r="H30" s="680">
        <v>0</v>
      </c>
      <c r="I30" s="680">
        <v>0</v>
      </c>
      <c r="J30" s="680">
        <v>0</v>
      </c>
      <c r="K30" s="680">
        <v>0</v>
      </c>
      <c r="L30" s="680">
        <v>0</v>
      </c>
      <c r="M30" s="680">
        <v>0</v>
      </c>
      <c r="N30" s="680">
        <v>0</v>
      </c>
      <c r="O30" s="680"/>
      <c r="P30" s="680">
        <v>0</v>
      </c>
      <c r="Q30" s="680">
        <v>0</v>
      </c>
      <c r="R30" s="680">
        <v>0</v>
      </c>
      <c r="S30" s="680">
        <v>0</v>
      </c>
      <c r="T30" s="680">
        <v>0</v>
      </c>
      <c r="U30" s="680">
        <v>0</v>
      </c>
      <c r="V30" s="680">
        <v>0</v>
      </c>
      <c r="W30" s="680">
        <v>0</v>
      </c>
      <c r="X30" s="680">
        <v>0</v>
      </c>
      <c r="Y30" s="680">
        <v>0</v>
      </c>
      <c r="Z30" s="680">
        <v>0</v>
      </c>
      <c r="AA30" s="680">
        <v>0</v>
      </c>
      <c r="AB30" s="680">
        <v>0</v>
      </c>
    </row>
    <row r="32" spans="2:29" x14ac:dyDescent="0.25">
      <c r="B32" s="683" t="s">
        <v>57</v>
      </c>
      <c r="AC32" s="684" t="s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B27B7-E939-442B-9A5A-558E26E5E9D1}">
  <sheetPr codeName="Feuil5"/>
  <dimension ref="A1:AE32"/>
  <sheetViews>
    <sheetView topLeftCell="E13" workbookViewId="0">
      <selection activeCell="AC15" sqref="AC15:AE15"/>
    </sheetView>
  </sheetViews>
  <sheetFormatPr baseColWidth="10" defaultColWidth="11.5703125" defaultRowHeight="15" x14ac:dyDescent="0.25"/>
  <cols>
    <col min="1" max="8" width="11.5703125" style="673"/>
    <col min="9" max="9" width="11.5703125" style="685"/>
    <col min="10" max="16384" width="11.5703125" style="673"/>
  </cols>
  <sheetData>
    <row r="1" spans="1:31" x14ac:dyDescent="0.25">
      <c r="B1" s="672" t="s">
        <v>0</v>
      </c>
    </row>
    <row r="2" spans="1:31" x14ac:dyDescent="0.25">
      <c r="B2" s="674" t="s">
        <v>78</v>
      </c>
    </row>
    <row r="3" spans="1:31" x14ac:dyDescent="0.25">
      <c r="B3" s="674" t="s">
        <v>2</v>
      </c>
    </row>
    <row r="4" spans="1:31" x14ac:dyDescent="0.25">
      <c r="B4" s="674" t="s">
        <v>3</v>
      </c>
    </row>
    <row r="6" spans="1:31" ht="75" x14ac:dyDescent="0.25">
      <c r="B6" s="675" t="s">
        <v>4</v>
      </c>
      <c r="C6" s="676" t="s">
        <v>5</v>
      </c>
      <c r="D6" s="676" t="s">
        <v>5</v>
      </c>
      <c r="E6" s="676" t="s">
        <v>5</v>
      </c>
      <c r="F6" s="676" t="s">
        <v>5</v>
      </c>
      <c r="G6" s="676" t="s">
        <v>5</v>
      </c>
      <c r="H6" s="676" t="s">
        <v>5</v>
      </c>
      <c r="I6" s="686" t="s">
        <v>5</v>
      </c>
      <c r="J6" s="676" t="s">
        <v>5</v>
      </c>
      <c r="K6" s="676" t="s">
        <v>5</v>
      </c>
      <c r="L6" s="676" t="s">
        <v>5</v>
      </c>
      <c r="M6" s="676" t="s">
        <v>5</v>
      </c>
      <c r="N6" s="676" t="s">
        <v>5</v>
      </c>
      <c r="O6" s="676"/>
      <c r="P6" s="676" t="s">
        <v>5</v>
      </c>
      <c r="Q6" s="676" t="s">
        <v>5</v>
      </c>
      <c r="R6" s="676" t="s">
        <v>5</v>
      </c>
      <c r="S6" s="676" t="s">
        <v>5</v>
      </c>
      <c r="T6" s="676" t="s">
        <v>5</v>
      </c>
      <c r="U6" s="676" t="s">
        <v>5</v>
      </c>
      <c r="V6" s="676" t="s">
        <v>5</v>
      </c>
      <c r="W6" s="676" t="s">
        <v>5</v>
      </c>
      <c r="X6" s="676" t="s">
        <v>5</v>
      </c>
      <c r="Y6" s="676" t="s">
        <v>5</v>
      </c>
      <c r="Z6" s="676" t="s">
        <v>6</v>
      </c>
      <c r="AA6" s="676" t="s">
        <v>7</v>
      </c>
      <c r="AB6" s="676" t="s">
        <v>8</v>
      </c>
      <c r="AC6" s="647" t="s">
        <v>73</v>
      </c>
      <c r="AD6" t="s">
        <v>74</v>
      </c>
      <c r="AE6" t="s">
        <v>75</v>
      </c>
    </row>
    <row r="7" spans="1:31" ht="195" x14ac:dyDescent="0.25">
      <c r="B7" s="675" t="s">
        <v>9</v>
      </c>
      <c r="C7" s="676" t="s">
        <v>10</v>
      </c>
      <c r="D7" s="676" t="s">
        <v>11</v>
      </c>
      <c r="E7" s="676" t="s">
        <v>12</v>
      </c>
      <c r="F7" s="676" t="s">
        <v>13</v>
      </c>
      <c r="G7" s="676" t="s">
        <v>14</v>
      </c>
      <c r="H7" s="676" t="s">
        <v>15</v>
      </c>
      <c r="I7" s="686" t="s">
        <v>16</v>
      </c>
      <c r="J7" s="676" t="s">
        <v>17</v>
      </c>
      <c r="K7" s="676" t="s">
        <v>18</v>
      </c>
      <c r="L7" s="676" t="s">
        <v>19</v>
      </c>
      <c r="M7" s="676" t="s">
        <v>20</v>
      </c>
      <c r="N7" s="676" t="s">
        <v>21</v>
      </c>
      <c r="O7" s="676"/>
      <c r="P7" s="676" t="s">
        <v>23</v>
      </c>
      <c r="Q7" s="676" t="s">
        <v>24</v>
      </c>
      <c r="R7" s="676" t="s">
        <v>25</v>
      </c>
      <c r="S7" s="676" t="s">
        <v>26</v>
      </c>
      <c r="T7" s="676" t="s">
        <v>27</v>
      </c>
      <c r="U7" s="676" t="s">
        <v>28</v>
      </c>
      <c r="V7" s="676" t="s">
        <v>29</v>
      </c>
      <c r="W7" s="676" t="s">
        <v>30</v>
      </c>
      <c r="X7" s="676" t="s">
        <v>31</v>
      </c>
      <c r="Y7" s="676" t="s">
        <v>10</v>
      </c>
      <c r="Z7" s="676" t="s">
        <v>32</v>
      </c>
      <c r="AA7" s="676" t="s">
        <v>32</v>
      </c>
      <c r="AB7" s="676" t="s">
        <v>32</v>
      </c>
    </row>
    <row r="8" spans="1:31" x14ac:dyDescent="0.25">
      <c r="B8" s="677" t="s">
        <v>33</v>
      </c>
      <c r="C8" s="678" t="s">
        <v>34</v>
      </c>
      <c r="D8" s="678" t="s">
        <v>34</v>
      </c>
      <c r="E8" s="678" t="s">
        <v>34</v>
      </c>
      <c r="F8" s="678" t="s">
        <v>34</v>
      </c>
      <c r="G8" s="678" t="s">
        <v>34</v>
      </c>
      <c r="H8" s="678" t="s">
        <v>34</v>
      </c>
      <c r="I8" s="687" t="s">
        <v>34</v>
      </c>
      <c r="J8" s="678" t="s">
        <v>34</v>
      </c>
      <c r="K8" s="678" t="s">
        <v>34</v>
      </c>
      <c r="L8" s="678" t="s">
        <v>34</v>
      </c>
      <c r="M8" s="678" t="s">
        <v>34</v>
      </c>
      <c r="N8" s="678" t="s">
        <v>34</v>
      </c>
      <c r="O8" s="678"/>
      <c r="P8" s="678" t="s">
        <v>34</v>
      </c>
      <c r="Q8" s="678" t="s">
        <v>34</v>
      </c>
      <c r="R8" s="678" t="s">
        <v>34</v>
      </c>
      <c r="S8" s="678" t="s">
        <v>34</v>
      </c>
      <c r="T8" s="678" t="s">
        <v>34</v>
      </c>
      <c r="U8" s="678" t="s">
        <v>34</v>
      </c>
      <c r="V8" s="678" t="s">
        <v>34</v>
      </c>
      <c r="W8" s="678" t="s">
        <v>34</v>
      </c>
      <c r="X8" s="678" t="s">
        <v>34</v>
      </c>
      <c r="Y8" s="678" t="s">
        <v>34</v>
      </c>
      <c r="Z8" s="678" t="s">
        <v>34</v>
      </c>
      <c r="AA8" s="678" t="s">
        <v>34</v>
      </c>
      <c r="AB8" s="678" t="s">
        <v>34</v>
      </c>
    </row>
    <row r="9" spans="1:31" x14ac:dyDescent="0.25">
      <c r="B9" s="679" t="s">
        <v>35</v>
      </c>
      <c r="C9" s="680">
        <v>3616811</v>
      </c>
      <c r="D9" s="680">
        <v>37221</v>
      </c>
      <c r="E9" s="680">
        <v>6617</v>
      </c>
      <c r="F9" s="680">
        <v>1389208</v>
      </c>
      <c r="G9" s="680">
        <v>111189</v>
      </c>
      <c r="H9" s="680">
        <v>51285</v>
      </c>
      <c r="I9" s="688">
        <v>232975</v>
      </c>
      <c r="J9" s="680">
        <v>302146</v>
      </c>
      <c r="K9" s="680">
        <v>251667</v>
      </c>
      <c r="L9" s="680">
        <v>41519</v>
      </c>
      <c r="M9" s="680">
        <v>168667</v>
      </c>
      <c r="N9" s="680">
        <v>159670</v>
      </c>
      <c r="O9" s="680"/>
      <c r="P9" s="680">
        <v>216715</v>
      </c>
      <c r="Q9" s="680">
        <v>116338</v>
      </c>
      <c r="R9" s="680">
        <v>135974</v>
      </c>
      <c r="S9" s="680">
        <v>51895</v>
      </c>
      <c r="T9" s="680">
        <v>154183</v>
      </c>
      <c r="U9" s="680">
        <v>27228</v>
      </c>
      <c r="V9" s="680">
        <v>34865</v>
      </c>
      <c r="W9" s="680">
        <v>0</v>
      </c>
      <c r="X9" s="680">
        <v>0</v>
      </c>
      <c r="Y9" s="680">
        <v>3616811</v>
      </c>
      <c r="Z9" s="680">
        <v>2641091</v>
      </c>
      <c r="AA9" s="680">
        <v>779205</v>
      </c>
      <c r="AB9" s="680">
        <v>1553159</v>
      </c>
    </row>
    <row r="10" spans="1:31" ht="75" x14ac:dyDescent="0.25">
      <c r="B10" s="679" t="s">
        <v>36</v>
      </c>
      <c r="C10" s="680">
        <v>63095</v>
      </c>
      <c r="D10" s="680">
        <v>5710</v>
      </c>
      <c r="E10" s="680">
        <v>0</v>
      </c>
      <c r="F10" s="680">
        <v>53109</v>
      </c>
      <c r="G10" s="680">
        <v>7</v>
      </c>
      <c r="H10" s="680">
        <v>0</v>
      </c>
      <c r="I10" s="688">
        <v>0</v>
      </c>
      <c r="J10" s="680">
        <v>25</v>
      </c>
      <c r="K10" s="680">
        <v>85</v>
      </c>
      <c r="L10" s="680">
        <v>815</v>
      </c>
      <c r="M10" s="680">
        <v>0</v>
      </c>
      <c r="N10" s="680">
        <v>0</v>
      </c>
      <c r="O10" s="680"/>
      <c r="P10" s="680">
        <v>20</v>
      </c>
      <c r="Q10" s="680">
        <v>1776</v>
      </c>
      <c r="R10" s="680">
        <v>591</v>
      </c>
      <c r="S10" s="680">
        <v>66</v>
      </c>
      <c r="T10" s="680">
        <v>506</v>
      </c>
      <c r="U10" s="680">
        <v>259</v>
      </c>
      <c r="V10" s="680">
        <v>126</v>
      </c>
      <c r="W10" s="680">
        <v>0</v>
      </c>
      <c r="X10" s="680">
        <v>0</v>
      </c>
      <c r="Y10" s="680">
        <v>63095</v>
      </c>
      <c r="Z10" s="680">
        <v>49776</v>
      </c>
      <c r="AA10" s="680">
        <v>165</v>
      </c>
      <c r="AB10" s="680">
        <v>10649</v>
      </c>
    </row>
    <row r="11" spans="1:31" ht="45" x14ac:dyDescent="0.25">
      <c r="B11" s="679" t="s">
        <v>37</v>
      </c>
      <c r="C11" s="680">
        <v>88423</v>
      </c>
      <c r="D11" s="680">
        <v>534</v>
      </c>
      <c r="E11" s="680">
        <v>1237</v>
      </c>
      <c r="F11" s="680">
        <v>64475</v>
      </c>
      <c r="G11" s="680">
        <v>12672</v>
      </c>
      <c r="H11" s="680">
        <v>189</v>
      </c>
      <c r="I11" s="688">
        <v>3635</v>
      </c>
      <c r="J11" s="680">
        <v>891</v>
      </c>
      <c r="K11" s="680">
        <v>187</v>
      </c>
      <c r="L11" s="680">
        <v>601</v>
      </c>
      <c r="M11" s="680">
        <v>200</v>
      </c>
      <c r="N11" s="680">
        <v>63</v>
      </c>
      <c r="O11" s="680"/>
      <c r="P11" s="680">
        <v>269</v>
      </c>
      <c r="Q11" s="680">
        <v>392</v>
      </c>
      <c r="R11" s="680">
        <v>1170</v>
      </c>
      <c r="S11" s="680">
        <v>873</v>
      </c>
      <c r="T11" s="680">
        <v>847</v>
      </c>
      <c r="U11" s="680">
        <v>24</v>
      </c>
      <c r="V11" s="680">
        <v>119</v>
      </c>
      <c r="W11" s="680">
        <v>0</v>
      </c>
      <c r="X11" s="680">
        <v>0</v>
      </c>
      <c r="Y11" s="680">
        <v>88423</v>
      </c>
      <c r="Z11" s="680">
        <v>18254</v>
      </c>
      <c r="AA11" s="680">
        <v>50</v>
      </c>
      <c r="AB11" s="680">
        <v>14196</v>
      </c>
    </row>
    <row r="12" spans="1:31" ht="45" x14ac:dyDescent="0.25">
      <c r="B12" s="679" t="s">
        <v>38</v>
      </c>
      <c r="C12" s="680">
        <v>1286370</v>
      </c>
      <c r="D12" s="680">
        <v>17354</v>
      </c>
      <c r="E12" s="680">
        <v>1877</v>
      </c>
      <c r="F12" s="680">
        <v>846096</v>
      </c>
      <c r="G12" s="680">
        <v>20210</v>
      </c>
      <c r="H12" s="680">
        <v>7266</v>
      </c>
      <c r="I12" s="688">
        <v>124189</v>
      </c>
      <c r="J12" s="680">
        <v>51934</v>
      </c>
      <c r="K12" s="680">
        <v>48675</v>
      </c>
      <c r="L12" s="680">
        <v>19896</v>
      </c>
      <c r="M12" s="680">
        <v>11151</v>
      </c>
      <c r="N12" s="680">
        <v>1454</v>
      </c>
      <c r="O12" s="680"/>
      <c r="P12" s="680">
        <v>11380</v>
      </c>
      <c r="Q12" s="680">
        <v>12444</v>
      </c>
      <c r="R12" s="680">
        <v>28574</v>
      </c>
      <c r="S12" s="680">
        <v>3909</v>
      </c>
      <c r="T12" s="680">
        <v>66107</v>
      </c>
      <c r="U12" s="680">
        <v>5134</v>
      </c>
      <c r="V12" s="680">
        <v>7359</v>
      </c>
      <c r="W12" s="680">
        <v>0</v>
      </c>
      <c r="X12" s="680">
        <v>0</v>
      </c>
      <c r="Y12" s="680">
        <v>1286370</v>
      </c>
      <c r="Z12" s="680">
        <v>781198</v>
      </c>
      <c r="AA12" s="680">
        <v>275240</v>
      </c>
      <c r="AB12" s="680">
        <v>1194983</v>
      </c>
    </row>
    <row r="13" spans="1:31" ht="90" x14ac:dyDescent="0.25">
      <c r="B13" s="679" t="s">
        <v>39</v>
      </c>
      <c r="C13" s="680">
        <v>108668</v>
      </c>
      <c r="D13" s="680">
        <v>1145</v>
      </c>
      <c r="E13" s="680">
        <v>557</v>
      </c>
      <c r="F13" s="680">
        <v>43621</v>
      </c>
      <c r="G13" s="680">
        <v>29413</v>
      </c>
      <c r="H13" s="680">
        <v>1416</v>
      </c>
      <c r="I13" s="688">
        <v>919</v>
      </c>
      <c r="J13" s="680">
        <v>4716</v>
      </c>
      <c r="K13" s="680">
        <v>4515</v>
      </c>
      <c r="L13" s="680">
        <v>2247</v>
      </c>
      <c r="M13" s="680">
        <v>4295</v>
      </c>
      <c r="N13" s="680">
        <v>292</v>
      </c>
      <c r="O13" s="680"/>
      <c r="P13" s="680">
        <v>1989</v>
      </c>
      <c r="Q13" s="680">
        <v>1517</v>
      </c>
      <c r="R13" s="680">
        <v>2432</v>
      </c>
      <c r="S13" s="680">
        <v>2704</v>
      </c>
      <c r="T13" s="680">
        <v>4154</v>
      </c>
      <c r="U13" s="680">
        <v>411</v>
      </c>
      <c r="V13" s="680">
        <v>1078</v>
      </c>
      <c r="W13" s="680">
        <v>0</v>
      </c>
      <c r="X13" s="680">
        <v>0</v>
      </c>
      <c r="Y13" s="680">
        <v>108668</v>
      </c>
      <c r="Z13" s="680">
        <v>50223</v>
      </c>
      <c r="AA13" s="680">
        <v>0</v>
      </c>
      <c r="AB13" s="680">
        <v>8647</v>
      </c>
    </row>
    <row r="14" spans="1:31" ht="120" x14ac:dyDescent="0.25">
      <c r="B14" s="679" t="s">
        <v>40</v>
      </c>
      <c r="C14" s="680">
        <v>71010</v>
      </c>
      <c r="D14" s="680">
        <v>1319</v>
      </c>
      <c r="E14" s="680">
        <v>350</v>
      </c>
      <c r="F14" s="680">
        <v>30737</v>
      </c>
      <c r="G14" s="680">
        <v>209</v>
      </c>
      <c r="H14" s="680">
        <v>18808</v>
      </c>
      <c r="I14" s="688">
        <v>633</v>
      </c>
      <c r="J14" s="680">
        <v>2787</v>
      </c>
      <c r="K14" s="680">
        <v>638</v>
      </c>
      <c r="L14" s="680">
        <v>1193</v>
      </c>
      <c r="M14" s="680">
        <v>433</v>
      </c>
      <c r="N14" s="680">
        <v>491</v>
      </c>
      <c r="O14" s="680"/>
      <c r="P14" s="680">
        <v>1035</v>
      </c>
      <c r="Q14" s="680">
        <v>1479</v>
      </c>
      <c r="R14" s="680">
        <v>5620</v>
      </c>
      <c r="S14" s="680">
        <v>666</v>
      </c>
      <c r="T14" s="680">
        <v>2580</v>
      </c>
      <c r="U14" s="680">
        <v>775</v>
      </c>
      <c r="V14" s="680">
        <v>1028</v>
      </c>
      <c r="W14" s="680">
        <v>0</v>
      </c>
      <c r="X14" s="680">
        <v>0</v>
      </c>
      <c r="Y14" s="680">
        <v>71010</v>
      </c>
      <c r="Z14" s="680">
        <v>22099</v>
      </c>
      <c r="AA14" s="680">
        <v>0</v>
      </c>
      <c r="AB14" s="680">
        <v>13786</v>
      </c>
    </row>
    <row r="15" spans="1:31" s="685" customFormat="1" ht="60" x14ac:dyDescent="0.25">
      <c r="A15" s="692">
        <f>SUM(D15:X15)</f>
        <v>158603</v>
      </c>
      <c r="B15" s="691" t="s">
        <v>41</v>
      </c>
      <c r="C15" s="688">
        <v>158603</v>
      </c>
      <c r="D15" s="688">
        <v>1108</v>
      </c>
      <c r="E15" s="688">
        <v>238</v>
      </c>
      <c r="F15" s="688">
        <v>17977</v>
      </c>
      <c r="G15" s="688">
        <v>6423</v>
      </c>
      <c r="H15" s="688">
        <v>4139</v>
      </c>
      <c r="I15" s="688">
        <v>36994</v>
      </c>
      <c r="J15" s="688">
        <v>4446</v>
      </c>
      <c r="K15" s="688">
        <v>5270</v>
      </c>
      <c r="L15" s="688">
        <v>1254</v>
      </c>
      <c r="M15" s="688">
        <v>2951</v>
      </c>
      <c r="N15" s="688">
        <v>1635</v>
      </c>
      <c r="O15" s="693">
        <f>C15-SUM(D15:N15)-SUM(P15:X15)</f>
        <v>45102</v>
      </c>
      <c r="P15" s="688">
        <v>3832</v>
      </c>
      <c r="Q15" s="688">
        <v>3064</v>
      </c>
      <c r="R15" s="688">
        <v>11449</v>
      </c>
      <c r="S15" s="688">
        <v>4269</v>
      </c>
      <c r="T15" s="688">
        <v>5491</v>
      </c>
      <c r="U15" s="688">
        <v>1618</v>
      </c>
      <c r="V15" s="688">
        <v>1343</v>
      </c>
      <c r="W15" s="688">
        <v>0</v>
      </c>
      <c r="X15" s="688">
        <v>0</v>
      </c>
      <c r="Y15" s="688">
        <v>158603</v>
      </c>
      <c r="Z15" s="688">
        <v>7159</v>
      </c>
      <c r="AA15" s="688">
        <v>287774</v>
      </c>
      <c r="AB15" s="688">
        <v>2227</v>
      </c>
      <c r="AC15" s="646">
        <f>(Y15-I15)/($Y15-$I15+$Z15+$AA15)</f>
        <v>0.29194895112617697</v>
      </c>
      <c r="AD15" s="646">
        <f>(Z15)/($Y15-$I15+$Z15+$AA15)</f>
        <v>1.7186742273288168E-2</v>
      </c>
      <c r="AE15" s="646">
        <f>(AA15)/($Y15-$I15+$Z15+$AA15)</f>
        <v>0.69086430660053488</v>
      </c>
    </row>
    <row r="16" spans="1:31" ht="165" x14ac:dyDescent="0.25">
      <c r="B16" s="679" t="s">
        <v>42</v>
      </c>
      <c r="C16" s="680">
        <v>30089</v>
      </c>
      <c r="D16" s="680">
        <v>240</v>
      </c>
      <c r="E16" s="680">
        <v>26</v>
      </c>
      <c r="F16" s="680">
        <v>8044</v>
      </c>
      <c r="G16" s="680">
        <v>354</v>
      </c>
      <c r="H16" s="680">
        <v>235</v>
      </c>
      <c r="I16" s="688">
        <v>599</v>
      </c>
      <c r="J16" s="680">
        <v>11847</v>
      </c>
      <c r="K16" s="680">
        <v>5416</v>
      </c>
      <c r="L16" s="680">
        <v>14</v>
      </c>
      <c r="M16" s="680">
        <v>245</v>
      </c>
      <c r="N16" s="680">
        <v>110</v>
      </c>
      <c r="O16" s="680"/>
      <c r="P16" s="680">
        <v>369</v>
      </c>
      <c r="Q16" s="680">
        <v>1661</v>
      </c>
      <c r="R16" s="680">
        <v>444</v>
      </c>
      <c r="S16" s="680">
        <v>73</v>
      </c>
      <c r="T16" s="680">
        <v>219</v>
      </c>
      <c r="U16" s="680">
        <v>15</v>
      </c>
      <c r="V16" s="680">
        <v>80</v>
      </c>
      <c r="W16" s="680">
        <v>0</v>
      </c>
      <c r="X16" s="680">
        <v>0</v>
      </c>
      <c r="Y16" s="680">
        <v>30089</v>
      </c>
      <c r="Z16" s="680">
        <v>44841</v>
      </c>
      <c r="AA16" s="680">
        <v>0</v>
      </c>
      <c r="AB16" s="680">
        <v>9309</v>
      </c>
    </row>
    <row r="17" spans="2:29" ht="60" x14ac:dyDescent="0.25">
      <c r="B17" s="679" t="s">
        <v>43</v>
      </c>
      <c r="C17" s="680">
        <v>316444</v>
      </c>
      <c r="D17" s="680">
        <v>483</v>
      </c>
      <c r="E17" s="680">
        <v>409</v>
      </c>
      <c r="F17" s="680">
        <v>69045</v>
      </c>
      <c r="G17" s="680">
        <v>3492</v>
      </c>
      <c r="H17" s="680">
        <v>259</v>
      </c>
      <c r="I17" s="688">
        <v>1928</v>
      </c>
      <c r="J17" s="680">
        <v>87904</v>
      </c>
      <c r="K17" s="680">
        <v>127634</v>
      </c>
      <c r="L17" s="680">
        <v>808</v>
      </c>
      <c r="M17" s="680">
        <v>2084</v>
      </c>
      <c r="N17" s="680">
        <v>2180</v>
      </c>
      <c r="O17" s="680"/>
      <c r="P17" s="680">
        <v>3299</v>
      </c>
      <c r="Q17" s="680">
        <v>6322</v>
      </c>
      <c r="R17" s="680">
        <v>4148</v>
      </c>
      <c r="S17" s="680">
        <v>3144</v>
      </c>
      <c r="T17" s="680">
        <v>1362</v>
      </c>
      <c r="U17" s="680">
        <v>710</v>
      </c>
      <c r="V17" s="680">
        <v>499</v>
      </c>
      <c r="W17" s="680">
        <v>0</v>
      </c>
      <c r="X17" s="680">
        <v>0</v>
      </c>
      <c r="Y17" s="680">
        <v>316444</v>
      </c>
      <c r="Z17" s="680">
        <v>62180</v>
      </c>
      <c r="AA17" s="680">
        <v>0</v>
      </c>
      <c r="AB17" s="682">
        <v>68395.104999999996</v>
      </c>
    </row>
    <row r="18" spans="2:29" ht="60" x14ac:dyDescent="0.25">
      <c r="B18" s="679" t="s">
        <v>44</v>
      </c>
      <c r="C18" s="680">
        <v>17647</v>
      </c>
      <c r="D18" s="680">
        <v>14</v>
      </c>
      <c r="E18" s="680">
        <v>7</v>
      </c>
      <c r="F18" s="680">
        <v>1997</v>
      </c>
      <c r="G18" s="680">
        <v>78</v>
      </c>
      <c r="H18" s="680">
        <v>37</v>
      </c>
      <c r="I18" s="688">
        <v>713</v>
      </c>
      <c r="J18" s="680">
        <v>1432</v>
      </c>
      <c r="K18" s="680">
        <v>1285</v>
      </c>
      <c r="L18" s="680">
        <v>231</v>
      </c>
      <c r="M18" s="680">
        <v>597</v>
      </c>
      <c r="N18" s="680">
        <v>336</v>
      </c>
      <c r="O18" s="680"/>
      <c r="P18" s="680">
        <v>420</v>
      </c>
      <c r="Q18" s="680">
        <v>4353</v>
      </c>
      <c r="R18" s="680">
        <v>762</v>
      </c>
      <c r="S18" s="680">
        <v>883</v>
      </c>
      <c r="T18" s="680">
        <v>2494</v>
      </c>
      <c r="U18" s="680">
        <v>1690</v>
      </c>
      <c r="V18" s="680">
        <v>263</v>
      </c>
      <c r="W18" s="680">
        <v>0</v>
      </c>
      <c r="X18" s="680">
        <v>0</v>
      </c>
      <c r="Y18" s="680">
        <v>17647</v>
      </c>
      <c r="Z18" s="680">
        <v>71207</v>
      </c>
      <c r="AA18" s="680">
        <v>0</v>
      </c>
      <c r="AB18" s="680">
        <v>6687</v>
      </c>
    </row>
    <row r="19" spans="2:29" ht="75" x14ac:dyDescent="0.25">
      <c r="B19" s="679" t="s">
        <v>45</v>
      </c>
      <c r="C19" s="680">
        <v>289015</v>
      </c>
      <c r="D19" s="680">
        <v>266</v>
      </c>
      <c r="E19" s="680">
        <v>180</v>
      </c>
      <c r="F19" s="680">
        <v>37430</v>
      </c>
      <c r="G19" s="680">
        <v>3257</v>
      </c>
      <c r="H19" s="680">
        <v>2362</v>
      </c>
      <c r="I19" s="688">
        <v>3536</v>
      </c>
      <c r="J19" s="680">
        <v>19700</v>
      </c>
      <c r="K19" s="680">
        <v>11598</v>
      </c>
      <c r="L19" s="680">
        <v>2161</v>
      </c>
      <c r="M19" s="680">
        <v>106036</v>
      </c>
      <c r="N19" s="680">
        <v>13393</v>
      </c>
      <c r="O19" s="680"/>
      <c r="P19" s="680">
        <v>33841</v>
      </c>
      <c r="Q19" s="680">
        <v>11016</v>
      </c>
      <c r="R19" s="680">
        <v>18704</v>
      </c>
      <c r="S19" s="680">
        <v>6645</v>
      </c>
      <c r="T19" s="680">
        <v>9052</v>
      </c>
      <c r="U19" s="680">
        <v>4181</v>
      </c>
      <c r="V19" s="680">
        <v>2758</v>
      </c>
      <c r="W19" s="680">
        <v>0</v>
      </c>
      <c r="X19" s="680">
        <v>0</v>
      </c>
      <c r="Y19" s="680">
        <v>289015</v>
      </c>
      <c r="Z19" s="680">
        <v>73712</v>
      </c>
      <c r="AA19" s="680">
        <v>32839</v>
      </c>
      <c r="AB19" s="680">
        <v>52998</v>
      </c>
    </row>
    <row r="20" spans="2:29" ht="60" x14ac:dyDescent="0.25">
      <c r="B20" s="679" t="s">
        <v>46</v>
      </c>
      <c r="C20" s="680">
        <v>185403</v>
      </c>
      <c r="D20" s="680">
        <v>1326</v>
      </c>
      <c r="E20" s="680">
        <v>196</v>
      </c>
      <c r="F20" s="680">
        <v>17700</v>
      </c>
      <c r="G20" s="680">
        <v>2612</v>
      </c>
      <c r="H20" s="680">
        <v>1280</v>
      </c>
      <c r="I20" s="688">
        <v>5350</v>
      </c>
      <c r="J20" s="680">
        <v>9974</v>
      </c>
      <c r="K20" s="680">
        <v>8364</v>
      </c>
      <c r="L20" s="680">
        <v>1149</v>
      </c>
      <c r="M20" s="680">
        <v>2998</v>
      </c>
      <c r="N20" s="680">
        <v>85074</v>
      </c>
      <c r="O20" s="680"/>
      <c r="P20" s="680">
        <v>6016</v>
      </c>
      <c r="Q20" s="680">
        <v>5501</v>
      </c>
      <c r="R20" s="680">
        <v>5086</v>
      </c>
      <c r="S20" s="680">
        <v>2578</v>
      </c>
      <c r="T20" s="680">
        <v>5504</v>
      </c>
      <c r="U20" s="680">
        <v>521</v>
      </c>
      <c r="V20" s="680">
        <v>2053</v>
      </c>
      <c r="W20" s="680">
        <v>0</v>
      </c>
      <c r="X20" s="680">
        <v>0</v>
      </c>
      <c r="Y20" s="680">
        <v>185403</v>
      </c>
      <c r="Z20" s="680">
        <v>100494</v>
      </c>
      <c r="AA20" s="680">
        <v>0</v>
      </c>
      <c r="AB20" s="682">
        <v>42812.894999999997</v>
      </c>
    </row>
    <row r="21" spans="2:29" ht="45" x14ac:dyDescent="0.25">
      <c r="B21" s="679" t="s">
        <v>47</v>
      </c>
      <c r="C21" s="680">
        <v>189651</v>
      </c>
      <c r="D21" s="680">
        <v>532</v>
      </c>
      <c r="E21" s="680">
        <v>102</v>
      </c>
      <c r="F21" s="680">
        <v>25583</v>
      </c>
      <c r="G21" s="680">
        <v>3304</v>
      </c>
      <c r="H21" s="680">
        <v>1225</v>
      </c>
      <c r="I21" s="688">
        <v>22690</v>
      </c>
      <c r="J21" s="680">
        <v>33923</v>
      </c>
      <c r="K21" s="680">
        <v>4756</v>
      </c>
      <c r="L21" s="680">
        <v>6169</v>
      </c>
      <c r="M21" s="680">
        <v>7459</v>
      </c>
      <c r="N21" s="680">
        <v>10046</v>
      </c>
      <c r="O21" s="680"/>
      <c r="P21" s="680">
        <v>16822</v>
      </c>
      <c r="Q21" s="680">
        <v>9903</v>
      </c>
      <c r="R21" s="680">
        <v>9177</v>
      </c>
      <c r="S21" s="680">
        <v>1279</v>
      </c>
      <c r="T21" s="680">
        <v>10028</v>
      </c>
      <c r="U21" s="680">
        <v>995</v>
      </c>
      <c r="V21" s="680">
        <v>5270</v>
      </c>
      <c r="W21" s="680">
        <v>0</v>
      </c>
      <c r="X21" s="680">
        <v>0</v>
      </c>
      <c r="Y21" s="680">
        <v>189651</v>
      </c>
      <c r="Z21" s="680">
        <v>311060</v>
      </c>
      <c r="AA21" s="680">
        <v>7884</v>
      </c>
      <c r="AB21" s="680">
        <v>1265</v>
      </c>
    </row>
    <row r="22" spans="2:29" ht="90" x14ac:dyDescent="0.25">
      <c r="B22" s="679" t="s">
        <v>48</v>
      </c>
      <c r="C22" s="680">
        <v>378024</v>
      </c>
      <c r="D22" s="680">
        <v>2261</v>
      </c>
      <c r="E22" s="680">
        <v>634</v>
      </c>
      <c r="F22" s="680">
        <v>88636</v>
      </c>
      <c r="G22" s="680">
        <v>9088</v>
      </c>
      <c r="H22" s="680">
        <v>7826</v>
      </c>
      <c r="I22" s="688">
        <v>10281</v>
      </c>
      <c r="J22" s="680">
        <v>29310</v>
      </c>
      <c r="K22" s="680">
        <v>9064</v>
      </c>
      <c r="L22" s="680">
        <v>1017</v>
      </c>
      <c r="M22" s="680">
        <v>12873</v>
      </c>
      <c r="N22" s="680">
        <v>28224</v>
      </c>
      <c r="O22" s="680"/>
      <c r="P22" s="680">
        <v>106216</v>
      </c>
      <c r="Q22" s="680">
        <v>26677</v>
      </c>
      <c r="R22" s="680">
        <v>11616</v>
      </c>
      <c r="S22" s="680">
        <v>974</v>
      </c>
      <c r="T22" s="680">
        <v>5112</v>
      </c>
      <c r="U22" s="680">
        <v>2081</v>
      </c>
      <c r="V22" s="680">
        <v>2645</v>
      </c>
      <c r="W22" s="680">
        <v>0</v>
      </c>
      <c r="X22" s="680">
        <v>0</v>
      </c>
      <c r="Y22" s="680">
        <v>378024</v>
      </c>
      <c r="Z22" s="680">
        <v>17969</v>
      </c>
      <c r="AA22" s="680">
        <v>160930</v>
      </c>
      <c r="AB22" s="680">
        <v>64735</v>
      </c>
    </row>
    <row r="23" spans="2:29" ht="60" x14ac:dyDescent="0.25">
      <c r="B23" s="679" t="s">
        <v>49</v>
      </c>
      <c r="C23" s="680">
        <v>274268</v>
      </c>
      <c r="D23" s="680">
        <v>4334</v>
      </c>
      <c r="E23" s="680">
        <v>510</v>
      </c>
      <c r="F23" s="680">
        <v>68884</v>
      </c>
      <c r="G23" s="680">
        <v>7392</v>
      </c>
      <c r="H23" s="680">
        <v>4714</v>
      </c>
      <c r="I23" s="688">
        <v>15035</v>
      </c>
      <c r="J23" s="680">
        <v>36398</v>
      </c>
      <c r="K23" s="680">
        <v>16647</v>
      </c>
      <c r="L23" s="680">
        <v>2747</v>
      </c>
      <c r="M23" s="680">
        <v>12168</v>
      </c>
      <c r="N23" s="680">
        <v>14650</v>
      </c>
      <c r="O23" s="680"/>
      <c r="P23" s="680">
        <v>17531</v>
      </c>
      <c r="Q23" s="680">
        <v>26476</v>
      </c>
      <c r="R23" s="680">
        <v>14681</v>
      </c>
      <c r="S23" s="680">
        <v>3149</v>
      </c>
      <c r="T23" s="680">
        <v>16198</v>
      </c>
      <c r="U23" s="680">
        <v>2491</v>
      </c>
      <c r="V23" s="680">
        <v>3474</v>
      </c>
      <c r="W23" s="680">
        <v>0</v>
      </c>
      <c r="X23" s="680">
        <v>0</v>
      </c>
      <c r="Y23" s="680">
        <v>274268</v>
      </c>
      <c r="Z23" s="680">
        <v>37186</v>
      </c>
      <c r="AA23" s="680">
        <v>10772</v>
      </c>
      <c r="AB23" s="680">
        <v>54120</v>
      </c>
    </row>
    <row r="24" spans="2:29" ht="135" x14ac:dyDescent="0.25">
      <c r="B24" s="679" t="s">
        <v>50</v>
      </c>
      <c r="C24" s="680">
        <v>65045</v>
      </c>
      <c r="D24" s="680">
        <v>396</v>
      </c>
      <c r="E24" s="680">
        <v>225</v>
      </c>
      <c r="F24" s="680">
        <v>9578</v>
      </c>
      <c r="G24" s="680">
        <v>12166</v>
      </c>
      <c r="H24" s="680">
        <v>1015</v>
      </c>
      <c r="I24" s="688">
        <v>4591</v>
      </c>
      <c r="J24" s="680">
        <v>2782</v>
      </c>
      <c r="K24" s="680">
        <v>6239</v>
      </c>
      <c r="L24" s="680">
        <v>402</v>
      </c>
      <c r="M24" s="680">
        <v>1092</v>
      </c>
      <c r="N24" s="680">
        <v>599</v>
      </c>
      <c r="O24" s="680"/>
      <c r="P24" s="680">
        <v>7988</v>
      </c>
      <c r="Q24" s="680">
        <v>2789</v>
      </c>
      <c r="R24" s="680">
        <v>7980</v>
      </c>
      <c r="S24" s="680">
        <v>2660</v>
      </c>
      <c r="T24" s="680">
        <v>1152</v>
      </c>
      <c r="U24" s="680">
        <v>214</v>
      </c>
      <c r="V24" s="680">
        <v>753</v>
      </c>
      <c r="W24" s="680">
        <v>0</v>
      </c>
      <c r="X24" s="680">
        <v>0</v>
      </c>
      <c r="Y24" s="680">
        <v>65045</v>
      </c>
      <c r="Z24" s="680">
        <v>270563</v>
      </c>
      <c r="AA24" s="680">
        <v>2463</v>
      </c>
      <c r="AB24" s="680">
        <v>5815</v>
      </c>
    </row>
    <row r="25" spans="2:29" ht="30" x14ac:dyDescent="0.25">
      <c r="B25" s="679" t="s">
        <v>51</v>
      </c>
      <c r="C25" s="680">
        <v>37701</v>
      </c>
      <c r="D25" s="680">
        <v>83</v>
      </c>
      <c r="E25" s="680">
        <v>13</v>
      </c>
      <c r="F25" s="680">
        <v>2906</v>
      </c>
      <c r="G25" s="680">
        <v>109</v>
      </c>
      <c r="H25" s="680">
        <v>84</v>
      </c>
      <c r="I25" s="688">
        <v>1014</v>
      </c>
      <c r="J25" s="680">
        <v>1526</v>
      </c>
      <c r="K25" s="680">
        <v>601</v>
      </c>
      <c r="L25" s="680">
        <v>248</v>
      </c>
      <c r="M25" s="680">
        <v>699</v>
      </c>
      <c r="N25" s="680">
        <v>411</v>
      </c>
      <c r="O25" s="680"/>
      <c r="P25" s="680">
        <v>2096</v>
      </c>
      <c r="Q25" s="680">
        <v>415</v>
      </c>
      <c r="R25" s="680">
        <v>5558</v>
      </c>
      <c r="S25" s="680">
        <v>17132</v>
      </c>
      <c r="T25" s="680">
        <v>3875</v>
      </c>
      <c r="U25" s="680">
        <v>135</v>
      </c>
      <c r="V25" s="680">
        <v>419</v>
      </c>
      <c r="W25" s="680">
        <v>0</v>
      </c>
      <c r="X25" s="680">
        <v>0</v>
      </c>
      <c r="Y25" s="680">
        <v>37701</v>
      </c>
      <c r="Z25" s="680">
        <v>175418</v>
      </c>
      <c r="AA25" s="680">
        <v>0</v>
      </c>
      <c r="AB25" s="680">
        <v>246</v>
      </c>
    </row>
    <row r="26" spans="2:29" ht="60" x14ac:dyDescent="0.25">
      <c r="B26" s="679" t="s">
        <v>52</v>
      </c>
      <c r="C26" s="680">
        <v>22858</v>
      </c>
      <c r="D26" s="680">
        <v>14</v>
      </c>
      <c r="E26" s="680">
        <v>1</v>
      </c>
      <c r="F26" s="680">
        <v>161</v>
      </c>
      <c r="G26" s="680">
        <v>8</v>
      </c>
      <c r="H26" s="680">
        <v>5</v>
      </c>
      <c r="I26" s="688">
        <v>3</v>
      </c>
      <c r="J26" s="680">
        <v>95</v>
      </c>
      <c r="K26" s="680">
        <v>2</v>
      </c>
      <c r="L26" s="680">
        <v>50</v>
      </c>
      <c r="M26" s="680">
        <v>4</v>
      </c>
      <c r="N26" s="680">
        <v>10</v>
      </c>
      <c r="O26" s="680"/>
      <c r="P26" s="680">
        <v>121</v>
      </c>
      <c r="Q26" s="680">
        <v>32</v>
      </c>
      <c r="R26" s="680">
        <v>5356</v>
      </c>
      <c r="S26" s="680">
        <v>371</v>
      </c>
      <c r="T26" s="680">
        <v>16372</v>
      </c>
      <c r="U26" s="680">
        <v>252</v>
      </c>
      <c r="V26" s="680">
        <v>0</v>
      </c>
      <c r="W26" s="680">
        <v>0</v>
      </c>
      <c r="X26" s="680">
        <v>0</v>
      </c>
      <c r="Y26" s="680">
        <v>22858</v>
      </c>
      <c r="Z26" s="680">
        <v>415999</v>
      </c>
      <c r="AA26" s="680">
        <v>0</v>
      </c>
      <c r="AB26" s="680">
        <v>156</v>
      </c>
    </row>
    <row r="27" spans="2:29" ht="75" x14ac:dyDescent="0.25">
      <c r="B27" s="679" t="s">
        <v>53</v>
      </c>
      <c r="C27" s="680">
        <v>11018</v>
      </c>
      <c r="D27" s="680">
        <v>0</v>
      </c>
      <c r="E27" s="680">
        <v>0</v>
      </c>
      <c r="F27" s="680">
        <v>385</v>
      </c>
      <c r="G27" s="680">
        <v>36</v>
      </c>
      <c r="H27" s="680">
        <v>10</v>
      </c>
      <c r="I27" s="688">
        <v>0</v>
      </c>
      <c r="J27" s="680">
        <v>18</v>
      </c>
      <c r="K27" s="680">
        <v>25</v>
      </c>
      <c r="L27" s="680">
        <v>19</v>
      </c>
      <c r="M27" s="680">
        <v>2738</v>
      </c>
      <c r="N27" s="680">
        <v>167</v>
      </c>
      <c r="O27" s="680"/>
      <c r="P27" s="680">
        <v>82</v>
      </c>
      <c r="Q27" s="680">
        <v>33</v>
      </c>
      <c r="R27" s="680">
        <v>2211</v>
      </c>
      <c r="S27" s="680">
        <v>312</v>
      </c>
      <c r="T27" s="680">
        <v>36</v>
      </c>
      <c r="U27" s="680">
        <v>4681</v>
      </c>
      <c r="V27" s="680">
        <v>264</v>
      </c>
      <c r="W27" s="680">
        <v>0</v>
      </c>
      <c r="X27" s="680">
        <v>0</v>
      </c>
      <c r="Y27" s="680">
        <v>11018</v>
      </c>
      <c r="Z27" s="680">
        <v>46799</v>
      </c>
      <c r="AA27" s="680">
        <v>1088</v>
      </c>
      <c r="AB27" s="680">
        <v>1522</v>
      </c>
    </row>
    <row r="28" spans="2:29" ht="30" x14ac:dyDescent="0.25">
      <c r="B28" s="679" t="s">
        <v>54</v>
      </c>
      <c r="C28" s="680">
        <v>23479</v>
      </c>
      <c r="D28" s="680">
        <v>102</v>
      </c>
      <c r="E28" s="680">
        <v>55</v>
      </c>
      <c r="F28" s="680">
        <v>2844</v>
      </c>
      <c r="G28" s="680">
        <v>359</v>
      </c>
      <c r="H28" s="680">
        <v>415</v>
      </c>
      <c r="I28" s="688">
        <v>865</v>
      </c>
      <c r="J28" s="680">
        <v>2438</v>
      </c>
      <c r="K28" s="680">
        <v>666</v>
      </c>
      <c r="L28" s="680">
        <v>498</v>
      </c>
      <c r="M28" s="680">
        <v>644</v>
      </c>
      <c r="N28" s="680">
        <v>535</v>
      </c>
      <c r="O28" s="680"/>
      <c r="P28" s="680">
        <v>3389</v>
      </c>
      <c r="Q28" s="680">
        <v>488</v>
      </c>
      <c r="R28" s="680">
        <v>415</v>
      </c>
      <c r="S28" s="680">
        <v>208</v>
      </c>
      <c r="T28" s="680">
        <v>3094</v>
      </c>
      <c r="U28" s="680">
        <v>1041</v>
      </c>
      <c r="V28" s="680">
        <v>5334</v>
      </c>
      <c r="W28" s="680">
        <v>0</v>
      </c>
      <c r="X28" s="680">
        <v>0</v>
      </c>
      <c r="Y28" s="680">
        <v>23479</v>
      </c>
      <c r="Z28" s="680">
        <v>76809</v>
      </c>
      <c r="AA28" s="680">
        <v>0</v>
      </c>
      <c r="AB28" s="680">
        <v>610</v>
      </c>
    </row>
    <row r="29" spans="2:29" ht="195" x14ac:dyDescent="0.25">
      <c r="B29" s="679" t="s">
        <v>55</v>
      </c>
      <c r="C29" s="680">
        <v>0</v>
      </c>
      <c r="D29" s="680">
        <v>0</v>
      </c>
      <c r="E29" s="680">
        <v>0</v>
      </c>
      <c r="F29" s="680">
        <v>0</v>
      </c>
      <c r="G29" s="680">
        <v>0</v>
      </c>
      <c r="H29" s="680">
        <v>0</v>
      </c>
      <c r="I29" s="688">
        <v>0</v>
      </c>
      <c r="J29" s="680">
        <v>0</v>
      </c>
      <c r="K29" s="680">
        <v>0</v>
      </c>
      <c r="L29" s="680">
        <v>0</v>
      </c>
      <c r="M29" s="680">
        <v>0</v>
      </c>
      <c r="N29" s="680">
        <v>0</v>
      </c>
      <c r="O29" s="680"/>
      <c r="P29" s="680">
        <v>0</v>
      </c>
      <c r="Q29" s="680">
        <v>0</v>
      </c>
      <c r="R29" s="680">
        <v>0</v>
      </c>
      <c r="S29" s="680">
        <v>0</v>
      </c>
      <c r="T29" s="680">
        <v>0</v>
      </c>
      <c r="U29" s="680">
        <v>0</v>
      </c>
      <c r="V29" s="680">
        <v>0</v>
      </c>
      <c r="W29" s="680">
        <v>0</v>
      </c>
      <c r="X29" s="680">
        <v>0</v>
      </c>
      <c r="Y29" s="680">
        <v>0</v>
      </c>
      <c r="Z29" s="680">
        <v>8145</v>
      </c>
      <c r="AA29" s="680">
        <v>0</v>
      </c>
      <c r="AB29" s="680">
        <v>0</v>
      </c>
    </row>
    <row r="30" spans="2:29" ht="105" x14ac:dyDescent="0.25">
      <c r="B30" s="679" t="s">
        <v>56</v>
      </c>
      <c r="C30" s="680">
        <v>0</v>
      </c>
      <c r="D30" s="680">
        <v>0</v>
      </c>
      <c r="E30" s="680">
        <v>0</v>
      </c>
      <c r="F30" s="680">
        <v>0</v>
      </c>
      <c r="G30" s="680">
        <v>0</v>
      </c>
      <c r="H30" s="680">
        <v>0</v>
      </c>
      <c r="I30" s="688">
        <v>0</v>
      </c>
      <c r="J30" s="680">
        <v>0</v>
      </c>
      <c r="K30" s="680">
        <v>0</v>
      </c>
      <c r="L30" s="680">
        <v>0</v>
      </c>
      <c r="M30" s="680">
        <v>0</v>
      </c>
      <c r="N30" s="680">
        <v>0</v>
      </c>
      <c r="O30" s="680"/>
      <c r="P30" s="680">
        <v>0</v>
      </c>
      <c r="Q30" s="680">
        <v>0</v>
      </c>
      <c r="R30" s="680">
        <v>0</v>
      </c>
      <c r="S30" s="680">
        <v>0</v>
      </c>
      <c r="T30" s="680">
        <v>0</v>
      </c>
      <c r="U30" s="680">
        <v>0</v>
      </c>
      <c r="V30" s="680">
        <v>0</v>
      </c>
      <c r="W30" s="680">
        <v>0</v>
      </c>
      <c r="X30" s="680">
        <v>0</v>
      </c>
      <c r="Y30" s="680">
        <v>0</v>
      </c>
      <c r="Z30" s="680">
        <v>0</v>
      </c>
      <c r="AA30" s="680">
        <v>0</v>
      </c>
      <c r="AB30" s="680">
        <v>0</v>
      </c>
    </row>
    <row r="32" spans="2:29" x14ac:dyDescent="0.25">
      <c r="B32" s="683" t="s">
        <v>57</v>
      </c>
      <c r="AC32" s="684" t="s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6"/>
  <dimension ref="B1:AE32"/>
  <sheetViews>
    <sheetView topLeftCell="U14" workbookViewId="0">
      <selection activeCell="AC6" sqref="AC6:AE6"/>
    </sheetView>
  </sheetViews>
  <sheetFormatPr baseColWidth="10" defaultColWidth="11.5703125" defaultRowHeight="15" x14ac:dyDescent="0.25"/>
  <cols>
    <col min="1" max="16384" width="11.5703125" style="673"/>
  </cols>
  <sheetData>
    <row r="1" spans="2:31" x14ac:dyDescent="0.25">
      <c r="B1" s="672" t="s">
        <v>0</v>
      </c>
    </row>
    <row r="2" spans="2:31" x14ac:dyDescent="0.25">
      <c r="B2" s="674" t="s">
        <v>79</v>
      </c>
    </row>
    <row r="3" spans="2:31" x14ac:dyDescent="0.25">
      <c r="B3" s="674" t="s">
        <v>2</v>
      </c>
    </row>
    <row r="4" spans="2:31" x14ac:dyDescent="0.25">
      <c r="B4" s="674" t="s">
        <v>3</v>
      </c>
    </row>
    <row r="6" spans="2:31" ht="75" x14ac:dyDescent="0.25">
      <c r="B6" s="675" t="s">
        <v>4</v>
      </c>
      <c r="C6" s="676" t="s">
        <v>5</v>
      </c>
      <c r="D6" s="676" t="s">
        <v>5</v>
      </c>
      <c r="E6" s="676" t="s">
        <v>5</v>
      </c>
      <c r="F6" s="676" t="s">
        <v>5</v>
      </c>
      <c r="G6" s="676" t="s">
        <v>5</v>
      </c>
      <c r="H6" s="676" t="s">
        <v>5</v>
      </c>
      <c r="I6" s="676" t="s">
        <v>5</v>
      </c>
      <c r="J6" s="676" t="s">
        <v>5</v>
      </c>
      <c r="K6" s="676" t="s">
        <v>5</v>
      </c>
      <c r="L6" s="676" t="s">
        <v>5</v>
      </c>
      <c r="M6" s="676" t="s">
        <v>5</v>
      </c>
      <c r="N6" s="676" t="s">
        <v>5</v>
      </c>
      <c r="O6" s="676" t="s">
        <v>5</v>
      </c>
      <c r="P6" s="676" t="s">
        <v>5</v>
      </c>
      <c r="Q6" s="676" t="s">
        <v>5</v>
      </c>
      <c r="R6" s="676" t="s">
        <v>5</v>
      </c>
      <c r="S6" s="676" t="s">
        <v>5</v>
      </c>
      <c r="T6" s="676" t="s">
        <v>5</v>
      </c>
      <c r="U6" s="676" t="s">
        <v>5</v>
      </c>
      <c r="V6" s="676" t="s">
        <v>5</v>
      </c>
      <c r="W6" s="676" t="s">
        <v>5</v>
      </c>
      <c r="X6" s="676" t="s">
        <v>5</v>
      </c>
      <c r="Y6" s="676" t="s">
        <v>5</v>
      </c>
      <c r="Z6" s="676" t="s">
        <v>6</v>
      </c>
      <c r="AA6" s="676" t="s">
        <v>7</v>
      </c>
      <c r="AB6" s="676" t="s">
        <v>8</v>
      </c>
      <c r="AC6" s="647" t="s">
        <v>73</v>
      </c>
      <c r="AD6" t="s">
        <v>74</v>
      </c>
      <c r="AE6" t="s">
        <v>75</v>
      </c>
    </row>
    <row r="7" spans="2:31" ht="195" x14ac:dyDescent="0.25">
      <c r="B7" s="675" t="s">
        <v>9</v>
      </c>
      <c r="C7" s="676" t="s">
        <v>10</v>
      </c>
      <c r="D7" s="676" t="s">
        <v>11</v>
      </c>
      <c r="E7" s="676" t="s">
        <v>12</v>
      </c>
      <c r="F7" s="676" t="s">
        <v>13</v>
      </c>
      <c r="G7" s="676" t="s">
        <v>14</v>
      </c>
      <c r="H7" s="676" t="s">
        <v>15</v>
      </c>
      <c r="I7" s="676" t="s">
        <v>16</v>
      </c>
      <c r="J7" s="676" t="s">
        <v>17</v>
      </c>
      <c r="K7" s="676" t="s">
        <v>18</v>
      </c>
      <c r="L7" s="676" t="s">
        <v>19</v>
      </c>
      <c r="M7" s="676" t="s">
        <v>20</v>
      </c>
      <c r="N7" s="676" t="s">
        <v>21</v>
      </c>
      <c r="O7" s="676" t="s">
        <v>22</v>
      </c>
      <c r="P7" s="676" t="s">
        <v>23</v>
      </c>
      <c r="Q7" s="676" t="s">
        <v>24</v>
      </c>
      <c r="R7" s="676" t="s">
        <v>25</v>
      </c>
      <c r="S7" s="676" t="s">
        <v>26</v>
      </c>
      <c r="T7" s="676" t="s">
        <v>27</v>
      </c>
      <c r="U7" s="676" t="s">
        <v>28</v>
      </c>
      <c r="V7" s="676" t="s">
        <v>29</v>
      </c>
      <c r="W7" s="676" t="s">
        <v>30</v>
      </c>
      <c r="X7" s="676" t="s">
        <v>31</v>
      </c>
      <c r="Y7" s="676" t="s">
        <v>10</v>
      </c>
      <c r="Z7" s="676" t="s">
        <v>32</v>
      </c>
      <c r="AA7" s="676" t="s">
        <v>32</v>
      </c>
      <c r="AB7" s="676" t="s">
        <v>32</v>
      </c>
    </row>
    <row r="8" spans="2:31" x14ac:dyDescent="0.25">
      <c r="B8" s="677" t="s">
        <v>33</v>
      </c>
      <c r="C8" s="678" t="s">
        <v>34</v>
      </c>
      <c r="D8" s="678" t="s">
        <v>34</v>
      </c>
      <c r="E8" s="678" t="s">
        <v>34</v>
      </c>
      <c r="F8" s="678" t="s">
        <v>34</v>
      </c>
      <c r="G8" s="678" t="s">
        <v>34</v>
      </c>
      <c r="H8" s="678" t="s">
        <v>34</v>
      </c>
      <c r="I8" s="678" t="s">
        <v>34</v>
      </c>
      <c r="J8" s="678" t="s">
        <v>34</v>
      </c>
      <c r="K8" s="678" t="s">
        <v>34</v>
      </c>
      <c r="L8" s="678" t="s">
        <v>34</v>
      </c>
      <c r="M8" s="678" t="s">
        <v>34</v>
      </c>
      <c r="N8" s="678" t="s">
        <v>34</v>
      </c>
      <c r="O8" s="678" t="s">
        <v>34</v>
      </c>
      <c r="P8" s="678" t="s">
        <v>34</v>
      </c>
      <c r="Q8" s="678" t="s">
        <v>34</v>
      </c>
      <c r="R8" s="678" t="s">
        <v>34</v>
      </c>
      <c r="S8" s="678" t="s">
        <v>34</v>
      </c>
      <c r="T8" s="678" t="s">
        <v>34</v>
      </c>
      <c r="U8" s="678" t="s">
        <v>34</v>
      </c>
      <c r="V8" s="678" t="s">
        <v>34</v>
      </c>
      <c r="W8" s="678" t="s">
        <v>34</v>
      </c>
      <c r="X8" s="678" t="s">
        <v>34</v>
      </c>
      <c r="Y8" s="678" t="s">
        <v>34</v>
      </c>
      <c r="Z8" s="678" t="s">
        <v>34</v>
      </c>
      <c r="AA8" s="678" t="s">
        <v>34</v>
      </c>
      <c r="AB8" s="678" t="s">
        <v>34</v>
      </c>
    </row>
    <row r="9" spans="2:31" x14ac:dyDescent="0.25">
      <c r="B9" s="679" t="s">
        <v>35</v>
      </c>
      <c r="C9" s="680">
        <v>1960846.1</v>
      </c>
      <c r="D9" s="680">
        <v>29882.400000000001</v>
      </c>
      <c r="E9" s="680">
        <v>4609.1000000000004</v>
      </c>
      <c r="F9" s="680">
        <v>807568</v>
      </c>
      <c r="G9" s="680">
        <v>75400.899999999994</v>
      </c>
      <c r="H9" s="680">
        <v>32859</v>
      </c>
      <c r="I9" s="680">
        <v>154721.5</v>
      </c>
      <c r="J9" s="680">
        <v>194616.3</v>
      </c>
      <c r="K9" s="680">
        <v>118112.9</v>
      </c>
      <c r="L9" s="680">
        <v>49018.5</v>
      </c>
      <c r="M9" s="680">
        <v>70813.5</v>
      </c>
      <c r="N9" s="680">
        <v>60135.199999999997</v>
      </c>
      <c r="O9" s="680">
        <v>33303.599999999999</v>
      </c>
      <c r="P9" s="680">
        <v>89757.6</v>
      </c>
      <c r="Q9" s="680">
        <v>54305.7</v>
      </c>
      <c r="R9" s="680">
        <v>47620</v>
      </c>
      <c r="S9" s="680">
        <v>13789.3</v>
      </c>
      <c r="T9" s="680">
        <v>81896.800000000003</v>
      </c>
      <c r="U9" s="680">
        <v>26747.5</v>
      </c>
      <c r="V9" s="680">
        <v>15688.5</v>
      </c>
      <c r="W9" s="680">
        <v>0</v>
      </c>
      <c r="X9" s="680">
        <v>0</v>
      </c>
      <c r="Y9" s="680">
        <v>1960846.1</v>
      </c>
      <c r="Z9" s="680">
        <v>1411560.1</v>
      </c>
      <c r="AA9" s="680">
        <v>382698.4</v>
      </c>
      <c r="AB9" s="680">
        <v>553070.9</v>
      </c>
    </row>
    <row r="10" spans="2:31" ht="75" x14ac:dyDescent="0.25">
      <c r="B10" s="679" t="s">
        <v>36</v>
      </c>
      <c r="C10" s="680">
        <v>53341.1</v>
      </c>
      <c r="D10" s="680">
        <v>8291.6</v>
      </c>
      <c r="E10" s="680">
        <v>0</v>
      </c>
      <c r="F10" s="680">
        <v>34792.800000000003</v>
      </c>
      <c r="G10" s="680">
        <v>21.6</v>
      </c>
      <c r="H10" s="680">
        <v>13.4</v>
      </c>
      <c r="I10" s="680">
        <v>14.9</v>
      </c>
      <c r="J10" s="680">
        <v>5479.3</v>
      </c>
      <c r="K10" s="680">
        <v>31.2</v>
      </c>
      <c r="L10" s="680">
        <v>3337.7</v>
      </c>
      <c r="M10" s="680">
        <v>9.6999999999999993</v>
      </c>
      <c r="N10" s="680">
        <v>33.700000000000003</v>
      </c>
      <c r="O10" s="680">
        <v>11.9</v>
      </c>
      <c r="P10" s="680">
        <v>226</v>
      </c>
      <c r="Q10" s="680">
        <v>710</v>
      </c>
      <c r="R10" s="680">
        <v>120.2</v>
      </c>
      <c r="S10" s="680">
        <v>63.9</v>
      </c>
      <c r="T10" s="680">
        <v>35</v>
      </c>
      <c r="U10" s="680">
        <v>138.6</v>
      </c>
      <c r="V10" s="680">
        <v>8.9</v>
      </c>
      <c r="W10" s="680">
        <v>0</v>
      </c>
      <c r="X10" s="680">
        <v>0</v>
      </c>
      <c r="Y10" s="680">
        <v>53341.1</v>
      </c>
      <c r="Z10" s="680">
        <v>50276.6</v>
      </c>
      <c r="AA10" s="680">
        <v>627.4</v>
      </c>
      <c r="AB10" s="680">
        <v>8667.2999999999993</v>
      </c>
    </row>
    <row r="11" spans="2:31" ht="45" x14ac:dyDescent="0.25">
      <c r="B11" s="679" t="s">
        <v>37</v>
      </c>
      <c r="C11" s="680">
        <v>62731.199999999997</v>
      </c>
      <c r="D11" s="680">
        <v>353.2</v>
      </c>
      <c r="E11" s="680">
        <v>255</v>
      </c>
      <c r="F11" s="680">
        <v>39154.400000000001</v>
      </c>
      <c r="G11" s="680">
        <v>12401.3</v>
      </c>
      <c r="H11" s="680">
        <v>397.1</v>
      </c>
      <c r="I11" s="680">
        <v>1684.3</v>
      </c>
      <c r="J11" s="680">
        <v>2670.5</v>
      </c>
      <c r="K11" s="680">
        <v>1976.3</v>
      </c>
      <c r="L11" s="680">
        <v>554</v>
      </c>
      <c r="M11" s="680">
        <v>89.3</v>
      </c>
      <c r="N11" s="680">
        <v>95.5</v>
      </c>
      <c r="O11" s="680">
        <v>116.4</v>
      </c>
      <c r="P11" s="680">
        <v>211</v>
      </c>
      <c r="Q11" s="680">
        <v>100.9</v>
      </c>
      <c r="R11" s="680">
        <v>672.3</v>
      </c>
      <c r="S11" s="680">
        <v>388.1</v>
      </c>
      <c r="T11" s="680">
        <v>1362.1</v>
      </c>
      <c r="U11" s="680">
        <v>151.5</v>
      </c>
      <c r="V11" s="680">
        <v>98</v>
      </c>
      <c r="W11" s="680">
        <v>0</v>
      </c>
      <c r="X11" s="680">
        <v>0</v>
      </c>
      <c r="Y11" s="680">
        <v>62731.199999999997</v>
      </c>
      <c r="Z11" s="680">
        <v>19056.099999999999</v>
      </c>
      <c r="AA11" s="680">
        <v>115.1</v>
      </c>
      <c r="AB11" s="680">
        <v>1674.4</v>
      </c>
    </row>
    <row r="12" spans="2:31" ht="45" x14ac:dyDescent="0.25">
      <c r="B12" s="679" t="s">
        <v>38</v>
      </c>
      <c r="C12" s="680">
        <v>764407.3</v>
      </c>
      <c r="D12" s="680">
        <v>14056.6</v>
      </c>
      <c r="E12" s="680">
        <v>1247.4000000000001</v>
      </c>
      <c r="F12" s="680">
        <v>522524.5</v>
      </c>
      <c r="G12" s="680">
        <v>4991</v>
      </c>
      <c r="H12" s="680">
        <v>8045.7</v>
      </c>
      <c r="I12" s="680">
        <v>49318.2</v>
      </c>
      <c r="J12" s="680">
        <v>37295.5</v>
      </c>
      <c r="K12" s="680">
        <v>23817.200000000001</v>
      </c>
      <c r="L12" s="680">
        <v>18153.599999999999</v>
      </c>
      <c r="M12" s="680">
        <v>6701.4</v>
      </c>
      <c r="N12" s="680">
        <v>2288.1</v>
      </c>
      <c r="O12" s="680">
        <v>5424.1</v>
      </c>
      <c r="P12" s="680">
        <v>14682.1</v>
      </c>
      <c r="Q12" s="680">
        <v>10359.6</v>
      </c>
      <c r="R12" s="680">
        <v>2499</v>
      </c>
      <c r="S12" s="680">
        <v>1500.3</v>
      </c>
      <c r="T12" s="680">
        <v>33979</v>
      </c>
      <c r="U12" s="680">
        <v>4677.3</v>
      </c>
      <c r="V12" s="680">
        <v>2848.2</v>
      </c>
      <c r="W12" s="680">
        <v>0</v>
      </c>
      <c r="X12" s="680">
        <v>0</v>
      </c>
      <c r="Y12" s="680">
        <v>764407.3</v>
      </c>
      <c r="Z12" s="680">
        <v>426459.6</v>
      </c>
      <c r="AA12" s="680">
        <v>137932.1</v>
      </c>
      <c r="AB12" s="680">
        <v>477901.5</v>
      </c>
    </row>
    <row r="13" spans="2:31" ht="90" x14ac:dyDescent="0.25">
      <c r="B13" s="679" t="s">
        <v>39</v>
      </c>
      <c r="C13" s="680">
        <v>83531.100000000006</v>
      </c>
      <c r="D13" s="680">
        <v>1547.5</v>
      </c>
      <c r="E13" s="680">
        <v>151</v>
      </c>
      <c r="F13" s="680">
        <v>19790.5</v>
      </c>
      <c r="G13" s="680">
        <v>39097.1</v>
      </c>
      <c r="H13" s="680">
        <v>1899.4</v>
      </c>
      <c r="I13" s="680">
        <v>577.70000000000005</v>
      </c>
      <c r="J13" s="680">
        <v>4680.5</v>
      </c>
      <c r="K13" s="680">
        <v>2071.1</v>
      </c>
      <c r="L13" s="680">
        <v>2452.3000000000002</v>
      </c>
      <c r="M13" s="680">
        <v>1084.4000000000001</v>
      </c>
      <c r="N13" s="680">
        <v>489.7</v>
      </c>
      <c r="O13" s="680">
        <v>583.6</v>
      </c>
      <c r="P13" s="680">
        <v>1671.2</v>
      </c>
      <c r="Q13" s="680">
        <v>247.4</v>
      </c>
      <c r="R13" s="680">
        <v>2295.5</v>
      </c>
      <c r="S13" s="680">
        <v>1069</v>
      </c>
      <c r="T13" s="680">
        <v>2269.5</v>
      </c>
      <c r="U13" s="680">
        <v>492.4</v>
      </c>
      <c r="V13" s="680">
        <v>1060.9000000000001</v>
      </c>
      <c r="W13" s="680">
        <v>0</v>
      </c>
      <c r="X13" s="680">
        <v>0</v>
      </c>
      <c r="Y13" s="680">
        <v>83531.100000000006</v>
      </c>
      <c r="Z13" s="680">
        <v>17290.7</v>
      </c>
      <c r="AA13" s="680">
        <v>0</v>
      </c>
      <c r="AB13" s="680">
        <v>737.9</v>
      </c>
    </row>
    <row r="14" spans="2:31" ht="120" x14ac:dyDescent="0.25">
      <c r="B14" s="679" t="s">
        <v>40</v>
      </c>
      <c r="C14" s="680">
        <v>58128.800000000003</v>
      </c>
      <c r="D14" s="680">
        <v>628.20000000000005</v>
      </c>
      <c r="E14" s="680">
        <v>448.5</v>
      </c>
      <c r="F14" s="680">
        <v>22371.9</v>
      </c>
      <c r="G14" s="680">
        <v>714.3</v>
      </c>
      <c r="H14" s="680">
        <v>10386.6</v>
      </c>
      <c r="I14" s="680">
        <v>5793.3</v>
      </c>
      <c r="J14" s="680">
        <v>2268.3000000000002</v>
      </c>
      <c r="K14" s="680">
        <v>572.6</v>
      </c>
      <c r="L14" s="680">
        <v>844.9</v>
      </c>
      <c r="M14" s="680">
        <v>287.5</v>
      </c>
      <c r="N14" s="680">
        <v>85.6</v>
      </c>
      <c r="O14" s="680">
        <v>345.6</v>
      </c>
      <c r="P14" s="680">
        <v>1148.2</v>
      </c>
      <c r="Q14" s="680">
        <v>446.4</v>
      </c>
      <c r="R14" s="680">
        <v>9889.6</v>
      </c>
      <c r="S14" s="680">
        <v>320.39999999999998</v>
      </c>
      <c r="T14" s="680">
        <v>1111.2</v>
      </c>
      <c r="U14" s="680">
        <v>332.8</v>
      </c>
      <c r="V14" s="680">
        <v>132.9</v>
      </c>
      <c r="W14" s="680">
        <v>0</v>
      </c>
      <c r="X14" s="680">
        <v>0</v>
      </c>
      <c r="Y14" s="680">
        <v>58128.800000000003</v>
      </c>
      <c r="Z14" s="680">
        <v>17362.3</v>
      </c>
      <c r="AA14" s="680">
        <v>0</v>
      </c>
      <c r="AB14" s="680">
        <v>2282.6999999999998</v>
      </c>
    </row>
    <row r="15" spans="2:31" ht="60" x14ac:dyDescent="0.25">
      <c r="B15" s="679" t="s">
        <v>41</v>
      </c>
      <c r="C15" s="680">
        <v>72831.600000000006</v>
      </c>
      <c r="D15" s="680">
        <v>591.6</v>
      </c>
      <c r="E15" s="680">
        <v>40.700000000000003</v>
      </c>
      <c r="F15" s="680">
        <v>3018.2</v>
      </c>
      <c r="G15" s="680">
        <v>689</v>
      </c>
      <c r="H15" s="680">
        <v>323.10000000000002</v>
      </c>
      <c r="I15" s="680">
        <v>50048.2</v>
      </c>
      <c r="J15" s="680">
        <v>1994</v>
      </c>
      <c r="K15" s="680">
        <v>1484.9</v>
      </c>
      <c r="L15" s="680">
        <v>1054.4000000000001</v>
      </c>
      <c r="M15" s="680">
        <v>1119.3</v>
      </c>
      <c r="N15" s="680">
        <v>358.7</v>
      </c>
      <c r="O15" s="680">
        <v>4356.8</v>
      </c>
      <c r="P15" s="680">
        <v>670.6</v>
      </c>
      <c r="Q15" s="680">
        <v>731.2</v>
      </c>
      <c r="R15" s="680">
        <v>3593.2</v>
      </c>
      <c r="S15" s="680">
        <v>771.6</v>
      </c>
      <c r="T15" s="680">
        <v>1443.1</v>
      </c>
      <c r="U15" s="680">
        <v>437</v>
      </c>
      <c r="V15" s="680">
        <v>105.9</v>
      </c>
      <c r="W15" s="680">
        <v>0</v>
      </c>
      <c r="X15" s="680">
        <v>0</v>
      </c>
      <c r="Y15" s="680">
        <v>72831.600000000006</v>
      </c>
      <c r="Z15" s="680">
        <v>11079.2</v>
      </c>
      <c r="AA15" s="680">
        <v>169746.6</v>
      </c>
      <c r="AB15" s="680">
        <v>240.5</v>
      </c>
      <c r="AC15" s="646">
        <f>Y15/($Y15+$Z15+$AA15)</f>
        <v>0.28712586346781133</v>
      </c>
      <c r="AD15" s="646">
        <f t="shared" ref="AD15:AE15" si="0">Z15/($Y15+$Z15+$AA15)</f>
        <v>4.3677811094807402E-2</v>
      </c>
      <c r="AE15" s="646">
        <f t="shared" si="0"/>
        <v>0.66919632543738128</v>
      </c>
    </row>
    <row r="16" spans="2:31" ht="165" x14ac:dyDescent="0.25">
      <c r="B16" s="679" t="s">
        <v>42</v>
      </c>
      <c r="C16" s="680">
        <v>45323.9</v>
      </c>
      <c r="D16" s="680">
        <v>210</v>
      </c>
      <c r="E16" s="680">
        <v>47</v>
      </c>
      <c r="F16" s="680">
        <v>15694.2</v>
      </c>
      <c r="G16" s="680">
        <v>563.70000000000005</v>
      </c>
      <c r="H16" s="680">
        <v>301.39999999999998</v>
      </c>
      <c r="I16" s="680">
        <v>1158.4000000000001</v>
      </c>
      <c r="J16" s="680">
        <v>14957.3</v>
      </c>
      <c r="K16" s="680">
        <v>1141</v>
      </c>
      <c r="L16" s="680">
        <v>449.7</v>
      </c>
      <c r="M16" s="680">
        <v>3003.2</v>
      </c>
      <c r="N16" s="680">
        <v>3307.3</v>
      </c>
      <c r="O16" s="680">
        <v>717.6</v>
      </c>
      <c r="P16" s="680">
        <v>1206.7</v>
      </c>
      <c r="Q16" s="680">
        <v>1539.3</v>
      </c>
      <c r="R16" s="680">
        <v>103</v>
      </c>
      <c r="S16" s="680">
        <v>215.6</v>
      </c>
      <c r="T16" s="680">
        <v>271.60000000000002</v>
      </c>
      <c r="U16" s="680">
        <v>309.8</v>
      </c>
      <c r="V16" s="680">
        <v>127.5</v>
      </c>
      <c r="W16" s="680">
        <v>0</v>
      </c>
      <c r="X16" s="680">
        <v>0</v>
      </c>
      <c r="Y16" s="680">
        <v>45323.9</v>
      </c>
      <c r="Z16" s="680">
        <v>19860.7</v>
      </c>
      <c r="AA16" s="680">
        <v>945.7</v>
      </c>
      <c r="AB16" s="680">
        <v>5905.1</v>
      </c>
    </row>
    <row r="17" spans="2:29" ht="60" x14ac:dyDescent="0.25">
      <c r="B17" s="679" t="s">
        <v>43</v>
      </c>
      <c r="C17" s="680">
        <v>143093.20000000001</v>
      </c>
      <c r="D17" s="680">
        <v>279.10000000000002</v>
      </c>
      <c r="E17" s="680">
        <v>828.5</v>
      </c>
      <c r="F17" s="680">
        <v>34727.199999999997</v>
      </c>
      <c r="G17" s="680">
        <v>7919.1</v>
      </c>
      <c r="H17" s="680">
        <v>2702.3</v>
      </c>
      <c r="I17" s="680">
        <v>2171.5</v>
      </c>
      <c r="J17" s="680">
        <v>28950.3</v>
      </c>
      <c r="K17" s="680">
        <v>53232.5</v>
      </c>
      <c r="L17" s="680">
        <v>517.79999999999995</v>
      </c>
      <c r="M17" s="680">
        <v>988.1</v>
      </c>
      <c r="N17" s="680">
        <v>1491.5</v>
      </c>
      <c r="O17" s="680">
        <v>92.3</v>
      </c>
      <c r="P17" s="680">
        <v>3375.9</v>
      </c>
      <c r="Q17" s="680">
        <v>3087.1</v>
      </c>
      <c r="R17" s="680">
        <v>1066.2</v>
      </c>
      <c r="S17" s="680">
        <v>581.20000000000005</v>
      </c>
      <c r="T17" s="680">
        <v>407.3</v>
      </c>
      <c r="U17" s="680">
        <v>163.1</v>
      </c>
      <c r="V17" s="680">
        <v>511.9</v>
      </c>
      <c r="W17" s="680">
        <v>0</v>
      </c>
      <c r="X17" s="680">
        <v>0</v>
      </c>
      <c r="Y17" s="680">
        <v>143093.20000000001</v>
      </c>
      <c r="Z17" s="680">
        <v>29088.400000000001</v>
      </c>
      <c r="AA17" s="680">
        <v>0</v>
      </c>
      <c r="AB17" s="682">
        <v>9624.3430000000008</v>
      </c>
    </row>
    <row r="18" spans="2:29" ht="60" x14ac:dyDescent="0.25">
      <c r="B18" s="679" t="s">
        <v>44</v>
      </c>
      <c r="C18" s="680">
        <v>31752.2</v>
      </c>
      <c r="D18" s="680">
        <v>209</v>
      </c>
      <c r="E18" s="680">
        <v>87.8</v>
      </c>
      <c r="F18" s="680">
        <v>5174.8</v>
      </c>
      <c r="G18" s="680">
        <v>1215.7</v>
      </c>
      <c r="H18" s="680">
        <v>309.7</v>
      </c>
      <c r="I18" s="680">
        <v>5105.1000000000004</v>
      </c>
      <c r="J18" s="680">
        <v>3230.2</v>
      </c>
      <c r="K18" s="680">
        <v>4319.8</v>
      </c>
      <c r="L18" s="680">
        <v>1303.0999999999999</v>
      </c>
      <c r="M18" s="680">
        <v>1153.4000000000001</v>
      </c>
      <c r="N18" s="680">
        <v>70.8</v>
      </c>
      <c r="O18" s="680">
        <v>510.6</v>
      </c>
      <c r="P18" s="680">
        <v>1739.3</v>
      </c>
      <c r="Q18" s="680">
        <v>3469.9</v>
      </c>
      <c r="R18" s="680">
        <v>1013.1</v>
      </c>
      <c r="S18" s="680">
        <v>993.1</v>
      </c>
      <c r="T18" s="680">
        <v>928.6</v>
      </c>
      <c r="U18" s="680">
        <v>115.4</v>
      </c>
      <c r="V18" s="680">
        <v>802.6</v>
      </c>
      <c r="W18" s="680">
        <v>0</v>
      </c>
      <c r="X18" s="680">
        <v>0</v>
      </c>
      <c r="Y18" s="680">
        <v>31752.2</v>
      </c>
      <c r="Z18" s="680">
        <v>85621.5</v>
      </c>
      <c r="AA18" s="680">
        <v>0</v>
      </c>
      <c r="AB18" s="680">
        <v>0</v>
      </c>
    </row>
    <row r="19" spans="2:29" ht="75" x14ac:dyDescent="0.25">
      <c r="B19" s="679" t="s">
        <v>45</v>
      </c>
      <c r="C19" s="680">
        <v>89273.2</v>
      </c>
      <c r="D19" s="680">
        <v>59.2</v>
      </c>
      <c r="E19" s="680">
        <v>263.3</v>
      </c>
      <c r="F19" s="680">
        <v>14984.5</v>
      </c>
      <c r="G19" s="680">
        <v>1333.5</v>
      </c>
      <c r="H19" s="680">
        <v>1023.3</v>
      </c>
      <c r="I19" s="680">
        <v>1655.8</v>
      </c>
      <c r="J19" s="680">
        <v>11188.7</v>
      </c>
      <c r="K19" s="680">
        <v>1879.6</v>
      </c>
      <c r="L19" s="680">
        <v>2208.6</v>
      </c>
      <c r="M19" s="680">
        <v>28623.7</v>
      </c>
      <c r="N19" s="680">
        <v>5074.6000000000004</v>
      </c>
      <c r="O19" s="680">
        <v>940.8</v>
      </c>
      <c r="P19" s="680">
        <v>9052.9</v>
      </c>
      <c r="Q19" s="680">
        <v>2967.9</v>
      </c>
      <c r="R19" s="680">
        <v>3057.1</v>
      </c>
      <c r="S19" s="680">
        <v>627.1</v>
      </c>
      <c r="T19" s="680">
        <v>1859.2</v>
      </c>
      <c r="U19" s="680">
        <v>1611.4</v>
      </c>
      <c r="V19" s="680">
        <v>862.5</v>
      </c>
      <c r="W19" s="680">
        <v>0</v>
      </c>
      <c r="X19" s="680">
        <v>0</v>
      </c>
      <c r="Y19" s="680">
        <v>89273.2</v>
      </c>
      <c r="Z19" s="680">
        <v>30476.400000000001</v>
      </c>
      <c r="AA19" s="680">
        <v>29376.6</v>
      </c>
      <c r="AB19" s="680">
        <v>8636.2999999999993</v>
      </c>
    </row>
    <row r="20" spans="2:29" ht="60" x14ac:dyDescent="0.25">
      <c r="B20" s="679" t="s">
        <v>46</v>
      </c>
      <c r="C20" s="680">
        <v>107781.7</v>
      </c>
      <c r="D20" s="680">
        <v>1467</v>
      </c>
      <c r="E20" s="680">
        <v>100.1</v>
      </c>
      <c r="F20" s="680">
        <v>16754.599999999999</v>
      </c>
      <c r="G20" s="680">
        <v>1247.9000000000001</v>
      </c>
      <c r="H20" s="680">
        <v>707</v>
      </c>
      <c r="I20" s="680">
        <v>4162.5</v>
      </c>
      <c r="J20" s="680">
        <v>17923.900000000001</v>
      </c>
      <c r="K20" s="680">
        <v>2979.4</v>
      </c>
      <c r="L20" s="680">
        <v>1924.3</v>
      </c>
      <c r="M20" s="680">
        <v>2503.3000000000002</v>
      </c>
      <c r="N20" s="680">
        <v>35821.699999999997</v>
      </c>
      <c r="O20" s="680">
        <v>7774.9</v>
      </c>
      <c r="P20" s="680">
        <v>2818.3</v>
      </c>
      <c r="Q20" s="680">
        <v>2137.9</v>
      </c>
      <c r="R20" s="680">
        <v>4355.6000000000004</v>
      </c>
      <c r="S20" s="680">
        <v>553.29999999999995</v>
      </c>
      <c r="T20" s="680">
        <v>2301.3000000000002</v>
      </c>
      <c r="U20" s="680">
        <v>1003.6</v>
      </c>
      <c r="V20" s="680">
        <v>1244.7</v>
      </c>
      <c r="W20" s="680">
        <v>0</v>
      </c>
      <c r="X20" s="680">
        <v>0</v>
      </c>
      <c r="Y20" s="680">
        <v>107781.7</v>
      </c>
      <c r="Z20" s="680">
        <v>42137</v>
      </c>
      <c r="AA20" s="680">
        <v>69</v>
      </c>
      <c r="AB20" s="682">
        <v>8065.2569999999996</v>
      </c>
    </row>
    <row r="21" spans="2:29" ht="45" x14ac:dyDescent="0.25">
      <c r="B21" s="679" t="s">
        <v>47</v>
      </c>
      <c r="C21" s="680">
        <v>58014.7</v>
      </c>
      <c r="D21" s="680">
        <v>42.5</v>
      </c>
      <c r="E21" s="680">
        <v>160.1</v>
      </c>
      <c r="F21" s="680">
        <v>8614.9</v>
      </c>
      <c r="G21" s="680">
        <v>1367.6</v>
      </c>
      <c r="H21" s="680">
        <v>543.6</v>
      </c>
      <c r="I21" s="680">
        <v>1941.7</v>
      </c>
      <c r="J21" s="680">
        <v>15222</v>
      </c>
      <c r="K21" s="680">
        <v>2868.1</v>
      </c>
      <c r="L21" s="680">
        <v>5237.8</v>
      </c>
      <c r="M21" s="680">
        <v>1932.5</v>
      </c>
      <c r="N21" s="680">
        <v>3647.6</v>
      </c>
      <c r="O21" s="680">
        <v>2358.4</v>
      </c>
      <c r="P21" s="680">
        <v>4309.8999999999996</v>
      </c>
      <c r="Q21" s="680">
        <v>2061.6999999999998</v>
      </c>
      <c r="R21" s="680">
        <v>1725.7</v>
      </c>
      <c r="S21" s="680">
        <v>1026.3</v>
      </c>
      <c r="T21" s="680">
        <v>2922</v>
      </c>
      <c r="U21" s="680">
        <v>782.8</v>
      </c>
      <c r="V21" s="680">
        <v>1249.7</v>
      </c>
      <c r="W21" s="680">
        <v>0</v>
      </c>
      <c r="X21" s="680">
        <v>0</v>
      </c>
      <c r="Y21" s="680">
        <v>58014.7</v>
      </c>
      <c r="Z21" s="680">
        <v>191857</v>
      </c>
      <c r="AA21" s="680">
        <v>10562.3</v>
      </c>
      <c r="AB21" s="680">
        <v>993.3</v>
      </c>
    </row>
    <row r="22" spans="2:29" ht="90" x14ac:dyDescent="0.25">
      <c r="B22" s="679" t="s">
        <v>48</v>
      </c>
      <c r="C22" s="680">
        <v>196811.8</v>
      </c>
      <c r="D22" s="680">
        <v>1431</v>
      </c>
      <c r="E22" s="680">
        <v>362.8</v>
      </c>
      <c r="F22" s="680">
        <v>41785.300000000003</v>
      </c>
      <c r="G22" s="680">
        <v>1106</v>
      </c>
      <c r="H22" s="680">
        <v>1953.1</v>
      </c>
      <c r="I22" s="680">
        <v>15729.9</v>
      </c>
      <c r="J22" s="680">
        <v>30596.5</v>
      </c>
      <c r="K22" s="680">
        <v>7821.1</v>
      </c>
      <c r="L22" s="680">
        <v>3495.1</v>
      </c>
      <c r="M22" s="680">
        <v>13303.6</v>
      </c>
      <c r="N22" s="680">
        <v>5965.4</v>
      </c>
      <c r="O22" s="680">
        <v>6650.3</v>
      </c>
      <c r="P22" s="680">
        <v>34088.400000000001</v>
      </c>
      <c r="Q22" s="680">
        <v>8073.7</v>
      </c>
      <c r="R22" s="680">
        <v>5429.1</v>
      </c>
      <c r="S22" s="680">
        <v>2201.1</v>
      </c>
      <c r="T22" s="680">
        <v>10253.9</v>
      </c>
      <c r="U22" s="680">
        <v>3086.8</v>
      </c>
      <c r="V22" s="680">
        <v>3478.7</v>
      </c>
      <c r="W22" s="680">
        <v>0</v>
      </c>
      <c r="X22" s="680">
        <v>0</v>
      </c>
      <c r="Y22" s="680">
        <v>196811.8</v>
      </c>
      <c r="Z22" s="680">
        <v>19235.599999999999</v>
      </c>
      <c r="AA22" s="680">
        <v>32578</v>
      </c>
      <c r="AB22" s="680">
        <v>17360.2</v>
      </c>
    </row>
    <row r="23" spans="2:29" ht="60" x14ac:dyDescent="0.25">
      <c r="B23" s="679" t="s">
        <v>49</v>
      </c>
      <c r="C23" s="680">
        <v>123348.2</v>
      </c>
      <c r="D23" s="680">
        <v>416.6</v>
      </c>
      <c r="E23" s="680">
        <v>539.6</v>
      </c>
      <c r="F23" s="680">
        <v>22285.5</v>
      </c>
      <c r="G23" s="680">
        <v>2164.5</v>
      </c>
      <c r="H23" s="680">
        <v>3587.9</v>
      </c>
      <c r="I23" s="680">
        <v>13545.8</v>
      </c>
      <c r="J23" s="680">
        <v>15878.5</v>
      </c>
      <c r="K23" s="680">
        <v>11514.6</v>
      </c>
      <c r="L23" s="680">
        <v>3767.3</v>
      </c>
      <c r="M23" s="680">
        <v>6556.3</v>
      </c>
      <c r="N23" s="680">
        <v>1218.5</v>
      </c>
      <c r="O23" s="680">
        <v>2945</v>
      </c>
      <c r="P23" s="680">
        <v>8177.1</v>
      </c>
      <c r="Q23" s="680">
        <v>11715.6</v>
      </c>
      <c r="R23" s="680">
        <v>9176.9</v>
      </c>
      <c r="S23" s="680">
        <v>1482.5</v>
      </c>
      <c r="T23" s="680">
        <v>5603.7</v>
      </c>
      <c r="U23" s="680">
        <v>1633.5</v>
      </c>
      <c r="V23" s="680">
        <v>1137.8</v>
      </c>
      <c r="W23" s="680">
        <v>0</v>
      </c>
      <c r="X23" s="680">
        <v>0</v>
      </c>
      <c r="Y23" s="680">
        <v>123348.2</v>
      </c>
      <c r="Z23" s="680">
        <v>11960.2</v>
      </c>
      <c r="AA23" s="680">
        <v>0</v>
      </c>
      <c r="AB23" s="680">
        <v>9869</v>
      </c>
    </row>
    <row r="24" spans="2:29" ht="135" x14ac:dyDescent="0.25">
      <c r="B24" s="679" t="s">
        <v>50</v>
      </c>
      <c r="C24" s="680">
        <v>4424.6000000000004</v>
      </c>
      <c r="D24" s="680">
        <v>0</v>
      </c>
      <c r="E24" s="680">
        <v>7.4</v>
      </c>
      <c r="F24" s="680">
        <v>593.5</v>
      </c>
      <c r="G24" s="680">
        <v>67.5</v>
      </c>
      <c r="H24" s="680">
        <v>32.6</v>
      </c>
      <c r="I24" s="680">
        <v>3.9</v>
      </c>
      <c r="J24" s="680">
        <v>407.8</v>
      </c>
      <c r="K24" s="680">
        <v>199.7</v>
      </c>
      <c r="L24" s="680">
        <v>3.4</v>
      </c>
      <c r="M24" s="680">
        <v>279.7</v>
      </c>
      <c r="N24" s="680">
        <v>14.5</v>
      </c>
      <c r="O24" s="680">
        <v>86.9</v>
      </c>
      <c r="P24" s="680">
        <v>491.6</v>
      </c>
      <c r="Q24" s="680">
        <v>158.6</v>
      </c>
      <c r="R24" s="680">
        <v>1326.3</v>
      </c>
      <c r="S24" s="680">
        <v>391.3</v>
      </c>
      <c r="T24" s="680">
        <v>145.19999999999999</v>
      </c>
      <c r="U24" s="680">
        <v>203</v>
      </c>
      <c r="V24" s="680">
        <v>11.5</v>
      </c>
      <c r="W24" s="680">
        <v>0</v>
      </c>
      <c r="X24" s="680">
        <v>0</v>
      </c>
      <c r="Y24" s="680">
        <v>4424.6000000000004</v>
      </c>
      <c r="Z24" s="680">
        <v>125625.4</v>
      </c>
      <c r="AA24" s="680">
        <v>0</v>
      </c>
      <c r="AB24" s="680">
        <v>73</v>
      </c>
    </row>
    <row r="25" spans="2:29" ht="30" x14ac:dyDescent="0.25">
      <c r="B25" s="679" t="s">
        <v>51</v>
      </c>
      <c r="C25" s="680">
        <v>9576.2999999999993</v>
      </c>
      <c r="D25" s="680">
        <v>1</v>
      </c>
      <c r="E25" s="680">
        <v>16.3</v>
      </c>
      <c r="F25" s="680">
        <v>1957.1</v>
      </c>
      <c r="G25" s="680">
        <v>80.8</v>
      </c>
      <c r="H25" s="680">
        <v>140.19999999999999</v>
      </c>
      <c r="I25" s="680">
        <v>400.9</v>
      </c>
      <c r="J25" s="680">
        <v>958.3</v>
      </c>
      <c r="K25" s="680">
        <v>1071.2</v>
      </c>
      <c r="L25" s="680">
        <v>111.2</v>
      </c>
      <c r="M25" s="680">
        <v>397.8</v>
      </c>
      <c r="N25" s="680">
        <v>127.2</v>
      </c>
      <c r="O25" s="680">
        <v>136.19999999999999</v>
      </c>
      <c r="P25" s="680">
        <v>1146.2</v>
      </c>
      <c r="Q25" s="680">
        <v>775.7</v>
      </c>
      <c r="R25" s="680">
        <v>300.8</v>
      </c>
      <c r="S25" s="680">
        <v>893.7</v>
      </c>
      <c r="T25" s="680">
        <v>264.60000000000002</v>
      </c>
      <c r="U25" s="680">
        <v>365.6</v>
      </c>
      <c r="V25" s="680">
        <v>431.5</v>
      </c>
      <c r="W25" s="680">
        <v>0</v>
      </c>
      <c r="X25" s="680">
        <v>0</v>
      </c>
      <c r="Y25" s="680">
        <v>9576.2999999999993</v>
      </c>
      <c r="Z25" s="680">
        <v>79652.600000000006</v>
      </c>
      <c r="AA25" s="680">
        <v>0</v>
      </c>
      <c r="AB25" s="680">
        <v>86.2</v>
      </c>
    </row>
    <row r="26" spans="2:29" ht="60" x14ac:dyDescent="0.25">
      <c r="B26" s="679" t="s">
        <v>52</v>
      </c>
      <c r="C26" s="680">
        <v>25345.9</v>
      </c>
      <c r="D26" s="680">
        <v>0</v>
      </c>
      <c r="E26" s="680">
        <v>21.1</v>
      </c>
      <c r="F26" s="680">
        <v>273.60000000000002</v>
      </c>
      <c r="G26" s="680">
        <v>21.2</v>
      </c>
      <c r="H26" s="680">
        <v>200.8</v>
      </c>
      <c r="I26" s="680">
        <v>240.2</v>
      </c>
      <c r="J26" s="680">
        <v>66.7</v>
      </c>
      <c r="K26" s="680">
        <v>124.5</v>
      </c>
      <c r="L26" s="680">
        <v>89.5</v>
      </c>
      <c r="M26" s="680">
        <v>29.6</v>
      </c>
      <c r="N26" s="680">
        <v>16.8</v>
      </c>
      <c r="O26" s="680">
        <v>16.7</v>
      </c>
      <c r="P26" s="680">
        <v>3327.2</v>
      </c>
      <c r="Q26" s="680">
        <v>3533.5</v>
      </c>
      <c r="R26" s="680">
        <v>364.1</v>
      </c>
      <c r="S26" s="680">
        <v>583.9</v>
      </c>
      <c r="T26" s="680">
        <v>15852.8</v>
      </c>
      <c r="U26" s="680">
        <v>520.4</v>
      </c>
      <c r="V26" s="680">
        <v>63.5</v>
      </c>
      <c r="W26" s="680">
        <v>0</v>
      </c>
      <c r="X26" s="680">
        <v>0</v>
      </c>
      <c r="Y26" s="680">
        <v>25345.9</v>
      </c>
      <c r="Z26" s="680">
        <v>159154.79999999999</v>
      </c>
      <c r="AA26" s="680">
        <v>0</v>
      </c>
      <c r="AB26" s="680">
        <v>41.4</v>
      </c>
    </row>
    <row r="27" spans="2:29" ht="75" x14ac:dyDescent="0.25">
      <c r="B27" s="679" t="s">
        <v>53</v>
      </c>
      <c r="C27" s="680">
        <v>23492.799999999999</v>
      </c>
      <c r="D27" s="680">
        <v>12.8</v>
      </c>
      <c r="E27" s="680">
        <v>13.5</v>
      </c>
      <c r="F27" s="680">
        <v>2077.1</v>
      </c>
      <c r="G27" s="680">
        <v>84</v>
      </c>
      <c r="H27" s="680">
        <v>55</v>
      </c>
      <c r="I27" s="680">
        <v>687.1</v>
      </c>
      <c r="J27" s="680">
        <v>654.20000000000005</v>
      </c>
      <c r="K27" s="680">
        <v>374.6</v>
      </c>
      <c r="L27" s="680">
        <v>3354.3</v>
      </c>
      <c r="M27" s="680">
        <v>2359.3000000000002</v>
      </c>
      <c r="N27" s="680">
        <v>22.3</v>
      </c>
      <c r="O27" s="680">
        <v>191.1</v>
      </c>
      <c r="P27" s="680">
        <v>1035.4000000000001</v>
      </c>
      <c r="Q27" s="680">
        <v>925.3</v>
      </c>
      <c r="R27" s="680">
        <v>24.4</v>
      </c>
      <c r="S27" s="680">
        <v>23.7</v>
      </c>
      <c r="T27" s="680">
        <v>40.200000000000003</v>
      </c>
      <c r="U27" s="680">
        <v>10708.8</v>
      </c>
      <c r="V27" s="680">
        <v>848.8</v>
      </c>
      <c r="W27" s="680">
        <v>0</v>
      </c>
      <c r="X27" s="680">
        <v>0</v>
      </c>
      <c r="Y27" s="680">
        <v>23492.799999999999</v>
      </c>
      <c r="Z27" s="680">
        <v>26476.9</v>
      </c>
      <c r="AA27" s="680">
        <v>510.2</v>
      </c>
      <c r="AB27" s="680">
        <v>688.4</v>
      </c>
    </row>
    <row r="28" spans="2:29" ht="30" x14ac:dyDescent="0.25">
      <c r="B28" s="679" t="s">
        <v>54</v>
      </c>
      <c r="C28" s="680">
        <v>7636.5</v>
      </c>
      <c r="D28" s="680">
        <v>285.3</v>
      </c>
      <c r="E28" s="680">
        <v>19</v>
      </c>
      <c r="F28" s="680">
        <v>994.6</v>
      </c>
      <c r="G28" s="680">
        <v>315</v>
      </c>
      <c r="H28" s="680">
        <v>236.6</v>
      </c>
      <c r="I28" s="680">
        <v>482</v>
      </c>
      <c r="J28" s="680">
        <v>193.5</v>
      </c>
      <c r="K28" s="680">
        <v>633.1</v>
      </c>
      <c r="L28" s="680">
        <v>159.6</v>
      </c>
      <c r="M28" s="680">
        <v>391.1</v>
      </c>
      <c r="N28" s="680">
        <v>4.9000000000000004</v>
      </c>
      <c r="O28" s="680">
        <v>44.6</v>
      </c>
      <c r="P28" s="680">
        <v>378.6</v>
      </c>
      <c r="Q28" s="680">
        <v>1263.9000000000001</v>
      </c>
      <c r="R28" s="680">
        <v>607.79999999999995</v>
      </c>
      <c r="S28" s="680">
        <v>103.1</v>
      </c>
      <c r="T28" s="680">
        <v>846.2</v>
      </c>
      <c r="U28" s="680">
        <v>13.2</v>
      </c>
      <c r="V28" s="680">
        <v>663.7</v>
      </c>
      <c r="W28" s="680">
        <v>0</v>
      </c>
      <c r="X28" s="680">
        <v>0</v>
      </c>
      <c r="Y28" s="680">
        <v>7636.5</v>
      </c>
      <c r="Z28" s="680">
        <v>32482.7</v>
      </c>
      <c r="AA28" s="680">
        <v>235.7</v>
      </c>
      <c r="AB28" s="680">
        <v>224.1</v>
      </c>
    </row>
    <row r="29" spans="2:29" ht="195" x14ac:dyDescent="0.25">
      <c r="B29" s="679" t="s">
        <v>55</v>
      </c>
      <c r="C29" s="680">
        <v>0</v>
      </c>
      <c r="D29" s="680">
        <v>0</v>
      </c>
      <c r="E29" s="680">
        <v>0</v>
      </c>
      <c r="F29" s="680">
        <v>0</v>
      </c>
      <c r="G29" s="680">
        <v>0</v>
      </c>
      <c r="H29" s="680">
        <v>0</v>
      </c>
      <c r="I29" s="680">
        <v>0</v>
      </c>
      <c r="J29" s="680">
        <v>0</v>
      </c>
      <c r="K29" s="680">
        <v>0</v>
      </c>
      <c r="L29" s="680">
        <v>0</v>
      </c>
      <c r="M29" s="680">
        <v>0</v>
      </c>
      <c r="N29" s="680">
        <v>0</v>
      </c>
      <c r="O29" s="680">
        <v>0</v>
      </c>
      <c r="P29" s="680">
        <v>0</v>
      </c>
      <c r="Q29" s="680">
        <v>0</v>
      </c>
      <c r="R29" s="680">
        <v>0</v>
      </c>
      <c r="S29" s="680">
        <v>0</v>
      </c>
      <c r="T29" s="680">
        <v>0</v>
      </c>
      <c r="U29" s="680">
        <v>0</v>
      </c>
      <c r="V29" s="680">
        <v>0</v>
      </c>
      <c r="W29" s="680">
        <v>0</v>
      </c>
      <c r="X29" s="680">
        <v>0</v>
      </c>
      <c r="Y29" s="680">
        <v>0</v>
      </c>
      <c r="Z29" s="680">
        <v>16406.099999999999</v>
      </c>
      <c r="AA29" s="680">
        <v>0</v>
      </c>
      <c r="AB29" s="680">
        <v>0</v>
      </c>
    </row>
    <row r="30" spans="2:29" ht="105" x14ac:dyDescent="0.25">
      <c r="B30" s="679" t="s">
        <v>56</v>
      </c>
      <c r="C30" s="680">
        <v>0</v>
      </c>
      <c r="D30" s="680">
        <v>0</v>
      </c>
      <c r="E30" s="680">
        <v>0</v>
      </c>
      <c r="F30" s="680">
        <v>0</v>
      </c>
      <c r="G30" s="680">
        <v>0</v>
      </c>
      <c r="H30" s="680">
        <v>0</v>
      </c>
      <c r="I30" s="680">
        <v>0</v>
      </c>
      <c r="J30" s="680">
        <v>0</v>
      </c>
      <c r="K30" s="680">
        <v>0</v>
      </c>
      <c r="L30" s="680">
        <v>0</v>
      </c>
      <c r="M30" s="680">
        <v>0</v>
      </c>
      <c r="N30" s="680">
        <v>0</v>
      </c>
      <c r="O30" s="680">
        <v>0</v>
      </c>
      <c r="P30" s="680">
        <v>0</v>
      </c>
      <c r="Q30" s="680">
        <v>0</v>
      </c>
      <c r="R30" s="680">
        <v>0</v>
      </c>
      <c r="S30" s="680">
        <v>0</v>
      </c>
      <c r="T30" s="680">
        <v>0</v>
      </c>
      <c r="U30" s="680">
        <v>0</v>
      </c>
      <c r="V30" s="680">
        <v>0</v>
      </c>
      <c r="W30" s="680">
        <v>0</v>
      </c>
      <c r="X30" s="680">
        <v>0</v>
      </c>
      <c r="Y30" s="680">
        <v>0</v>
      </c>
      <c r="Z30" s="680">
        <v>0</v>
      </c>
      <c r="AA30" s="680">
        <v>0</v>
      </c>
      <c r="AB30" s="680">
        <v>0</v>
      </c>
    </row>
    <row r="32" spans="2:29" x14ac:dyDescent="0.25">
      <c r="B32" s="683" t="s">
        <v>57</v>
      </c>
      <c r="AC32" s="684" t="s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915B1-9896-45B0-B27D-990CF029C5B5}">
  <sheetPr codeName="Feuil7"/>
  <dimension ref="B1:AE32"/>
  <sheetViews>
    <sheetView topLeftCell="I14" workbookViewId="0">
      <selection activeCell="AC15" sqref="AC15:AE15"/>
    </sheetView>
  </sheetViews>
  <sheetFormatPr baseColWidth="10" defaultColWidth="11.5703125" defaultRowHeight="15" x14ac:dyDescent="0.25"/>
  <cols>
    <col min="1" max="16384" width="11.5703125" style="673"/>
  </cols>
  <sheetData>
    <row r="1" spans="2:31" x14ac:dyDescent="0.25">
      <c r="B1" s="672" t="s">
        <v>0</v>
      </c>
    </row>
    <row r="2" spans="2:31" x14ac:dyDescent="0.25">
      <c r="B2" s="674" t="s">
        <v>79</v>
      </c>
    </row>
    <row r="3" spans="2:31" x14ac:dyDescent="0.25">
      <c r="B3" s="674" t="s">
        <v>2</v>
      </c>
    </row>
    <row r="4" spans="2:31" x14ac:dyDescent="0.25">
      <c r="B4" s="674" t="s">
        <v>3</v>
      </c>
    </row>
    <row r="6" spans="2:31" ht="75" x14ac:dyDescent="0.25">
      <c r="B6" s="675" t="s">
        <v>4</v>
      </c>
      <c r="C6" s="676" t="s">
        <v>5</v>
      </c>
      <c r="D6" s="676" t="s">
        <v>5</v>
      </c>
      <c r="E6" s="676" t="s">
        <v>5</v>
      </c>
      <c r="F6" s="676" t="s">
        <v>5</v>
      </c>
      <c r="G6" s="676" t="s">
        <v>5</v>
      </c>
      <c r="H6" s="676" t="s">
        <v>5</v>
      </c>
      <c r="I6" s="676" t="s">
        <v>5</v>
      </c>
      <c r="J6" s="676" t="s">
        <v>5</v>
      </c>
      <c r="K6" s="676" t="s">
        <v>5</v>
      </c>
      <c r="L6" s="676" t="s">
        <v>5</v>
      </c>
      <c r="M6" s="676" t="s">
        <v>5</v>
      </c>
      <c r="N6" s="676" t="s">
        <v>5</v>
      </c>
      <c r="O6" s="676" t="s">
        <v>5</v>
      </c>
      <c r="P6" s="676" t="s">
        <v>5</v>
      </c>
      <c r="Q6" s="676" t="s">
        <v>5</v>
      </c>
      <c r="R6" s="676" t="s">
        <v>5</v>
      </c>
      <c r="S6" s="676" t="s">
        <v>5</v>
      </c>
      <c r="T6" s="676" t="s">
        <v>5</v>
      </c>
      <c r="U6" s="676" t="s">
        <v>5</v>
      </c>
      <c r="V6" s="676" t="s">
        <v>5</v>
      </c>
      <c r="W6" s="676" t="s">
        <v>5</v>
      </c>
      <c r="X6" s="676" t="s">
        <v>5</v>
      </c>
      <c r="Y6" s="676" t="s">
        <v>5</v>
      </c>
      <c r="Z6" s="676" t="s">
        <v>6</v>
      </c>
      <c r="AA6" s="676" t="s">
        <v>7</v>
      </c>
      <c r="AB6" s="676" t="s">
        <v>8</v>
      </c>
      <c r="AC6" s="647" t="s">
        <v>73</v>
      </c>
      <c r="AD6" t="s">
        <v>74</v>
      </c>
      <c r="AE6" t="s">
        <v>75</v>
      </c>
    </row>
    <row r="7" spans="2:31" ht="195" x14ac:dyDescent="0.25">
      <c r="B7" s="675" t="s">
        <v>9</v>
      </c>
      <c r="C7" s="676" t="s">
        <v>10</v>
      </c>
      <c r="D7" s="676" t="s">
        <v>11</v>
      </c>
      <c r="E7" s="676" t="s">
        <v>12</v>
      </c>
      <c r="F7" s="676" t="s">
        <v>13</v>
      </c>
      <c r="G7" s="676" t="s">
        <v>14</v>
      </c>
      <c r="H7" s="676" t="s">
        <v>15</v>
      </c>
      <c r="I7" s="676" t="s">
        <v>16</v>
      </c>
      <c r="J7" s="676" t="s">
        <v>17</v>
      </c>
      <c r="K7" s="676" t="s">
        <v>18</v>
      </c>
      <c r="L7" s="676" t="s">
        <v>19</v>
      </c>
      <c r="M7" s="676" t="s">
        <v>20</v>
      </c>
      <c r="N7" s="676" t="s">
        <v>21</v>
      </c>
      <c r="O7" s="676" t="s">
        <v>22</v>
      </c>
      <c r="P7" s="676" t="s">
        <v>23</v>
      </c>
      <c r="Q7" s="676" t="s">
        <v>24</v>
      </c>
      <c r="R7" s="676" t="s">
        <v>25</v>
      </c>
      <c r="S7" s="676" t="s">
        <v>26</v>
      </c>
      <c r="T7" s="676" t="s">
        <v>27</v>
      </c>
      <c r="U7" s="676" t="s">
        <v>28</v>
      </c>
      <c r="V7" s="676" t="s">
        <v>29</v>
      </c>
      <c r="W7" s="676" t="s">
        <v>30</v>
      </c>
      <c r="X7" s="676" t="s">
        <v>31</v>
      </c>
      <c r="Y7" s="676" t="s">
        <v>10</v>
      </c>
      <c r="Z7" s="676" t="s">
        <v>32</v>
      </c>
      <c r="AA7" s="676" t="s">
        <v>32</v>
      </c>
      <c r="AB7" s="676" t="s">
        <v>32</v>
      </c>
    </row>
    <row r="8" spans="2:31" x14ac:dyDescent="0.25">
      <c r="B8" s="677" t="s">
        <v>33</v>
      </c>
      <c r="C8" s="678" t="s">
        <v>34</v>
      </c>
      <c r="D8" s="678" t="s">
        <v>34</v>
      </c>
      <c r="E8" s="678" t="s">
        <v>34</v>
      </c>
      <c r="F8" s="678" t="s">
        <v>34</v>
      </c>
      <c r="G8" s="678" t="s">
        <v>34</v>
      </c>
      <c r="H8" s="678" t="s">
        <v>34</v>
      </c>
      <c r="I8" s="678" t="s">
        <v>34</v>
      </c>
      <c r="J8" s="678" t="s">
        <v>34</v>
      </c>
      <c r="K8" s="678" t="s">
        <v>34</v>
      </c>
      <c r="L8" s="678" t="s">
        <v>34</v>
      </c>
      <c r="M8" s="678" t="s">
        <v>34</v>
      </c>
      <c r="N8" s="678" t="s">
        <v>34</v>
      </c>
      <c r="O8" s="678" t="s">
        <v>34</v>
      </c>
      <c r="P8" s="678" t="s">
        <v>34</v>
      </c>
      <c r="Q8" s="678" t="s">
        <v>34</v>
      </c>
      <c r="R8" s="678" t="s">
        <v>34</v>
      </c>
      <c r="S8" s="678" t="s">
        <v>34</v>
      </c>
      <c r="T8" s="678" t="s">
        <v>34</v>
      </c>
      <c r="U8" s="678" t="s">
        <v>34</v>
      </c>
      <c r="V8" s="678" t="s">
        <v>34</v>
      </c>
      <c r="W8" s="678" t="s">
        <v>34</v>
      </c>
      <c r="X8" s="678" t="s">
        <v>34</v>
      </c>
      <c r="Y8" s="678" t="s">
        <v>34</v>
      </c>
      <c r="Z8" s="678" t="s">
        <v>34</v>
      </c>
      <c r="AA8" s="678" t="s">
        <v>34</v>
      </c>
      <c r="AB8" s="678" t="s">
        <v>34</v>
      </c>
    </row>
    <row r="9" spans="2:31" x14ac:dyDescent="0.25">
      <c r="B9" s="679" t="s">
        <v>35</v>
      </c>
      <c r="C9" s="680">
        <v>1960846.1</v>
      </c>
      <c r="D9" s="680">
        <v>29882.400000000001</v>
      </c>
      <c r="E9" s="680">
        <v>4609.1000000000004</v>
      </c>
      <c r="F9" s="680">
        <v>807568</v>
      </c>
      <c r="G9" s="680">
        <v>75400.899999999994</v>
      </c>
      <c r="H9" s="680">
        <v>32859</v>
      </c>
      <c r="I9" s="680">
        <v>154721.5</v>
      </c>
      <c r="J9" s="680">
        <v>194616.3</v>
      </c>
      <c r="K9" s="680">
        <v>118112.9</v>
      </c>
      <c r="L9" s="680">
        <v>49018.5</v>
      </c>
      <c r="M9" s="680">
        <v>70813.5</v>
      </c>
      <c r="N9" s="680">
        <v>60135.199999999997</v>
      </c>
      <c r="O9" s="680">
        <v>33303.599999999999</v>
      </c>
      <c r="P9" s="680">
        <v>89757.6</v>
      </c>
      <c r="Q9" s="680">
        <v>54305.7</v>
      </c>
      <c r="R9" s="680">
        <v>47620</v>
      </c>
      <c r="S9" s="680">
        <v>13789.3</v>
      </c>
      <c r="T9" s="680">
        <v>81896.800000000003</v>
      </c>
      <c r="U9" s="680">
        <v>26747.5</v>
      </c>
      <c r="V9" s="680">
        <v>15688.5</v>
      </c>
      <c r="W9" s="680">
        <v>0</v>
      </c>
      <c r="X9" s="680">
        <v>0</v>
      </c>
      <c r="Y9" s="680">
        <v>1960846.1</v>
      </c>
      <c r="Z9" s="680">
        <v>1411560.1</v>
      </c>
      <c r="AA9" s="680">
        <v>382698.4</v>
      </c>
      <c r="AB9" s="680">
        <v>553070.9</v>
      </c>
    </row>
    <row r="10" spans="2:31" ht="75" x14ac:dyDescent="0.25">
      <c r="B10" s="679" t="s">
        <v>36</v>
      </c>
      <c r="C10" s="680">
        <v>53341.1</v>
      </c>
      <c r="D10" s="680">
        <v>8291.6</v>
      </c>
      <c r="E10" s="680">
        <v>0</v>
      </c>
      <c r="F10" s="680">
        <v>34792.800000000003</v>
      </c>
      <c r="G10" s="680">
        <v>21.6</v>
      </c>
      <c r="H10" s="680">
        <v>13.4</v>
      </c>
      <c r="I10" s="680">
        <v>14.9</v>
      </c>
      <c r="J10" s="680">
        <v>5479.3</v>
      </c>
      <c r="K10" s="680">
        <v>31.2</v>
      </c>
      <c r="L10" s="680">
        <v>3337.7</v>
      </c>
      <c r="M10" s="680">
        <v>9.6999999999999993</v>
      </c>
      <c r="N10" s="680">
        <v>33.700000000000003</v>
      </c>
      <c r="O10" s="680">
        <v>11.9</v>
      </c>
      <c r="P10" s="680">
        <v>226</v>
      </c>
      <c r="Q10" s="680">
        <v>710</v>
      </c>
      <c r="R10" s="680">
        <v>120.2</v>
      </c>
      <c r="S10" s="680">
        <v>63.9</v>
      </c>
      <c r="T10" s="680">
        <v>35</v>
      </c>
      <c r="U10" s="680">
        <v>138.6</v>
      </c>
      <c r="V10" s="680">
        <v>8.9</v>
      </c>
      <c r="W10" s="680">
        <v>0</v>
      </c>
      <c r="X10" s="680">
        <v>0</v>
      </c>
      <c r="Y10" s="680">
        <v>53341.1</v>
      </c>
      <c r="Z10" s="680">
        <v>50276.6</v>
      </c>
      <c r="AA10" s="680">
        <v>627.4</v>
      </c>
      <c r="AB10" s="680">
        <v>8667.2999999999993</v>
      </c>
    </row>
    <row r="11" spans="2:31" ht="45" x14ac:dyDescent="0.25">
      <c r="B11" s="679" t="s">
        <v>37</v>
      </c>
      <c r="C11" s="680">
        <v>62731.199999999997</v>
      </c>
      <c r="D11" s="680">
        <v>353.2</v>
      </c>
      <c r="E11" s="680">
        <v>255</v>
      </c>
      <c r="F11" s="680">
        <v>39154.400000000001</v>
      </c>
      <c r="G11" s="680">
        <v>12401.3</v>
      </c>
      <c r="H11" s="680">
        <v>397.1</v>
      </c>
      <c r="I11" s="680">
        <v>1684.3</v>
      </c>
      <c r="J11" s="680">
        <v>2670.5</v>
      </c>
      <c r="K11" s="680">
        <v>1976.3</v>
      </c>
      <c r="L11" s="680">
        <v>554</v>
      </c>
      <c r="M11" s="680">
        <v>89.3</v>
      </c>
      <c r="N11" s="680">
        <v>95.5</v>
      </c>
      <c r="O11" s="680">
        <v>116.4</v>
      </c>
      <c r="P11" s="680">
        <v>211</v>
      </c>
      <c r="Q11" s="680">
        <v>100.9</v>
      </c>
      <c r="R11" s="680">
        <v>672.3</v>
      </c>
      <c r="S11" s="680">
        <v>388.1</v>
      </c>
      <c r="T11" s="680">
        <v>1362.1</v>
      </c>
      <c r="U11" s="680">
        <v>151.5</v>
      </c>
      <c r="V11" s="680">
        <v>98</v>
      </c>
      <c r="W11" s="680">
        <v>0</v>
      </c>
      <c r="X11" s="680">
        <v>0</v>
      </c>
      <c r="Y11" s="680">
        <v>62731.199999999997</v>
      </c>
      <c r="Z11" s="680">
        <v>19056.099999999999</v>
      </c>
      <c r="AA11" s="680">
        <v>115.1</v>
      </c>
      <c r="AB11" s="680">
        <v>1674.4</v>
      </c>
    </row>
    <row r="12" spans="2:31" ht="45" x14ac:dyDescent="0.25">
      <c r="B12" s="679" t="s">
        <v>38</v>
      </c>
      <c r="C12" s="680">
        <v>764407.3</v>
      </c>
      <c r="D12" s="680">
        <v>14056.6</v>
      </c>
      <c r="E12" s="680">
        <v>1247.4000000000001</v>
      </c>
      <c r="F12" s="680">
        <v>522524.5</v>
      </c>
      <c r="G12" s="680">
        <v>4991</v>
      </c>
      <c r="H12" s="680">
        <v>8045.7</v>
      </c>
      <c r="I12" s="680">
        <v>49318.2</v>
      </c>
      <c r="J12" s="680">
        <v>37295.5</v>
      </c>
      <c r="K12" s="680">
        <v>23817.200000000001</v>
      </c>
      <c r="L12" s="680">
        <v>18153.599999999999</v>
      </c>
      <c r="M12" s="680">
        <v>6701.4</v>
      </c>
      <c r="N12" s="680">
        <v>2288.1</v>
      </c>
      <c r="O12" s="680">
        <v>5424.1</v>
      </c>
      <c r="P12" s="680">
        <v>14682.1</v>
      </c>
      <c r="Q12" s="680">
        <v>10359.6</v>
      </c>
      <c r="R12" s="680">
        <v>2499</v>
      </c>
      <c r="S12" s="680">
        <v>1500.3</v>
      </c>
      <c r="T12" s="680">
        <v>33979</v>
      </c>
      <c r="U12" s="680">
        <v>4677.3</v>
      </c>
      <c r="V12" s="680">
        <v>2848.2</v>
      </c>
      <c r="W12" s="680">
        <v>0</v>
      </c>
      <c r="X12" s="680">
        <v>0</v>
      </c>
      <c r="Y12" s="680">
        <v>764407.3</v>
      </c>
      <c r="Z12" s="680">
        <v>426459.6</v>
      </c>
      <c r="AA12" s="680">
        <v>137932.1</v>
      </c>
      <c r="AB12" s="680">
        <v>477901.5</v>
      </c>
    </row>
    <row r="13" spans="2:31" ht="90" x14ac:dyDescent="0.25">
      <c r="B13" s="679" t="s">
        <v>39</v>
      </c>
      <c r="C13" s="680">
        <v>83531.100000000006</v>
      </c>
      <c r="D13" s="680">
        <v>1547.5</v>
      </c>
      <c r="E13" s="680">
        <v>151</v>
      </c>
      <c r="F13" s="680">
        <v>19790.5</v>
      </c>
      <c r="G13" s="680">
        <v>39097.1</v>
      </c>
      <c r="H13" s="680">
        <v>1899.4</v>
      </c>
      <c r="I13" s="680">
        <v>577.70000000000005</v>
      </c>
      <c r="J13" s="680">
        <v>4680.5</v>
      </c>
      <c r="K13" s="680">
        <v>2071.1</v>
      </c>
      <c r="L13" s="680">
        <v>2452.3000000000002</v>
      </c>
      <c r="M13" s="680">
        <v>1084.4000000000001</v>
      </c>
      <c r="N13" s="680">
        <v>489.7</v>
      </c>
      <c r="O13" s="680">
        <v>583.6</v>
      </c>
      <c r="P13" s="680">
        <v>1671.2</v>
      </c>
      <c r="Q13" s="680">
        <v>247.4</v>
      </c>
      <c r="R13" s="680">
        <v>2295.5</v>
      </c>
      <c r="S13" s="680">
        <v>1069</v>
      </c>
      <c r="T13" s="680">
        <v>2269.5</v>
      </c>
      <c r="U13" s="680">
        <v>492.4</v>
      </c>
      <c r="V13" s="680">
        <v>1060.9000000000001</v>
      </c>
      <c r="W13" s="680">
        <v>0</v>
      </c>
      <c r="X13" s="680">
        <v>0</v>
      </c>
      <c r="Y13" s="680">
        <v>83531.100000000006</v>
      </c>
      <c r="Z13" s="680">
        <v>17290.7</v>
      </c>
      <c r="AA13" s="680">
        <v>0</v>
      </c>
      <c r="AB13" s="680">
        <v>737.9</v>
      </c>
    </row>
    <row r="14" spans="2:31" ht="120" x14ac:dyDescent="0.25">
      <c r="B14" s="679" t="s">
        <v>40</v>
      </c>
      <c r="C14" s="680">
        <v>58128.800000000003</v>
      </c>
      <c r="D14" s="680">
        <v>628.20000000000005</v>
      </c>
      <c r="E14" s="680">
        <v>448.5</v>
      </c>
      <c r="F14" s="680">
        <v>22371.9</v>
      </c>
      <c r="G14" s="680">
        <v>714.3</v>
      </c>
      <c r="H14" s="680">
        <v>10386.6</v>
      </c>
      <c r="I14" s="680">
        <v>5793.3</v>
      </c>
      <c r="J14" s="680">
        <v>2268.3000000000002</v>
      </c>
      <c r="K14" s="680">
        <v>572.6</v>
      </c>
      <c r="L14" s="680">
        <v>844.9</v>
      </c>
      <c r="M14" s="680">
        <v>287.5</v>
      </c>
      <c r="N14" s="680">
        <v>85.6</v>
      </c>
      <c r="O14" s="680">
        <v>345.6</v>
      </c>
      <c r="P14" s="680">
        <v>1148.2</v>
      </c>
      <c r="Q14" s="680">
        <v>446.4</v>
      </c>
      <c r="R14" s="680">
        <v>9889.6</v>
      </c>
      <c r="S14" s="680">
        <v>320.39999999999998</v>
      </c>
      <c r="T14" s="680">
        <v>1111.2</v>
      </c>
      <c r="U14" s="680">
        <v>332.8</v>
      </c>
      <c r="V14" s="680">
        <v>132.9</v>
      </c>
      <c r="W14" s="680">
        <v>0</v>
      </c>
      <c r="X14" s="680">
        <v>0</v>
      </c>
      <c r="Y14" s="680">
        <v>58128.800000000003</v>
      </c>
      <c r="Z14" s="680">
        <v>17362.3</v>
      </c>
      <c r="AA14" s="680">
        <v>0</v>
      </c>
      <c r="AB14" s="680">
        <v>2282.6999999999998</v>
      </c>
    </row>
    <row r="15" spans="2:31" ht="60" x14ac:dyDescent="0.25">
      <c r="B15" s="679" t="s">
        <v>41</v>
      </c>
      <c r="C15" s="680">
        <v>72831.600000000006</v>
      </c>
      <c r="D15" s="680">
        <v>591.6</v>
      </c>
      <c r="E15" s="680">
        <v>40.700000000000003</v>
      </c>
      <c r="F15" s="680">
        <v>3018.2</v>
      </c>
      <c r="G15" s="680">
        <v>689</v>
      </c>
      <c r="H15" s="680">
        <v>323.10000000000002</v>
      </c>
      <c r="I15" s="680">
        <v>50048.2</v>
      </c>
      <c r="J15" s="680">
        <v>1994</v>
      </c>
      <c r="K15" s="680">
        <v>1484.9</v>
      </c>
      <c r="L15" s="680">
        <v>1054.4000000000001</v>
      </c>
      <c r="M15" s="680">
        <v>1119.3</v>
      </c>
      <c r="N15" s="680">
        <v>358.7</v>
      </c>
      <c r="O15" s="680">
        <v>4356.8</v>
      </c>
      <c r="P15" s="680">
        <v>670.6</v>
      </c>
      <c r="Q15" s="680">
        <v>731.2</v>
      </c>
      <c r="R15" s="680">
        <v>3593.2</v>
      </c>
      <c r="S15" s="680">
        <v>771.6</v>
      </c>
      <c r="T15" s="680">
        <v>1443.1</v>
      </c>
      <c r="U15" s="680">
        <v>437</v>
      </c>
      <c r="V15" s="680">
        <v>105.9</v>
      </c>
      <c r="W15" s="680">
        <v>0</v>
      </c>
      <c r="X15" s="680">
        <v>0</v>
      </c>
      <c r="Y15" s="680">
        <v>72831.600000000006</v>
      </c>
      <c r="Z15" s="680">
        <v>11079.2</v>
      </c>
      <c r="AA15" s="680">
        <v>169746.6</v>
      </c>
      <c r="AB15" s="680">
        <v>240.5</v>
      </c>
      <c r="AC15" s="646">
        <f>(Y15-I15)/($Y15-$I15+$Z15+$AA15)</f>
        <v>0.1118976942102813</v>
      </c>
      <c r="AD15" s="646">
        <f>(Z15)/($Y15-$I15+$Z15+$AA15)</f>
        <v>5.4414044159104794E-2</v>
      </c>
      <c r="AE15" s="646">
        <f>(AA15)/($Y15-$I15+$Z15+$AA15)</f>
        <v>0.83368826163061394</v>
      </c>
    </row>
    <row r="16" spans="2:31" ht="165" x14ac:dyDescent="0.25">
      <c r="B16" s="679" t="s">
        <v>42</v>
      </c>
      <c r="C16" s="680">
        <v>45323.9</v>
      </c>
      <c r="D16" s="680">
        <v>210</v>
      </c>
      <c r="E16" s="680">
        <v>47</v>
      </c>
      <c r="F16" s="680">
        <v>15694.2</v>
      </c>
      <c r="G16" s="680">
        <v>563.70000000000005</v>
      </c>
      <c r="H16" s="680">
        <v>301.39999999999998</v>
      </c>
      <c r="I16" s="680">
        <v>1158.4000000000001</v>
      </c>
      <c r="J16" s="680">
        <v>14957.3</v>
      </c>
      <c r="K16" s="680">
        <v>1141</v>
      </c>
      <c r="L16" s="680">
        <v>449.7</v>
      </c>
      <c r="M16" s="680">
        <v>3003.2</v>
      </c>
      <c r="N16" s="680">
        <v>3307.3</v>
      </c>
      <c r="O16" s="680">
        <v>717.6</v>
      </c>
      <c r="P16" s="680">
        <v>1206.7</v>
      </c>
      <c r="Q16" s="680">
        <v>1539.3</v>
      </c>
      <c r="R16" s="680">
        <v>103</v>
      </c>
      <c r="S16" s="680">
        <v>215.6</v>
      </c>
      <c r="T16" s="680">
        <v>271.60000000000002</v>
      </c>
      <c r="U16" s="680">
        <v>309.8</v>
      </c>
      <c r="V16" s="680">
        <v>127.5</v>
      </c>
      <c r="W16" s="680">
        <v>0</v>
      </c>
      <c r="X16" s="680">
        <v>0</v>
      </c>
      <c r="Y16" s="680">
        <v>45323.9</v>
      </c>
      <c r="Z16" s="680">
        <v>19860.7</v>
      </c>
      <c r="AA16" s="680">
        <v>945.7</v>
      </c>
      <c r="AB16" s="680">
        <v>5905.1</v>
      </c>
    </row>
    <row r="17" spans="2:29" ht="60" x14ac:dyDescent="0.25">
      <c r="B17" s="679" t="s">
        <v>43</v>
      </c>
      <c r="C17" s="680">
        <v>143093.20000000001</v>
      </c>
      <c r="D17" s="680">
        <v>279.10000000000002</v>
      </c>
      <c r="E17" s="680">
        <v>828.5</v>
      </c>
      <c r="F17" s="680">
        <v>34727.199999999997</v>
      </c>
      <c r="G17" s="680">
        <v>7919.1</v>
      </c>
      <c r="H17" s="680">
        <v>2702.3</v>
      </c>
      <c r="I17" s="680">
        <v>2171.5</v>
      </c>
      <c r="J17" s="680">
        <v>28950.3</v>
      </c>
      <c r="K17" s="680">
        <v>53232.5</v>
      </c>
      <c r="L17" s="680">
        <v>517.79999999999995</v>
      </c>
      <c r="M17" s="680">
        <v>988.1</v>
      </c>
      <c r="N17" s="680">
        <v>1491.5</v>
      </c>
      <c r="O17" s="680">
        <v>92.3</v>
      </c>
      <c r="P17" s="680">
        <v>3375.9</v>
      </c>
      <c r="Q17" s="680">
        <v>3087.1</v>
      </c>
      <c r="R17" s="680">
        <v>1066.2</v>
      </c>
      <c r="S17" s="680">
        <v>581.20000000000005</v>
      </c>
      <c r="T17" s="680">
        <v>407.3</v>
      </c>
      <c r="U17" s="680">
        <v>163.1</v>
      </c>
      <c r="V17" s="680">
        <v>511.9</v>
      </c>
      <c r="W17" s="680">
        <v>0</v>
      </c>
      <c r="X17" s="680">
        <v>0</v>
      </c>
      <c r="Y17" s="680">
        <v>143093.20000000001</v>
      </c>
      <c r="Z17" s="680">
        <v>29088.400000000001</v>
      </c>
      <c r="AA17" s="680">
        <v>0</v>
      </c>
      <c r="AB17" s="682">
        <v>9624.3430000000008</v>
      </c>
    </row>
    <row r="18" spans="2:29" ht="60" x14ac:dyDescent="0.25">
      <c r="B18" s="679" t="s">
        <v>44</v>
      </c>
      <c r="C18" s="680">
        <v>31752.2</v>
      </c>
      <c r="D18" s="680">
        <v>209</v>
      </c>
      <c r="E18" s="680">
        <v>87.8</v>
      </c>
      <c r="F18" s="680">
        <v>5174.8</v>
      </c>
      <c r="G18" s="680">
        <v>1215.7</v>
      </c>
      <c r="H18" s="680">
        <v>309.7</v>
      </c>
      <c r="I18" s="680">
        <v>5105.1000000000004</v>
      </c>
      <c r="J18" s="680">
        <v>3230.2</v>
      </c>
      <c r="K18" s="680">
        <v>4319.8</v>
      </c>
      <c r="L18" s="680">
        <v>1303.0999999999999</v>
      </c>
      <c r="M18" s="680">
        <v>1153.4000000000001</v>
      </c>
      <c r="N18" s="680">
        <v>70.8</v>
      </c>
      <c r="O18" s="680">
        <v>510.6</v>
      </c>
      <c r="P18" s="680">
        <v>1739.3</v>
      </c>
      <c r="Q18" s="680">
        <v>3469.9</v>
      </c>
      <c r="R18" s="680">
        <v>1013.1</v>
      </c>
      <c r="S18" s="680">
        <v>993.1</v>
      </c>
      <c r="T18" s="680">
        <v>928.6</v>
      </c>
      <c r="U18" s="680">
        <v>115.4</v>
      </c>
      <c r="V18" s="680">
        <v>802.6</v>
      </c>
      <c r="W18" s="680">
        <v>0</v>
      </c>
      <c r="X18" s="680">
        <v>0</v>
      </c>
      <c r="Y18" s="680">
        <v>31752.2</v>
      </c>
      <c r="Z18" s="680">
        <v>85621.5</v>
      </c>
      <c r="AA18" s="680">
        <v>0</v>
      </c>
      <c r="AB18" s="680">
        <v>0</v>
      </c>
    </row>
    <row r="19" spans="2:29" ht="75" x14ac:dyDescent="0.25">
      <c r="B19" s="679" t="s">
        <v>45</v>
      </c>
      <c r="C19" s="680">
        <v>89273.2</v>
      </c>
      <c r="D19" s="680">
        <v>59.2</v>
      </c>
      <c r="E19" s="680">
        <v>263.3</v>
      </c>
      <c r="F19" s="680">
        <v>14984.5</v>
      </c>
      <c r="G19" s="680">
        <v>1333.5</v>
      </c>
      <c r="H19" s="680">
        <v>1023.3</v>
      </c>
      <c r="I19" s="680">
        <v>1655.8</v>
      </c>
      <c r="J19" s="680">
        <v>11188.7</v>
      </c>
      <c r="K19" s="680">
        <v>1879.6</v>
      </c>
      <c r="L19" s="680">
        <v>2208.6</v>
      </c>
      <c r="M19" s="680">
        <v>28623.7</v>
      </c>
      <c r="N19" s="680">
        <v>5074.6000000000004</v>
      </c>
      <c r="O19" s="680">
        <v>940.8</v>
      </c>
      <c r="P19" s="680">
        <v>9052.9</v>
      </c>
      <c r="Q19" s="680">
        <v>2967.9</v>
      </c>
      <c r="R19" s="680">
        <v>3057.1</v>
      </c>
      <c r="S19" s="680">
        <v>627.1</v>
      </c>
      <c r="T19" s="680">
        <v>1859.2</v>
      </c>
      <c r="U19" s="680">
        <v>1611.4</v>
      </c>
      <c r="V19" s="680">
        <v>862.5</v>
      </c>
      <c r="W19" s="680">
        <v>0</v>
      </c>
      <c r="X19" s="680">
        <v>0</v>
      </c>
      <c r="Y19" s="680">
        <v>89273.2</v>
      </c>
      <c r="Z19" s="680">
        <v>30476.400000000001</v>
      </c>
      <c r="AA19" s="680">
        <v>29376.6</v>
      </c>
      <c r="AB19" s="680">
        <v>8636.2999999999993</v>
      </c>
    </row>
    <row r="20" spans="2:29" ht="60" x14ac:dyDescent="0.25">
      <c r="B20" s="679" t="s">
        <v>46</v>
      </c>
      <c r="C20" s="680">
        <v>107781.7</v>
      </c>
      <c r="D20" s="680">
        <v>1467</v>
      </c>
      <c r="E20" s="680">
        <v>100.1</v>
      </c>
      <c r="F20" s="680">
        <v>16754.599999999999</v>
      </c>
      <c r="G20" s="680">
        <v>1247.9000000000001</v>
      </c>
      <c r="H20" s="680">
        <v>707</v>
      </c>
      <c r="I20" s="680">
        <v>4162.5</v>
      </c>
      <c r="J20" s="680">
        <v>17923.900000000001</v>
      </c>
      <c r="K20" s="680">
        <v>2979.4</v>
      </c>
      <c r="L20" s="680">
        <v>1924.3</v>
      </c>
      <c r="M20" s="680">
        <v>2503.3000000000002</v>
      </c>
      <c r="N20" s="680">
        <v>35821.699999999997</v>
      </c>
      <c r="O20" s="680">
        <v>7774.9</v>
      </c>
      <c r="P20" s="680">
        <v>2818.3</v>
      </c>
      <c r="Q20" s="680">
        <v>2137.9</v>
      </c>
      <c r="R20" s="680">
        <v>4355.6000000000004</v>
      </c>
      <c r="S20" s="680">
        <v>553.29999999999995</v>
      </c>
      <c r="T20" s="680">
        <v>2301.3000000000002</v>
      </c>
      <c r="U20" s="680">
        <v>1003.6</v>
      </c>
      <c r="V20" s="680">
        <v>1244.7</v>
      </c>
      <c r="W20" s="680">
        <v>0</v>
      </c>
      <c r="X20" s="680">
        <v>0</v>
      </c>
      <c r="Y20" s="680">
        <v>107781.7</v>
      </c>
      <c r="Z20" s="680">
        <v>42137</v>
      </c>
      <c r="AA20" s="680">
        <v>69</v>
      </c>
      <c r="AB20" s="682">
        <v>8065.2569999999996</v>
      </c>
    </row>
    <row r="21" spans="2:29" ht="45" x14ac:dyDescent="0.25">
      <c r="B21" s="679" t="s">
        <v>47</v>
      </c>
      <c r="C21" s="680">
        <v>58014.7</v>
      </c>
      <c r="D21" s="680">
        <v>42.5</v>
      </c>
      <c r="E21" s="680">
        <v>160.1</v>
      </c>
      <c r="F21" s="680">
        <v>8614.9</v>
      </c>
      <c r="G21" s="680">
        <v>1367.6</v>
      </c>
      <c r="H21" s="680">
        <v>543.6</v>
      </c>
      <c r="I21" s="680">
        <v>1941.7</v>
      </c>
      <c r="J21" s="680">
        <v>15222</v>
      </c>
      <c r="K21" s="680">
        <v>2868.1</v>
      </c>
      <c r="L21" s="680">
        <v>5237.8</v>
      </c>
      <c r="M21" s="680">
        <v>1932.5</v>
      </c>
      <c r="N21" s="680">
        <v>3647.6</v>
      </c>
      <c r="O21" s="680">
        <v>2358.4</v>
      </c>
      <c r="P21" s="680">
        <v>4309.8999999999996</v>
      </c>
      <c r="Q21" s="680">
        <v>2061.6999999999998</v>
      </c>
      <c r="R21" s="680">
        <v>1725.7</v>
      </c>
      <c r="S21" s="680">
        <v>1026.3</v>
      </c>
      <c r="T21" s="680">
        <v>2922</v>
      </c>
      <c r="U21" s="680">
        <v>782.8</v>
      </c>
      <c r="V21" s="680">
        <v>1249.7</v>
      </c>
      <c r="W21" s="680">
        <v>0</v>
      </c>
      <c r="X21" s="680">
        <v>0</v>
      </c>
      <c r="Y21" s="680">
        <v>58014.7</v>
      </c>
      <c r="Z21" s="680">
        <v>191857</v>
      </c>
      <c r="AA21" s="680">
        <v>10562.3</v>
      </c>
      <c r="AB21" s="680">
        <v>993.3</v>
      </c>
    </row>
    <row r="22" spans="2:29" ht="90" x14ac:dyDescent="0.25">
      <c r="B22" s="679" t="s">
        <v>48</v>
      </c>
      <c r="C22" s="680">
        <v>196811.8</v>
      </c>
      <c r="D22" s="680">
        <v>1431</v>
      </c>
      <c r="E22" s="680">
        <v>362.8</v>
      </c>
      <c r="F22" s="680">
        <v>41785.300000000003</v>
      </c>
      <c r="G22" s="680">
        <v>1106</v>
      </c>
      <c r="H22" s="680">
        <v>1953.1</v>
      </c>
      <c r="I22" s="680">
        <v>15729.9</v>
      </c>
      <c r="J22" s="680">
        <v>30596.5</v>
      </c>
      <c r="K22" s="680">
        <v>7821.1</v>
      </c>
      <c r="L22" s="680">
        <v>3495.1</v>
      </c>
      <c r="M22" s="680">
        <v>13303.6</v>
      </c>
      <c r="N22" s="680">
        <v>5965.4</v>
      </c>
      <c r="O22" s="680">
        <v>6650.3</v>
      </c>
      <c r="P22" s="680">
        <v>34088.400000000001</v>
      </c>
      <c r="Q22" s="680">
        <v>8073.7</v>
      </c>
      <c r="R22" s="680">
        <v>5429.1</v>
      </c>
      <c r="S22" s="680">
        <v>2201.1</v>
      </c>
      <c r="T22" s="680">
        <v>10253.9</v>
      </c>
      <c r="U22" s="680">
        <v>3086.8</v>
      </c>
      <c r="V22" s="680">
        <v>3478.7</v>
      </c>
      <c r="W22" s="680">
        <v>0</v>
      </c>
      <c r="X22" s="680">
        <v>0</v>
      </c>
      <c r="Y22" s="680">
        <v>196811.8</v>
      </c>
      <c r="Z22" s="680">
        <v>19235.599999999999</v>
      </c>
      <c r="AA22" s="680">
        <v>32578</v>
      </c>
      <c r="AB22" s="680">
        <v>17360.2</v>
      </c>
    </row>
    <row r="23" spans="2:29" ht="60" x14ac:dyDescent="0.25">
      <c r="B23" s="679" t="s">
        <v>49</v>
      </c>
      <c r="C23" s="680">
        <v>123348.2</v>
      </c>
      <c r="D23" s="680">
        <v>416.6</v>
      </c>
      <c r="E23" s="680">
        <v>539.6</v>
      </c>
      <c r="F23" s="680">
        <v>22285.5</v>
      </c>
      <c r="G23" s="680">
        <v>2164.5</v>
      </c>
      <c r="H23" s="680">
        <v>3587.9</v>
      </c>
      <c r="I23" s="680">
        <v>13545.8</v>
      </c>
      <c r="J23" s="680">
        <v>15878.5</v>
      </c>
      <c r="K23" s="680">
        <v>11514.6</v>
      </c>
      <c r="L23" s="680">
        <v>3767.3</v>
      </c>
      <c r="M23" s="680">
        <v>6556.3</v>
      </c>
      <c r="N23" s="680">
        <v>1218.5</v>
      </c>
      <c r="O23" s="680">
        <v>2945</v>
      </c>
      <c r="P23" s="680">
        <v>8177.1</v>
      </c>
      <c r="Q23" s="680">
        <v>11715.6</v>
      </c>
      <c r="R23" s="680">
        <v>9176.9</v>
      </c>
      <c r="S23" s="680">
        <v>1482.5</v>
      </c>
      <c r="T23" s="680">
        <v>5603.7</v>
      </c>
      <c r="U23" s="680">
        <v>1633.5</v>
      </c>
      <c r="V23" s="680">
        <v>1137.8</v>
      </c>
      <c r="W23" s="680">
        <v>0</v>
      </c>
      <c r="X23" s="680">
        <v>0</v>
      </c>
      <c r="Y23" s="680">
        <v>123348.2</v>
      </c>
      <c r="Z23" s="680">
        <v>11960.2</v>
      </c>
      <c r="AA23" s="680">
        <v>0</v>
      </c>
      <c r="AB23" s="680">
        <v>9869</v>
      </c>
    </row>
    <row r="24" spans="2:29" ht="135" x14ac:dyDescent="0.25">
      <c r="B24" s="679" t="s">
        <v>50</v>
      </c>
      <c r="C24" s="680">
        <v>4424.6000000000004</v>
      </c>
      <c r="D24" s="680">
        <v>0</v>
      </c>
      <c r="E24" s="680">
        <v>7.4</v>
      </c>
      <c r="F24" s="680">
        <v>593.5</v>
      </c>
      <c r="G24" s="680">
        <v>67.5</v>
      </c>
      <c r="H24" s="680">
        <v>32.6</v>
      </c>
      <c r="I24" s="680">
        <v>3.9</v>
      </c>
      <c r="J24" s="680">
        <v>407.8</v>
      </c>
      <c r="K24" s="680">
        <v>199.7</v>
      </c>
      <c r="L24" s="680">
        <v>3.4</v>
      </c>
      <c r="M24" s="680">
        <v>279.7</v>
      </c>
      <c r="N24" s="680">
        <v>14.5</v>
      </c>
      <c r="O24" s="680">
        <v>86.9</v>
      </c>
      <c r="P24" s="680">
        <v>491.6</v>
      </c>
      <c r="Q24" s="680">
        <v>158.6</v>
      </c>
      <c r="R24" s="680">
        <v>1326.3</v>
      </c>
      <c r="S24" s="680">
        <v>391.3</v>
      </c>
      <c r="T24" s="680">
        <v>145.19999999999999</v>
      </c>
      <c r="U24" s="680">
        <v>203</v>
      </c>
      <c r="V24" s="680">
        <v>11.5</v>
      </c>
      <c r="W24" s="680">
        <v>0</v>
      </c>
      <c r="X24" s="680">
        <v>0</v>
      </c>
      <c r="Y24" s="680">
        <v>4424.6000000000004</v>
      </c>
      <c r="Z24" s="680">
        <v>125625.4</v>
      </c>
      <c r="AA24" s="680">
        <v>0</v>
      </c>
      <c r="AB24" s="680">
        <v>73</v>
      </c>
    </row>
    <row r="25" spans="2:29" ht="30" x14ac:dyDescent="0.25">
      <c r="B25" s="679" t="s">
        <v>51</v>
      </c>
      <c r="C25" s="680">
        <v>9576.2999999999993</v>
      </c>
      <c r="D25" s="680">
        <v>1</v>
      </c>
      <c r="E25" s="680">
        <v>16.3</v>
      </c>
      <c r="F25" s="680">
        <v>1957.1</v>
      </c>
      <c r="G25" s="680">
        <v>80.8</v>
      </c>
      <c r="H25" s="680">
        <v>140.19999999999999</v>
      </c>
      <c r="I25" s="680">
        <v>400.9</v>
      </c>
      <c r="J25" s="680">
        <v>958.3</v>
      </c>
      <c r="K25" s="680">
        <v>1071.2</v>
      </c>
      <c r="L25" s="680">
        <v>111.2</v>
      </c>
      <c r="M25" s="680">
        <v>397.8</v>
      </c>
      <c r="N25" s="680">
        <v>127.2</v>
      </c>
      <c r="O25" s="680">
        <v>136.19999999999999</v>
      </c>
      <c r="P25" s="680">
        <v>1146.2</v>
      </c>
      <c r="Q25" s="680">
        <v>775.7</v>
      </c>
      <c r="R25" s="680">
        <v>300.8</v>
      </c>
      <c r="S25" s="680">
        <v>893.7</v>
      </c>
      <c r="T25" s="680">
        <v>264.60000000000002</v>
      </c>
      <c r="U25" s="680">
        <v>365.6</v>
      </c>
      <c r="V25" s="680">
        <v>431.5</v>
      </c>
      <c r="W25" s="680">
        <v>0</v>
      </c>
      <c r="X25" s="680">
        <v>0</v>
      </c>
      <c r="Y25" s="680">
        <v>9576.2999999999993</v>
      </c>
      <c r="Z25" s="680">
        <v>79652.600000000006</v>
      </c>
      <c r="AA25" s="680">
        <v>0</v>
      </c>
      <c r="AB25" s="680">
        <v>86.2</v>
      </c>
    </row>
    <row r="26" spans="2:29" ht="60" x14ac:dyDescent="0.25">
      <c r="B26" s="679" t="s">
        <v>52</v>
      </c>
      <c r="C26" s="680">
        <v>25345.9</v>
      </c>
      <c r="D26" s="680">
        <v>0</v>
      </c>
      <c r="E26" s="680">
        <v>21.1</v>
      </c>
      <c r="F26" s="680">
        <v>273.60000000000002</v>
      </c>
      <c r="G26" s="680">
        <v>21.2</v>
      </c>
      <c r="H26" s="680">
        <v>200.8</v>
      </c>
      <c r="I26" s="680">
        <v>240.2</v>
      </c>
      <c r="J26" s="680">
        <v>66.7</v>
      </c>
      <c r="K26" s="680">
        <v>124.5</v>
      </c>
      <c r="L26" s="680">
        <v>89.5</v>
      </c>
      <c r="M26" s="680">
        <v>29.6</v>
      </c>
      <c r="N26" s="680">
        <v>16.8</v>
      </c>
      <c r="O26" s="680">
        <v>16.7</v>
      </c>
      <c r="P26" s="680">
        <v>3327.2</v>
      </c>
      <c r="Q26" s="680">
        <v>3533.5</v>
      </c>
      <c r="R26" s="680">
        <v>364.1</v>
      </c>
      <c r="S26" s="680">
        <v>583.9</v>
      </c>
      <c r="T26" s="680">
        <v>15852.8</v>
      </c>
      <c r="U26" s="680">
        <v>520.4</v>
      </c>
      <c r="V26" s="680">
        <v>63.5</v>
      </c>
      <c r="W26" s="680">
        <v>0</v>
      </c>
      <c r="X26" s="680">
        <v>0</v>
      </c>
      <c r="Y26" s="680">
        <v>25345.9</v>
      </c>
      <c r="Z26" s="680">
        <v>159154.79999999999</v>
      </c>
      <c r="AA26" s="680">
        <v>0</v>
      </c>
      <c r="AB26" s="680">
        <v>41.4</v>
      </c>
    </row>
    <row r="27" spans="2:29" ht="75" x14ac:dyDescent="0.25">
      <c r="B27" s="679" t="s">
        <v>53</v>
      </c>
      <c r="C27" s="680">
        <v>23492.799999999999</v>
      </c>
      <c r="D27" s="680">
        <v>12.8</v>
      </c>
      <c r="E27" s="680">
        <v>13.5</v>
      </c>
      <c r="F27" s="680">
        <v>2077.1</v>
      </c>
      <c r="G27" s="680">
        <v>84</v>
      </c>
      <c r="H27" s="680">
        <v>55</v>
      </c>
      <c r="I27" s="680">
        <v>687.1</v>
      </c>
      <c r="J27" s="680">
        <v>654.20000000000005</v>
      </c>
      <c r="K27" s="680">
        <v>374.6</v>
      </c>
      <c r="L27" s="680">
        <v>3354.3</v>
      </c>
      <c r="M27" s="680">
        <v>2359.3000000000002</v>
      </c>
      <c r="N27" s="680">
        <v>22.3</v>
      </c>
      <c r="O27" s="680">
        <v>191.1</v>
      </c>
      <c r="P27" s="680">
        <v>1035.4000000000001</v>
      </c>
      <c r="Q27" s="680">
        <v>925.3</v>
      </c>
      <c r="R27" s="680">
        <v>24.4</v>
      </c>
      <c r="S27" s="680">
        <v>23.7</v>
      </c>
      <c r="T27" s="680">
        <v>40.200000000000003</v>
      </c>
      <c r="U27" s="680">
        <v>10708.8</v>
      </c>
      <c r="V27" s="680">
        <v>848.8</v>
      </c>
      <c r="W27" s="680">
        <v>0</v>
      </c>
      <c r="X27" s="680">
        <v>0</v>
      </c>
      <c r="Y27" s="680">
        <v>23492.799999999999</v>
      </c>
      <c r="Z27" s="680">
        <v>26476.9</v>
      </c>
      <c r="AA27" s="680">
        <v>510.2</v>
      </c>
      <c r="AB27" s="680">
        <v>688.4</v>
      </c>
    </row>
    <row r="28" spans="2:29" ht="30" x14ac:dyDescent="0.25">
      <c r="B28" s="679" t="s">
        <v>54</v>
      </c>
      <c r="C28" s="680">
        <v>7636.5</v>
      </c>
      <c r="D28" s="680">
        <v>285.3</v>
      </c>
      <c r="E28" s="680">
        <v>19</v>
      </c>
      <c r="F28" s="680">
        <v>994.6</v>
      </c>
      <c r="G28" s="680">
        <v>315</v>
      </c>
      <c r="H28" s="680">
        <v>236.6</v>
      </c>
      <c r="I28" s="680">
        <v>482</v>
      </c>
      <c r="J28" s="680">
        <v>193.5</v>
      </c>
      <c r="K28" s="680">
        <v>633.1</v>
      </c>
      <c r="L28" s="680">
        <v>159.6</v>
      </c>
      <c r="M28" s="680">
        <v>391.1</v>
      </c>
      <c r="N28" s="680">
        <v>4.9000000000000004</v>
      </c>
      <c r="O28" s="680">
        <v>44.6</v>
      </c>
      <c r="P28" s="680">
        <v>378.6</v>
      </c>
      <c r="Q28" s="680">
        <v>1263.9000000000001</v>
      </c>
      <c r="R28" s="680">
        <v>607.79999999999995</v>
      </c>
      <c r="S28" s="680">
        <v>103.1</v>
      </c>
      <c r="T28" s="680">
        <v>846.2</v>
      </c>
      <c r="U28" s="680">
        <v>13.2</v>
      </c>
      <c r="V28" s="680">
        <v>663.7</v>
      </c>
      <c r="W28" s="680">
        <v>0</v>
      </c>
      <c r="X28" s="680">
        <v>0</v>
      </c>
      <c r="Y28" s="680">
        <v>7636.5</v>
      </c>
      <c r="Z28" s="680">
        <v>32482.7</v>
      </c>
      <c r="AA28" s="680">
        <v>235.7</v>
      </c>
      <c r="AB28" s="680">
        <v>224.1</v>
      </c>
    </row>
    <row r="29" spans="2:29" ht="195" x14ac:dyDescent="0.25">
      <c r="B29" s="679" t="s">
        <v>55</v>
      </c>
      <c r="C29" s="680">
        <v>0</v>
      </c>
      <c r="D29" s="680">
        <v>0</v>
      </c>
      <c r="E29" s="680">
        <v>0</v>
      </c>
      <c r="F29" s="680">
        <v>0</v>
      </c>
      <c r="G29" s="680">
        <v>0</v>
      </c>
      <c r="H29" s="680">
        <v>0</v>
      </c>
      <c r="I29" s="680">
        <v>0</v>
      </c>
      <c r="J29" s="680">
        <v>0</v>
      </c>
      <c r="K29" s="680">
        <v>0</v>
      </c>
      <c r="L29" s="680">
        <v>0</v>
      </c>
      <c r="M29" s="680">
        <v>0</v>
      </c>
      <c r="N29" s="680">
        <v>0</v>
      </c>
      <c r="O29" s="680">
        <v>0</v>
      </c>
      <c r="P29" s="680">
        <v>0</v>
      </c>
      <c r="Q29" s="680">
        <v>0</v>
      </c>
      <c r="R29" s="680">
        <v>0</v>
      </c>
      <c r="S29" s="680">
        <v>0</v>
      </c>
      <c r="T29" s="680">
        <v>0</v>
      </c>
      <c r="U29" s="680">
        <v>0</v>
      </c>
      <c r="V29" s="680">
        <v>0</v>
      </c>
      <c r="W29" s="680">
        <v>0</v>
      </c>
      <c r="X29" s="680">
        <v>0</v>
      </c>
      <c r="Y29" s="680">
        <v>0</v>
      </c>
      <c r="Z29" s="680">
        <v>16406.099999999999</v>
      </c>
      <c r="AA29" s="680">
        <v>0</v>
      </c>
      <c r="AB29" s="680">
        <v>0</v>
      </c>
    </row>
    <row r="30" spans="2:29" ht="105" x14ac:dyDescent="0.25">
      <c r="B30" s="679" t="s">
        <v>56</v>
      </c>
      <c r="C30" s="680">
        <v>0</v>
      </c>
      <c r="D30" s="680">
        <v>0</v>
      </c>
      <c r="E30" s="680">
        <v>0</v>
      </c>
      <c r="F30" s="680">
        <v>0</v>
      </c>
      <c r="G30" s="680">
        <v>0</v>
      </c>
      <c r="H30" s="680">
        <v>0</v>
      </c>
      <c r="I30" s="680">
        <v>0</v>
      </c>
      <c r="J30" s="680">
        <v>0</v>
      </c>
      <c r="K30" s="680">
        <v>0</v>
      </c>
      <c r="L30" s="680">
        <v>0</v>
      </c>
      <c r="M30" s="680">
        <v>0</v>
      </c>
      <c r="N30" s="680">
        <v>0</v>
      </c>
      <c r="O30" s="680">
        <v>0</v>
      </c>
      <c r="P30" s="680">
        <v>0</v>
      </c>
      <c r="Q30" s="680">
        <v>0</v>
      </c>
      <c r="R30" s="680">
        <v>0</v>
      </c>
      <c r="S30" s="680">
        <v>0</v>
      </c>
      <c r="T30" s="680">
        <v>0</v>
      </c>
      <c r="U30" s="680">
        <v>0</v>
      </c>
      <c r="V30" s="680">
        <v>0</v>
      </c>
      <c r="W30" s="680">
        <v>0</v>
      </c>
      <c r="X30" s="680">
        <v>0</v>
      </c>
      <c r="Y30" s="680">
        <v>0</v>
      </c>
      <c r="Z30" s="680">
        <v>0</v>
      </c>
      <c r="AA30" s="680">
        <v>0</v>
      </c>
      <c r="AB30" s="680">
        <v>0</v>
      </c>
    </row>
    <row r="32" spans="2:29" x14ac:dyDescent="0.25">
      <c r="B32" s="683" t="s">
        <v>57</v>
      </c>
      <c r="AC32" s="684" t="s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8"/>
  <dimension ref="B1:AE32"/>
  <sheetViews>
    <sheetView topLeftCell="U14" workbookViewId="0">
      <selection activeCell="AC16" sqref="AC16"/>
    </sheetView>
  </sheetViews>
  <sheetFormatPr baseColWidth="10" defaultColWidth="11.5703125" defaultRowHeight="15" x14ac:dyDescent="0.25"/>
  <cols>
    <col min="1" max="16384" width="11.5703125" style="673"/>
  </cols>
  <sheetData>
    <row r="1" spans="2:31" x14ac:dyDescent="0.25">
      <c r="B1" s="672" t="s">
        <v>0</v>
      </c>
    </row>
    <row r="2" spans="2:31" x14ac:dyDescent="0.25">
      <c r="B2" s="674" t="s">
        <v>80</v>
      </c>
    </row>
    <row r="3" spans="2:31" x14ac:dyDescent="0.25">
      <c r="B3" s="674" t="s">
        <v>2</v>
      </c>
    </row>
    <row r="4" spans="2:31" x14ac:dyDescent="0.25">
      <c r="B4" s="674" t="s">
        <v>3</v>
      </c>
    </row>
    <row r="5" spans="2:31" x14ac:dyDescent="0.25">
      <c r="AC5" s="647" t="s">
        <v>73</v>
      </c>
      <c r="AD5" t="s">
        <v>74</v>
      </c>
      <c r="AE5" t="s">
        <v>75</v>
      </c>
    </row>
    <row r="6" spans="2:31" ht="75" x14ac:dyDescent="0.25">
      <c r="B6" s="675" t="s">
        <v>4</v>
      </c>
      <c r="C6" s="676" t="s">
        <v>5</v>
      </c>
      <c r="D6" s="676" t="s">
        <v>5</v>
      </c>
      <c r="E6" s="676" t="s">
        <v>5</v>
      </c>
      <c r="F6" s="676" t="s">
        <v>5</v>
      </c>
      <c r="G6" s="676" t="s">
        <v>5</v>
      </c>
      <c r="H6" s="676" t="s">
        <v>5</v>
      </c>
      <c r="I6" s="676" t="s">
        <v>5</v>
      </c>
      <c r="J6" s="676" t="s">
        <v>5</v>
      </c>
      <c r="K6" s="676" t="s">
        <v>5</v>
      </c>
      <c r="L6" s="676" t="s">
        <v>5</v>
      </c>
      <c r="M6" s="676" t="s">
        <v>5</v>
      </c>
      <c r="N6" s="676" t="s">
        <v>5</v>
      </c>
      <c r="O6" s="676" t="s">
        <v>5</v>
      </c>
      <c r="P6" s="676" t="s">
        <v>5</v>
      </c>
      <c r="Q6" s="676" t="s">
        <v>5</v>
      </c>
      <c r="R6" s="676" t="s">
        <v>5</v>
      </c>
      <c r="S6" s="676" t="s">
        <v>5</v>
      </c>
      <c r="T6" s="676" t="s">
        <v>5</v>
      </c>
      <c r="U6" s="676" t="s">
        <v>5</v>
      </c>
      <c r="V6" s="676" t="s">
        <v>5</v>
      </c>
      <c r="W6" s="676" t="s">
        <v>5</v>
      </c>
      <c r="X6" s="676" t="s">
        <v>5</v>
      </c>
      <c r="Y6" s="676" t="s">
        <v>5</v>
      </c>
      <c r="Z6" s="676" t="s">
        <v>6</v>
      </c>
      <c r="AA6" s="676" t="s">
        <v>7</v>
      </c>
      <c r="AB6" s="676" t="s">
        <v>8</v>
      </c>
    </row>
    <row r="7" spans="2:31" ht="195" x14ac:dyDescent="0.25">
      <c r="B7" s="675" t="s">
        <v>9</v>
      </c>
      <c r="C7" s="676" t="s">
        <v>10</v>
      </c>
      <c r="D7" s="676" t="s">
        <v>11</v>
      </c>
      <c r="E7" s="676" t="s">
        <v>12</v>
      </c>
      <c r="F7" s="676" t="s">
        <v>13</v>
      </c>
      <c r="G7" s="676" t="s">
        <v>14</v>
      </c>
      <c r="H7" s="676" t="s">
        <v>15</v>
      </c>
      <c r="I7" s="676" t="s">
        <v>16</v>
      </c>
      <c r="J7" s="676" t="s">
        <v>17</v>
      </c>
      <c r="K7" s="676" t="s">
        <v>18</v>
      </c>
      <c r="L7" s="676" t="s">
        <v>19</v>
      </c>
      <c r="M7" s="676" t="s">
        <v>20</v>
      </c>
      <c r="N7" s="676" t="s">
        <v>21</v>
      </c>
      <c r="O7" s="676" t="s">
        <v>22</v>
      </c>
      <c r="P7" s="676" t="s">
        <v>23</v>
      </c>
      <c r="Q7" s="676" t="s">
        <v>24</v>
      </c>
      <c r="R7" s="676" t="s">
        <v>25</v>
      </c>
      <c r="S7" s="676" t="s">
        <v>26</v>
      </c>
      <c r="T7" s="676" t="s">
        <v>27</v>
      </c>
      <c r="U7" s="676" t="s">
        <v>28</v>
      </c>
      <c r="V7" s="676" t="s">
        <v>29</v>
      </c>
      <c r="W7" s="676" t="s">
        <v>30</v>
      </c>
      <c r="X7" s="676" t="s">
        <v>31</v>
      </c>
      <c r="Y7" s="676" t="s">
        <v>10</v>
      </c>
      <c r="Z7" s="676" t="s">
        <v>32</v>
      </c>
      <c r="AA7" s="676" t="s">
        <v>32</v>
      </c>
      <c r="AB7" s="676" t="s">
        <v>32</v>
      </c>
    </row>
    <row r="8" spans="2:31" x14ac:dyDescent="0.25">
      <c r="B8" s="677" t="s">
        <v>33</v>
      </c>
      <c r="C8" s="678" t="s">
        <v>34</v>
      </c>
      <c r="D8" s="678" t="s">
        <v>34</v>
      </c>
      <c r="E8" s="678" t="s">
        <v>34</v>
      </c>
      <c r="F8" s="678" t="s">
        <v>34</v>
      </c>
      <c r="G8" s="678" t="s">
        <v>34</v>
      </c>
      <c r="H8" s="678" t="s">
        <v>34</v>
      </c>
      <c r="I8" s="678" t="s">
        <v>34</v>
      </c>
      <c r="J8" s="678" t="s">
        <v>34</v>
      </c>
      <c r="K8" s="678" t="s">
        <v>34</v>
      </c>
      <c r="L8" s="678" t="s">
        <v>34</v>
      </c>
      <c r="M8" s="678" t="s">
        <v>34</v>
      </c>
      <c r="N8" s="678" t="s">
        <v>34</v>
      </c>
      <c r="O8" s="678" t="s">
        <v>34</v>
      </c>
      <c r="P8" s="678" t="s">
        <v>34</v>
      </c>
      <c r="Q8" s="678" t="s">
        <v>34</v>
      </c>
      <c r="R8" s="678" t="s">
        <v>34</v>
      </c>
      <c r="S8" s="678" t="s">
        <v>34</v>
      </c>
      <c r="T8" s="678" t="s">
        <v>34</v>
      </c>
      <c r="U8" s="678" t="s">
        <v>34</v>
      </c>
      <c r="V8" s="678" t="s">
        <v>34</v>
      </c>
      <c r="W8" s="678" t="s">
        <v>34</v>
      </c>
      <c r="X8" s="678" t="s">
        <v>34</v>
      </c>
      <c r="Y8" s="678" t="s">
        <v>34</v>
      </c>
      <c r="Z8" s="678" t="s">
        <v>34</v>
      </c>
      <c r="AA8" s="678" t="s">
        <v>34</v>
      </c>
      <c r="AB8" s="678" t="s">
        <v>34</v>
      </c>
    </row>
    <row r="9" spans="2:31" x14ac:dyDescent="0.25">
      <c r="B9" s="679" t="s">
        <v>35</v>
      </c>
      <c r="C9" s="680">
        <v>1162041</v>
      </c>
      <c r="D9" s="680">
        <v>31337</v>
      </c>
      <c r="E9" s="680">
        <v>3060</v>
      </c>
      <c r="F9" s="680">
        <v>425985</v>
      </c>
      <c r="G9" s="680">
        <v>40581</v>
      </c>
      <c r="H9" s="680">
        <v>21062</v>
      </c>
      <c r="I9" s="680">
        <v>98478</v>
      </c>
      <c r="J9" s="680">
        <v>107389</v>
      </c>
      <c r="K9" s="680">
        <v>78676</v>
      </c>
      <c r="L9" s="680">
        <v>41990</v>
      </c>
      <c r="M9" s="680">
        <v>52603</v>
      </c>
      <c r="N9" s="680">
        <v>35943</v>
      </c>
      <c r="O9" s="680">
        <v>23729</v>
      </c>
      <c r="P9" s="680">
        <v>52935</v>
      </c>
      <c r="Q9" s="680">
        <v>27949</v>
      </c>
      <c r="R9" s="680">
        <v>24803</v>
      </c>
      <c r="S9" s="680">
        <v>11935</v>
      </c>
      <c r="T9" s="680">
        <v>48647</v>
      </c>
      <c r="U9" s="680">
        <v>21017</v>
      </c>
      <c r="V9" s="680">
        <v>13922</v>
      </c>
      <c r="W9" s="680">
        <v>0</v>
      </c>
      <c r="X9" s="680">
        <v>0</v>
      </c>
      <c r="Y9" s="680">
        <v>1162041</v>
      </c>
      <c r="Z9" s="680">
        <v>969289</v>
      </c>
      <c r="AA9" s="680">
        <v>249560</v>
      </c>
      <c r="AB9" s="680">
        <v>391852</v>
      </c>
    </row>
    <row r="10" spans="2:31" ht="75" x14ac:dyDescent="0.25">
      <c r="B10" s="679" t="s">
        <v>36</v>
      </c>
      <c r="C10" s="680">
        <v>46562.6</v>
      </c>
      <c r="D10" s="680">
        <v>3298.4</v>
      </c>
      <c r="E10" s="680">
        <v>0.1</v>
      </c>
      <c r="F10" s="680">
        <v>39725.9</v>
      </c>
      <c r="G10" s="680">
        <v>1.4</v>
      </c>
      <c r="H10" s="680">
        <v>27.3</v>
      </c>
      <c r="I10" s="680">
        <v>7.1</v>
      </c>
      <c r="J10" s="680">
        <v>1986.7</v>
      </c>
      <c r="K10" s="680">
        <v>1.5</v>
      </c>
      <c r="L10" s="680">
        <v>926.1</v>
      </c>
      <c r="M10" s="680">
        <v>0</v>
      </c>
      <c r="N10" s="680">
        <v>1.7</v>
      </c>
      <c r="O10" s="680">
        <v>0</v>
      </c>
      <c r="P10" s="680">
        <v>47.2</v>
      </c>
      <c r="Q10" s="680">
        <v>4.8</v>
      </c>
      <c r="R10" s="680">
        <v>155.69999999999999</v>
      </c>
      <c r="S10" s="680">
        <v>150.80000000000001</v>
      </c>
      <c r="T10" s="680">
        <v>206.6</v>
      </c>
      <c r="U10" s="680">
        <v>20.9</v>
      </c>
      <c r="V10" s="680">
        <v>0.4</v>
      </c>
      <c r="W10" s="680">
        <v>0</v>
      </c>
      <c r="X10" s="680">
        <v>0</v>
      </c>
      <c r="Y10" s="680">
        <v>46562.6</v>
      </c>
      <c r="Z10" s="680">
        <v>24714.5</v>
      </c>
      <c r="AA10" s="680">
        <v>2616</v>
      </c>
      <c r="AB10" s="680">
        <v>21714</v>
      </c>
    </row>
    <row r="11" spans="2:31" ht="45" x14ac:dyDescent="0.25">
      <c r="B11" s="679" t="s">
        <v>37</v>
      </c>
      <c r="C11" s="680">
        <v>44233.8</v>
      </c>
      <c r="D11" s="680">
        <v>8.1</v>
      </c>
      <c r="E11" s="680">
        <v>244.9</v>
      </c>
      <c r="F11" s="680">
        <v>34874</v>
      </c>
      <c r="G11" s="680">
        <v>7073.7</v>
      </c>
      <c r="H11" s="680">
        <v>25.6</v>
      </c>
      <c r="I11" s="680">
        <v>1741.4</v>
      </c>
      <c r="J11" s="680">
        <v>23.6</v>
      </c>
      <c r="K11" s="680">
        <v>4.3</v>
      </c>
      <c r="L11" s="680">
        <v>0.6</v>
      </c>
      <c r="M11" s="680">
        <v>0</v>
      </c>
      <c r="N11" s="680">
        <v>1.4</v>
      </c>
      <c r="O11" s="680">
        <v>71.900000000000006</v>
      </c>
      <c r="P11" s="680">
        <v>97</v>
      </c>
      <c r="Q11" s="680">
        <v>0</v>
      </c>
      <c r="R11" s="680">
        <v>64.3</v>
      </c>
      <c r="S11" s="680">
        <v>0.6</v>
      </c>
      <c r="T11" s="680">
        <v>0</v>
      </c>
      <c r="U11" s="680">
        <v>2.4</v>
      </c>
      <c r="V11" s="680">
        <v>0</v>
      </c>
      <c r="W11" s="680">
        <v>0</v>
      </c>
      <c r="X11" s="680">
        <v>0</v>
      </c>
      <c r="Y11" s="680">
        <v>44233.8</v>
      </c>
      <c r="Z11" s="680">
        <v>44.8</v>
      </c>
      <c r="AA11" s="680">
        <v>432</v>
      </c>
      <c r="AB11" s="680">
        <v>4016</v>
      </c>
    </row>
    <row r="12" spans="2:31" ht="45" x14ac:dyDescent="0.25">
      <c r="B12" s="679" t="s">
        <v>38</v>
      </c>
      <c r="C12" s="680">
        <v>479460.2</v>
      </c>
      <c r="D12" s="680">
        <v>21249</v>
      </c>
      <c r="E12" s="680">
        <v>1182.7</v>
      </c>
      <c r="F12" s="680">
        <v>262081.6</v>
      </c>
      <c r="G12" s="680">
        <v>16568.2</v>
      </c>
      <c r="H12" s="680">
        <v>5487.6</v>
      </c>
      <c r="I12" s="680">
        <v>47873.9</v>
      </c>
      <c r="J12" s="680">
        <v>19131.3</v>
      </c>
      <c r="K12" s="680">
        <v>16165.1</v>
      </c>
      <c r="L12" s="680">
        <v>22863.1</v>
      </c>
      <c r="M12" s="680">
        <v>7271.9</v>
      </c>
      <c r="N12" s="680">
        <v>1641.4</v>
      </c>
      <c r="O12" s="680">
        <v>3007</v>
      </c>
      <c r="P12" s="680">
        <v>9307.2000000000007</v>
      </c>
      <c r="Q12" s="680">
        <v>6768.6</v>
      </c>
      <c r="R12" s="680">
        <v>5201.5</v>
      </c>
      <c r="S12" s="680">
        <v>1978.1</v>
      </c>
      <c r="T12" s="680">
        <v>22423.200000000001</v>
      </c>
      <c r="U12" s="680">
        <v>6176.4</v>
      </c>
      <c r="V12" s="680">
        <v>3082.4</v>
      </c>
      <c r="W12" s="680">
        <v>0</v>
      </c>
      <c r="X12" s="680">
        <v>0</v>
      </c>
      <c r="Y12" s="680">
        <v>479460.2</v>
      </c>
      <c r="Z12" s="680">
        <v>255534.8</v>
      </c>
      <c r="AA12" s="680">
        <v>70393.2</v>
      </c>
      <c r="AB12" s="680">
        <v>291290</v>
      </c>
    </row>
    <row r="13" spans="2:31" ht="90" x14ac:dyDescent="0.25">
      <c r="B13" s="679" t="s">
        <v>39</v>
      </c>
      <c r="C13" s="680">
        <v>45131.7</v>
      </c>
      <c r="D13" s="680">
        <v>1687.4</v>
      </c>
      <c r="E13" s="680">
        <v>217.4</v>
      </c>
      <c r="F13" s="680">
        <v>19573.2</v>
      </c>
      <c r="G13" s="680">
        <v>5741.7</v>
      </c>
      <c r="H13" s="680">
        <v>662.6</v>
      </c>
      <c r="I13" s="680">
        <v>1094.2</v>
      </c>
      <c r="J13" s="680">
        <v>3598.5</v>
      </c>
      <c r="K13" s="680">
        <v>1377.2</v>
      </c>
      <c r="L13" s="680">
        <v>2668.8</v>
      </c>
      <c r="M13" s="680">
        <v>1858.3</v>
      </c>
      <c r="N13" s="680">
        <v>24.4</v>
      </c>
      <c r="O13" s="680">
        <v>464.7</v>
      </c>
      <c r="P13" s="680">
        <v>903.4</v>
      </c>
      <c r="Q13" s="680">
        <v>362.3</v>
      </c>
      <c r="R13" s="680">
        <v>1353</v>
      </c>
      <c r="S13" s="680">
        <v>583</v>
      </c>
      <c r="T13" s="680">
        <v>1806.6</v>
      </c>
      <c r="U13" s="680">
        <v>659.3</v>
      </c>
      <c r="V13" s="680">
        <v>495.7</v>
      </c>
      <c r="W13" s="680">
        <v>0</v>
      </c>
      <c r="X13" s="680">
        <v>0</v>
      </c>
      <c r="Y13" s="680">
        <v>45131.7</v>
      </c>
      <c r="Z13" s="680">
        <v>26424.9</v>
      </c>
      <c r="AA13" s="680">
        <v>0</v>
      </c>
      <c r="AB13" s="680">
        <v>3123</v>
      </c>
    </row>
    <row r="14" spans="2:31" ht="120" x14ac:dyDescent="0.25">
      <c r="B14" s="679" t="s">
        <v>40</v>
      </c>
      <c r="C14" s="680">
        <v>23942.2</v>
      </c>
      <c r="D14" s="680">
        <v>569.9</v>
      </c>
      <c r="E14" s="680">
        <v>47.2</v>
      </c>
      <c r="F14" s="680">
        <v>7939.4</v>
      </c>
      <c r="G14" s="680">
        <v>854.8</v>
      </c>
      <c r="H14" s="680">
        <v>8280.7999999999993</v>
      </c>
      <c r="I14" s="680">
        <v>740.4</v>
      </c>
      <c r="J14" s="680">
        <v>692.6</v>
      </c>
      <c r="K14" s="680">
        <v>221.8</v>
      </c>
      <c r="L14" s="680">
        <v>560.4</v>
      </c>
      <c r="M14" s="680">
        <v>405.9</v>
      </c>
      <c r="N14" s="680">
        <v>34.6</v>
      </c>
      <c r="O14" s="680">
        <v>253</v>
      </c>
      <c r="P14" s="680">
        <v>1140.2</v>
      </c>
      <c r="Q14" s="680">
        <v>330.2</v>
      </c>
      <c r="R14" s="680">
        <v>249.5</v>
      </c>
      <c r="S14" s="680">
        <v>89.9</v>
      </c>
      <c r="T14" s="680">
        <v>754.7</v>
      </c>
      <c r="U14" s="680">
        <v>605.1</v>
      </c>
      <c r="V14" s="680">
        <v>171.8</v>
      </c>
      <c r="W14" s="680">
        <v>0</v>
      </c>
      <c r="X14" s="680">
        <v>0</v>
      </c>
      <c r="Y14" s="680">
        <v>23942.2</v>
      </c>
      <c r="Z14" s="680">
        <v>12136.2</v>
      </c>
      <c r="AA14" s="680">
        <v>37</v>
      </c>
      <c r="AB14" s="680">
        <v>2270</v>
      </c>
    </row>
    <row r="15" spans="2:31" ht="60" x14ac:dyDescent="0.25">
      <c r="B15" s="679" t="s">
        <v>41</v>
      </c>
      <c r="C15" s="680">
        <v>48036.800000000003</v>
      </c>
      <c r="D15" s="680">
        <v>661.3</v>
      </c>
      <c r="E15" s="680">
        <v>68</v>
      </c>
      <c r="F15" s="680">
        <v>1887.4</v>
      </c>
      <c r="G15" s="680">
        <v>570.5</v>
      </c>
      <c r="H15" s="680">
        <v>1217.9000000000001</v>
      </c>
      <c r="I15" s="680">
        <v>30150.400000000001</v>
      </c>
      <c r="J15" s="680">
        <v>880.2</v>
      </c>
      <c r="K15" s="680">
        <v>549.4</v>
      </c>
      <c r="L15" s="680">
        <v>1112.4000000000001</v>
      </c>
      <c r="M15" s="680">
        <v>341.9</v>
      </c>
      <c r="N15" s="680">
        <v>383.5</v>
      </c>
      <c r="O15" s="680">
        <v>5656.5</v>
      </c>
      <c r="P15" s="680">
        <v>407.5</v>
      </c>
      <c r="Q15" s="680">
        <v>322.2</v>
      </c>
      <c r="R15" s="680">
        <v>1367.4</v>
      </c>
      <c r="S15" s="680">
        <v>578.70000000000005</v>
      </c>
      <c r="T15" s="680">
        <v>1157.4000000000001</v>
      </c>
      <c r="U15" s="680">
        <v>308.89999999999998</v>
      </c>
      <c r="V15" s="680">
        <v>415.3</v>
      </c>
      <c r="W15" s="680">
        <v>0</v>
      </c>
      <c r="X15" s="680">
        <v>0</v>
      </c>
      <c r="Y15" s="680">
        <v>48036.800000000003</v>
      </c>
      <c r="Z15" s="680">
        <v>9656.7000000000007</v>
      </c>
      <c r="AA15" s="680">
        <v>108949.1</v>
      </c>
      <c r="AB15" s="680">
        <v>1000</v>
      </c>
      <c r="AC15" s="646">
        <f>Y15/($Y15+$Z15+$AA15)</f>
        <v>0.28826242509418359</v>
      </c>
      <c r="AD15" s="646">
        <f t="shared" ref="AD15:AE15" si="0">Z15/($Y15+$Z15+$AA15)</f>
        <v>5.7948567773186452E-2</v>
      </c>
      <c r="AE15" s="646">
        <f t="shared" si="0"/>
        <v>0.65378900713263</v>
      </c>
    </row>
    <row r="16" spans="2:31" ht="165" x14ac:dyDescent="0.25">
      <c r="B16" s="679" t="s">
        <v>42</v>
      </c>
      <c r="C16" s="680">
        <v>14318.1</v>
      </c>
      <c r="D16" s="680">
        <v>450.7</v>
      </c>
      <c r="E16" s="680">
        <v>23.6</v>
      </c>
      <c r="F16" s="680">
        <v>2762.5</v>
      </c>
      <c r="G16" s="680">
        <v>688.4</v>
      </c>
      <c r="H16" s="680">
        <v>226.9</v>
      </c>
      <c r="I16" s="680">
        <v>28.6</v>
      </c>
      <c r="J16" s="680">
        <v>7232.4</v>
      </c>
      <c r="K16" s="680">
        <v>1594</v>
      </c>
      <c r="L16" s="680">
        <v>37.9</v>
      </c>
      <c r="M16" s="680">
        <v>217.9</v>
      </c>
      <c r="N16" s="680">
        <v>316.5</v>
      </c>
      <c r="O16" s="680">
        <v>26.3</v>
      </c>
      <c r="P16" s="680">
        <v>36.299999999999997</v>
      </c>
      <c r="Q16" s="680">
        <v>370.8</v>
      </c>
      <c r="R16" s="680">
        <v>209.5</v>
      </c>
      <c r="S16" s="680">
        <v>6.1</v>
      </c>
      <c r="T16" s="680">
        <v>46.6</v>
      </c>
      <c r="U16" s="680">
        <v>31.6</v>
      </c>
      <c r="V16" s="680">
        <v>11.5</v>
      </c>
      <c r="W16" s="680">
        <v>0</v>
      </c>
      <c r="X16" s="680">
        <v>0</v>
      </c>
      <c r="Y16" s="680">
        <v>14318.1</v>
      </c>
      <c r="Z16" s="680">
        <v>16960.7</v>
      </c>
      <c r="AA16" s="680">
        <v>0</v>
      </c>
      <c r="AB16" s="680">
        <v>2428</v>
      </c>
    </row>
    <row r="17" spans="2:29" ht="60" x14ac:dyDescent="0.25">
      <c r="B17" s="679" t="s">
        <v>43</v>
      </c>
      <c r="C17" s="680">
        <v>87057.1</v>
      </c>
      <c r="D17" s="680">
        <v>271.5</v>
      </c>
      <c r="E17" s="680">
        <v>410.1</v>
      </c>
      <c r="F17" s="680">
        <v>14571.4</v>
      </c>
      <c r="G17" s="680">
        <v>944.6</v>
      </c>
      <c r="H17" s="680">
        <v>791.8</v>
      </c>
      <c r="I17" s="680">
        <v>853.1</v>
      </c>
      <c r="J17" s="680">
        <v>17876.5</v>
      </c>
      <c r="K17" s="680">
        <v>41140.400000000001</v>
      </c>
      <c r="L17" s="680">
        <v>573.5</v>
      </c>
      <c r="M17" s="680">
        <v>1668.4</v>
      </c>
      <c r="N17" s="680">
        <v>589.9</v>
      </c>
      <c r="O17" s="680">
        <v>247.8</v>
      </c>
      <c r="P17" s="680">
        <v>1031.5999999999999</v>
      </c>
      <c r="Q17" s="680">
        <v>1620.7</v>
      </c>
      <c r="R17" s="680">
        <v>3231</v>
      </c>
      <c r="S17" s="680">
        <v>194.9</v>
      </c>
      <c r="T17" s="680">
        <v>400.7</v>
      </c>
      <c r="U17" s="680">
        <v>237.3</v>
      </c>
      <c r="V17" s="680">
        <v>401.9</v>
      </c>
      <c r="W17" s="680">
        <v>0</v>
      </c>
      <c r="X17" s="680">
        <v>0</v>
      </c>
      <c r="Y17" s="680">
        <v>87057.1</v>
      </c>
      <c r="Z17" s="680">
        <v>21705.4</v>
      </c>
      <c r="AA17" s="680">
        <v>0</v>
      </c>
      <c r="AB17" s="682">
        <v>16540.203000000001</v>
      </c>
    </row>
    <row r="18" spans="2:29" ht="60" x14ac:dyDescent="0.25">
      <c r="B18" s="679" t="s">
        <v>44</v>
      </c>
      <c r="C18" s="680">
        <v>13294.9</v>
      </c>
      <c r="D18" s="680">
        <v>8.9</v>
      </c>
      <c r="E18" s="680">
        <v>45.2</v>
      </c>
      <c r="F18" s="680">
        <v>1775.9</v>
      </c>
      <c r="G18" s="680">
        <v>34.200000000000003</v>
      </c>
      <c r="H18" s="680">
        <v>90.6</v>
      </c>
      <c r="I18" s="680">
        <v>181</v>
      </c>
      <c r="J18" s="680">
        <v>1734.8</v>
      </c>
      <c r="K18" s="680">
        <v>822.9</v>
      </c>
      <c r="L18" s="680">
        <v>355.9</v>
      </c>
      <c r="M18" s="680">
        <v>1817.5</v>
      </c>
      <c r="N18" s="680">
        <v>625</v>
      </c>
      <c r="O18" s="680">
        <v>33.5</v>
      </c>
      <c r="P18" s="680">
        <v>1028.2</v>
      </c>
      <c r="Q18" s="680">
        <v>2155.8000000000002</v>
      </c>
      <c r="R18" s="680">
        <v>481.9</v>
      </c>
      <c r="S18" s="680">
        <v>254.1</v>
      </c>
      <c r="T18" s="680">
        <v>738.4</v>
      </c>
      <c r="U18" s="680">
        <v>165.2</v>
      </c>
      <c r="V18" s="680">
        <v>945.9</v>
      </c>
      <c r="W18" s="680">
        <v>0</v>
      </c>
      <c r="X18" s="680">
        <v>0</v>
      </c>
      <c r="Y18" s="680">
        <v>13294.9</v>
      </c>
      <c r="Z18" s="680">
        <v>83762.899999999994</v>
      </c>
      <c r="AA18" s="680">
        <v>0</v>
      </c>
      <c r="AB18" s="680">
        <v>3321</v>
      </c>
    </row>
    <row r="19" spans="2:29" ht="75" x14ac:dyDescent="0.25">
      <c r="B19" s="679" t="s">
        <v>45</v>
      </c>
      <c r="C19" s="680">
        <v>50808.5</v>
      </c>
      <c r="D19" s="680">
        <v>43.9</v>
      </c>
      <c r="E19" s="680">
        <v>75.099999999999994</v>
      </c>
      <c r="F19" s="680">
        <v>3435.2</v>
      </c>
      <c r="G19" s="680">
        <v>600.4</v>
      </c>
      <c r="H19" s="680">
        <v>492.7</v>
      </c>
      <c r="I19" s="680">
        <v>909.6</v>
      </c>
      <c r="J19" s="680">
        <v>5743.5</v>
      </c>
      <c r="K19" s="680">
        <v>1323.8</v>
      </c>
      <c r="L19" s="680">
        <v>1070.8</v>
      </c>
      <c r="M19" s="680">
        <v>19044.2</v>
      </c>
      <c r="N19" s="680">
        <v>2943</v>
      </c>
      <c r="O19" s="680">
        <v>624.20000000000005</v>
      </c>
      <c r="P19" s="680">
        <v>3463.5</v>
      </c>
      <c r="Q19" s="680">
        <v>1590.4</v>
      </c>
      <c r="R19" s="680">
        <v>2722.4</v>
      </c>
      <c r="S19" s="680">
        <v>2034.5</v>
      </c>
      <c r="T19" s="680">
        <v>2738.8</v>
      </c>
      <c r="U19" s="680">
        <v>622.20000000000005</v>
      </c>
      <c r="V19" s="680">
        <v>1330.3</v>
      </c>
      <c r="W19" s="680">
        <v>0</v>
      </c>
      <c r="X19" s="680">
        <v>0</v>
      </c>
      <c r="Y19" s="680">
        <v>50808.5</v>
      </c>
      <c r="Z19" s="680">
        <v>24965.3</v>
      </c>
      <c r="AA19" s="680">
        <v>26595.9</v>
      </c>
      <c r="AB19" s="680">
        <v>20645</v>
      </c>
    </row>
    <row r="20" spans="2:29" ht="60" x14ac:dyDescent="0.25">
      <c r="B20" s="679" t="s">
        <v>46</v>
      </c>
      <c r="C20" s="680">
        <v>49941.1</v>
      </c>
      <c r="D20" s="680">
        <v>1580.3</v>
      </c>
      <c r="E20" s="680">
        <v>66.599999999999994</v>
      </c>
      <c r="F20" s="680">
        <v>4631.8999999999996</v>
      </c>
      <c r="G20" s="680">
        <v>950.6</v>
      </c>
      <c r="H20" s="680">
        <v>328.9</v>
      </c>
      <c r="I20" s="680">
        <v>1609.8</v>
      </c>
      <c r="J20" s="680">
        <v>4986.2</v>
      </c>
      <c r="K20" s="680">
        <v>1642.5</v>
      </c>
      <c r="L20" s="680">
        <v>1022.5</v>
      </c>
      <c r="M20" s="680">
        <v>918.6</v>
      </c>
      <c r="N20" s="680">
        <v>18595.8</v>
      </c>
      <c r="O20" s="680">
        <v>6974.5</v>
      </c>
      <c r="P20" s="680">
        <v>1942.3</v>
      </c>
      <c r="Q20" s="680">
        <v>1244.7</v>
      </c>
      <c r="R20" s="680">
        <v>1281.3</v>
      </c>
      <c r="S20" s="680">
        <v>286.8</v>
      </c>
      <c r="T20" s="680">
        <v>693</v>
      </c>
      <c r="U20" s="680">
        <v>602.9</v>
      </c>
      <c r="V20" s="680">
        <v>581.9</v>
      </c>
      <c r="W20" s="680">
        <v>0</v>
      </c>
      <c r="X20" s="680">
        <v>0</v>
      </c>
      <c r="Y20" s="680">
        <v>49941.1</v>
      </c>
      <c r="Z20" s="680">
        <v>34855.300000000003</v>
      </c>
      <c r="AA20" s="680">
        <v>0</v>
      </c>
      <c r="AB20" s="682">
        <v>3181.797</v>
      </c>
    </row>
    <row r="21" spans="2:29" ht="45" x14ac:dyDescent="0.25">
      <c r="B21" s="679" t="s">
        <v>47</v>
      </c>
      <c r="C21" s="680">
        <v>44243.5</v>
      </c>
      <c r="D21" s="680">
        <v>7</v>
      </c>
      <c r="E21" s="680">
        <v>46.4</v>
      </c>
      <c r="F21" s="680">
        <v>4303.7</v>
      </c>
      <c r="G21" s="680">
        <v>498.9</v>
      </c>
      <c r="H21" s="680">
        <v>477</v>
      </c>
      <c r="I21" s="680">
        <v>983.5</v>
      </c>
      <c r="J21" s="680">
        <v>14053.6</v>
      </c>
      <c r="K21" s="680">
        <v>2633.9</v>
      </c>
      <c r="L21" s="680">
        <v>4968.3999999999996</v>
      </c>
      <c r="M21" s="680">
        <v>1875.2</v>
      </c>
      <c r="N21" s="680">
        <v>2208.9</v>
      </c>
      <c r="O21" s="680">
        <v>1293.8</v>
      </c>
      <c r="P21" s="680">
        <v>2748.7</v>
      </c>
      <c r="Q21" s="680">
        <v>1273.3</v>
      </c>
      <c r="R21" s="680">
        <v>1825.7</v>
      </c>
      <c r="S21" s="680">
        <v>600.79999999999995</v>
      </c>
      <c r="T21" s="680">
        <v>1840.2</v>
      </c>
      <c r="U21" s="680">
        <v>1614</v>
      </c>
      <c r="V21" s="680">
        <v>990.5</v>
      </c>
      <c r="W21" s="680">
        <v>0</v>
      </c>
      <c r="X21" s="680">
        <v>0</v>
      </c>
      <c r="Y21" s="680">
        <v>44243.5</v>
      </c>
      <c r="Z21" s="680">
        <v>124092.2</v>
      </c>
      <c r="AA21" s="680">
        <v>5109.5</v>
      </c>
      <c r="AB21" s="680">
        <v>747</v>
      </c>
    </row>
    <row r="22" spans="2:29" ht="90" x14ac:dyDescent="0.25">
      <c r="B22" s="679" t="s">
        <v>48</v>
      </c>
      <c r="C22" s="680">
        <v>101579.8</v>
      </c>
      <c r="D22" s="680">
        <v>725.1</v>
      </c>
      <c r="E22" s="680">
        <v>281.8</v>
      </c>
      <c r="F22" s="680">
        <v>12725.8</v>
      </c>
      <c r="G22" s="680">
        <v>2030.2</v>
      </c>
      <c r="H22" s="680">
        <v>1283.5999999999999</v>
      </c>
      <c r="I22" s="680">
        <v>8317.7999999999993</v>
      </c>
      <c r="J22" s="680">
        <v>11583.7</v>
      </c>
      <c r="K22" s="680">
        <v>3762.8</v>
      </c>
      <c r="L22" s="680">
        <v>2735.5</v>
      </c>
      <c r="M22" s="680">
        <v>9475.2999999999993</v>
      </c>
      <c r="N22" s="680">
        <v>4609</v>
      </c>
      <c r="O22" s="680">
        <v>4140.7</v>
      </c>
      <c r="P22" s="680">
        <v>22699.599999999999</v>
      </c>
      <c r="Q22" s="680">
        <v>4224</v>
      </c>
      <c r="R22" s="680">
        <v>2569.6999999999998</v>
      </c>
      <c r="S22" s="680">
        <v>1419.4</v>
      </c>
      <c r="T22" s="680">
        <v>3021.8</v>
      </c>
      <c r="U22" s="680">
        <v>3880.7</v>
      </c>
      <c r="V22" s="680">
        <v>2093.3000000000002</v>
      </c>
      <c r="W22" s="680">
        <v>0</v>
      </c>
      <c r="X22" s="680">
        <v>0</v>
      </c>
      <c r="Y22" s="680">
        <v>101579.8</v>
      </c>
      <c r="Z22" s="680">
        <v>9183.1</v>
      </c>
      <c r="AA22" s="680">
        <v>33583.800000000003</v>
      </c>
      <c r="AB22" s="680">
        <v>15231</v>
      </c>
    </row>
    <row r="23" spans="2:29" ht="60" x14ac:dyDescent="0.25">
      <c r="B23" s="679" t="s">
        <v>49</v>
      </c>
      <c r="C23" s="680">
        <v>80821.399999999994</v>
      </c>
      <c r="D23" s="680">
        <v>299.8</v>
      </c>
      <c r="E23" s="680">
        <v>308.7</v>
      </c>
      <c r="F23" s="680">
        <v>14416.1</v>
      </c>
      <c r="G23" s="680">
        <v>3928.8</v>
      </c>
      <c r="H23" s="680">
        <v>1384.5</v>
      </c>
      <c r="I23" s="680">
        <v>3037.2</v>
      </c>
      <c r="J23" s="680">
        <v>14283.4</v>
      </c>
      <c r="K23" s="680">
        <v>6973.8</v>
      </c>
      <c r="L23" s="680">
        <v>2393.5</v>
      </c>
      <c r="M23" s="680">
        <v>6493.5</v>
      </c>
      <c r="N23" s="680">
        <v>3393.1</v>
      </c>
      <c r="O23" s="680">
        <v>846.1</v>
      </c>
      <c r="P23" s="680">
        <v>5949.7</v>
      </c>
      <c r="Q23" s="680">
        <v>6846.1</v>
      </c>
      <c r="R23" s="680">
        <v>3499.6</v>
      </c>
      <c r="S23" s="680">
        <v>1040.5</v>
      </c>
      <c r="T23" s="680">
        <v>3667.1</v>
      </c>
      <c r="U23" s="680">
        <v>1266.0999999999999</v>
      </c>
      <c r="V23" s="680">
        <v>793.8</v>
      </c>
      <c r="W23" s="680">
        <v>0</v>
      </c>
      <c r="X23" s="680">
        <v>0</v>
      </c>
      <c r="Y23" s="680">
        <v>80821.399999999994</v>
      </c>
      <c r="Z23" s="680">
        <v>7937.6</v>
      </c>
      <c r="AA23" s="680">
        <v>0</v>
      </c>
      <c r="AB23" s="680">
        <v>4920</v>
      </c>
    </row>
    <row r="24" spans="2:29" ht="135" x14ac:dyDescent="0.25">
      <c r="B24" s="679" t="s">
        <v>50</v>
      </c>
      <c r="C24" s="680">
        <v>2145.1999999999998</v>
      </c>
      <c r="D24" s="680">
        <v>58.8</v>
      </c>
      <c r="E24" s="680">
        <v>9.4</v>
      </c>
      <c r="F24" s="680">
        <v>0</v>
      </c>
      <c r="G24" s="680">
        <v>0</v>
      </c>
      <c r="H24" s="680">
        <v>6.3</v>
      </c>
      <c r="I24" s="680">
        <v>744.5</v>
      </c>
      <c r="J24" s="680">
        <v>0</v>
      </c>
      <c r="K24" s="680">
        <v>10.8</v>
      </c>
      <c r="L24" s="680">
        <v>0</v>
      </c>
      <c r="M24" s="680">
        <v>0.2</v>
      </c>
      <c r="N24" s="680">
        <v>0</v>
      </c>
      <c r="O24" s="680">
        <v>0</v>
      </c>
      <c r="P24" s="680">
        <v>281.89999999999998</v>
      </c>
      <c r="Q24" s="680">
        <v>0</v>
      </c>
      <c r="R24" s="680">
        <v>20.399999999999999</v>
      </c>
      <c r="S24" s="680">
        <v>837.5</v>
      </c>
      <c r="T24" s="680">
        <v>155.6</v>
      </c>
      <c r="U24" s="680">
        <v>9.9</v>
      </c>
      <c r="V24" s="680">
        <v>9.9</v>
      </c>
      <c r="W24" s="680">
        <v>0</v>
      </c>
      <c r="X24" s="680">
        <v>0</v>
      </c>
      <c r="Y24" s="680">
        <v>2145.1999999999998</v>
      </c>
      <c r="Z24" s="680">
        <v>73665.8</v>
      </c>
      <c r="AA24" s="680">
        <v>0</v>
      </c>
      <c r="AB24" s="680">
        <v>506</v>
      </c>
    </row>
    <row r="25" spans="2:29" ht="30" x14ac:dyDescent="0.25">
      <c r="B25" s="679" t="s">
        <v>51</v>
      </c>
      <c r="C25" s="680">
        <v>2808.5</v>
      </c>
      <c r="D25" s="680">
        <v>29.5</v>
      </c>
      <c r="E25" s="680">
        <v>9.4</v>
      </c>
      <c r="F25" s="680">
        <v>315.89999999999998</v>
      </c>
      <c r="G25" s="680">
        <v>17.899999999999999</v>
      </c>
      <c r="H25" s="680">
        <v>59.2</v>
      </c>
      <c r="I25" s="680">
        <v>174.7</v>
      </c>
      <c r="J25" s="680">
        <v>152.6</v>
      </c>
      <c r="K25" s="680">
        <v>48.4</v>
      </c>
      <c r="L25" s="680">
        <v>85.7</v>
      </c>
      <c r="M25" s="680">
        <v>84.9</v>
      </c>
      <c r="N25" s="680">
        <v>87</v>
      </c>
      <c r="O25" s="680">
        <v>3.8</v>
      </c>
      <c r="P25" s="680">
        <v>280.60000000000002</v>
      </c>
      <c r="Q25" s="680">
        <v>64.5</v>
      </c>
      <c r="R25" s="680">
        <v>38.6</v>
      </c>
      <c r="S25" s="680">
        <v>718.4</v>
      </c>
      <c r="T25" s="680">
        <v>239.9</v>
      </c>
      <c r="U25" s="680">
        <v>11.7</v>
      </c>
      <c r="V25" s="680">
        <v>385.8</v>
      </c>
      <c r="W25" s="680">
        <v>0</v>
      </c>
      <c r="X25" s="680">
        <v>0</v>
      </c>
      <c r="Y25" s="680">
        <v>2808.5</v>
      </c>
      <c r="Z25" s="680">
        <v>66767.3</v>
      </c>
      <c r="AA25" s="680">
        <v>0</v>
      </c>
      <c r="AB25" s="680">
        <v>396</v>
      </c>
    </row>
    <row r="26" spans="2:29" ht="60" x14ac:dyDescent="0.25">
      <c r="B26" s="679" t="s">
        <v>52</v>
      </c>
      <c r="C26" s="680">
        <v>10928.8</v>
      </c>
      <c r="D26" s="680">
        <v>33.6</v>
      </c>
      <c r="E26" s="680">
        <v>15.5</v>
      </c>
      <c r="F26" s="680">
        <v>516.20000000000005</v>
      </c>
      <c r="G26" s="680">
        <v>12.5</v>
      </c>
      <c r="H26" s="680">
        <v>100</v>
      </c>
      <c r="I26" s="680">
        <v>0</v>
      </c>
      <c r="J26" s="680">
        <v>702.5</v>
      </c>
      <c r="K26" s="680">
        <v>133.30000000000001</v>
      </c>
      <c r="L26" s="680">
        <v>26</v>
      </c>
      <c r="M26" s="680">
        <v>103.7</v>
      </c>
      <c r="N26" s="680">
        <v>91.1</v>
      </c>
      <c r="O26" s="680">
        <v>49.6</v>
      </c>
      <c r="P26" s="680">
        <v>716.5</v>
      </c>
      <c r="Q26" s="680">
        <v>277</v>
      </c>
      <c r="R26" s="680">
        <v>64</v>
      </c>
      <c r="S26" s="680">
        <v>354.6</v>
      </c>
      <c r="T26" s="680">
        <v>7505.5</v>
      </c>
      <c r="U26" s="680">
        <v>39.200000000000003</v>
      </c>
      <c r="V26" s="680">
        <v>188</v>
      </c>
      <c r="W26" s="680">
        <v>0</v>
      </c>
      <c r="X26" s="680">
        <v>0</v>
      </c>
      <c r="Y26" s="680">
        <v>10928.8</v>
      </c>
      <c r="Z26" s="680">
        <v>115239.4</v>
      </c>
      <c r="AA26" s="680">
        <v>0</v>
      </c>
      <c r="AB26" s="680">
        <v>34</v>
      </c>
    </row>
    <row r="27" spans="2:29" ht="75" x14ac:dyDescent="0.25">
      <c r="B27" s="679" t="s">
        <v>53</v>
      </c>
      <c r="C27" s="680">
        <v>7895.8</v>
      </c>
      <c r="D27" s="680">
        <v>9.9</v>
      </c>
      <c r="E27" s="680">
        <v>0</v>
      </c>
      <c r="F27" s="680">
        <v>6.8</v>
      </c>
      <c r="G27" s="680">
        <v>0</v>
      </c>
      <c r="H27" s="680">
        <v>12.3</v>
      </c>
      <c r="I27" s="680">
        <v>0</v>
      </c>
      <c r="J27" s="680">
        <v>2107.1999999999998</v>
      </c>
      <c r="K27" s="680">
        <v>0</v>
      </c>
      <c r="L27" s="680">
        <v>472</v>
      </c>
      <c r="M27" s="680">
        <v>353.4</v>
      </c>
      <c r="N27" s="680">
        <v>245.6</v>
      </c>
      <c r="O27" s="680">
        <v>0</v>
      </c>
      <c r="P27" s="680">
        <v>6.7</v>
      </c>
      <c r="Q27" s="680">
        <v>93</v>
      </c>
      <c r="R27" s="680">
        <v>110.1</v>
      </c>
      <c r="S27" s="680">
        <v>115.9</v>
      </c>
      <c r="T27" s="680">
        <v>5.7</v>
      </c>
      <c r="U27" s="680">
        <v>4215.7</v>
      </c>
      <c r="V27" s="680">
        <v>141.5</v>
      </c>
      <c r="W27" s="680">
        <v>0</v>
      </c>
      <c r="X27" s="680">
        <v>0</v>
      </c>
      <c r="Y27" s="680">
        <v>7895.8</v>
      </c>
      <c r="Z27" s="680">
        <v>30173.5</v>
      </c>
      <c r="AA27" s="680">
        <v>176.1</v>
      </c>
      <c r="AB27" s="680">
        <v>414</v>
      </c>
    </row>
    <row r="28" spans="2:29" ht="30" x14ac:dyDescent="0.25">
      <c r="B28" s="679" t="s">
        <v>54</v>
      </c>
      <c r="C28" s="680">
        <v>8831</v>
      </c>
      <c r="D28" s="680">
        <v>343.9</v>
      </c>
      <c r="E28" s="680">
        <v>7.9</v>
      </c>
      <c r="F28" s="680">
        <v>442.1</v>
      </c>
      <c r="G28" s="680">
        <v>64.2</v>
      </c>
      <c r="H28" s="680">
        <v>106.4</v>
      </c>
      <c r="I28" s="680">
        <v>30.8</v>
      </c>
      <c r="J28" s="680">
        <v>619.70000000000005</v>
      </c>
      <c r="K28" s="680">
        <v>270.10000000000002</v>
      </c>
      <c r="L28" s="680">
        <v>116.9</v>
      </c>
      <c r="M28" s="680">
        <v>672.2</v>
      </c>
      <c r="N28" s="680">
        <v>151.1</v>
      </c>
      <c r="O28" s="680">
        <v>35.6</v>
      </c>
      <c r="P28" s="680">
        <v>846.9</v>
      </c>
      <c r="Q28" s="680">
        <v>400.6</v>
      </c>
      <c r="R28" s="680">
        <v>357.4</v>
      </c>
      <c r="S28" s="680">
        <v>690.4</v>
      </c>
      <c r="T28" s="680">
        <v>1245.2</v>
      </c>
      <c r="U28" s="680">
        <v>547.5</v>
      </c>
      <c r="V28" s="680">
        <v>1882.1</v>
      </c>
      <c r="W28" s="680">
        <v>0</v>
      </c>
      <c r="X28" s="680">
        <v>0</v>
      </c>
      <c r="Y28" s="680">
        <v>8831</v>
      </c>
      <c r="Z28" s="680">
        <v>21555.599999999999</v>
      </c>
      <c r="AA28" s="680">
        <v>1667.4</v>
      </c>
      <c r="AB28" s="680">
        <v>75</v>
      </c>
    </row>
    <row r="29" spans="2:29" ht="195" x14ac:dyDescent="0.25">
      <c r="B29" s="679" t="s">
        <v>55</v>
      </c>
      <c r="C29" s="680">
        <v>0</v>
      </c>
      <c r="D29" s="680">
        <v>0</v>
      </c>
      <c r="E29" s="680">
        <v>0</v>
      </c>
      <c r="F29" s="680">
        <v>0</v>
      </c>
      <c r="G29" s="680">
        <v>0</v>
      </c>
      <c r="H29" s="680">
        <v>0</v>
      </c>
      <c r="I29" s="680">
        <v>0</v>
      </c>
      <c r="J29" s="680">
        <v>0</v>
      </c>
      <c r="K29" s="680">
        <v>0</v>
      </c>
      <c r="L29" s="680">
        <v>0</v>
      </c>
      <c r="M29" s="680">
        <v>0</v>
      </c>
      <c r="N29" s="680">
        <v>0</v>
      </c>
      <c r="O29" s="680">
        <v>0</v>
      </c>
      <c r="P29" s="680">
        <v>0</v>
      </c>
      <c r="Q29" s="680">
        <v>0</v>
      </c>
      <c r="R29" s="680">
        <v>0</v>
      </c>
      <c r="S29" s="680">
        <v>0</v>
      </c>
      <c r="T29" s="680">
        <v>0</v>
      </c>
      <c r="U29" s="680">
        <v>0</v>
      </c>
      <c r="V29" s="680">
        <v>0</v>
      </c>
      <c r="W29" s="680">
        <v>0</v>
      </c>
      <c r="X29" s="680">
        <v>0</v>
      </c>
      <c r="Y29" s="680">
        <v>0</v>
      </c>
      <c r="Z29" s="680">
        <v>9913</v>
      </c>
      <c r="AA29" s="680">
        <v>0</v>
      </c>
      <c r="AB29" s="680">
        <v>0</v>
      </c>
    </row>
    <row r="30" spans="2:29" ht="105" x14ac:dyDescent="0.25">
      <c r="B30" s="679" t="s">
        <v>56</v>
      </c>
      <c r="C30" s="680">
        <v>0</v>
      </c>
      <c r="D30" s="680">
        <v>0</v>
      </c>
      <c r="E30" s="680">
        <v>0</v>
      </c>
      <c r="F30" s="680">
        <v>0</v>
      </c>
      <c r="G30" s="680">
        <v>0</v>
      </c>
      <c r="H30" s="680">
        <v>0</v>
      </c>
      <c r="I30" s="680">
        <v>0</v>
      </c>
      <c r="J30" s="680">
        <v>0</v>
      </c>
      <c r="K30" s="680">
        <v>0</v>
      </c>
      <c r="L30" s="680">
        <v>0</v>
      </c>
      <c r="M30" s="680">
        <v>0</v>
      </c>
      <c r="N30" s="680">
        <v>0</v>
      </c>
      <c r="O30" s="680">
        <v>0</v>
      </c>
      <c r="P30" s="680">
        <v>0</v>
      </c>
      <c r="Q30" s="680">
        <v>0</v>
      </c>
      <c r="R30" s="680">
        <v>0</v>
      </c>
      <c r="S30" s="680">
        <v>0</v>
      </c>
      <c r="T30" s="680">
        <v>0</v>
      </c>
      <c r="U30" s="680">
        <v>0</v>
      </c>
      <c r="V30" s="680">
        <v>0</v>
      </c>
      <c r="W30" s="680">
        <v>0</v>
      </c>
      <c r="X30" s="680">
        <v>0</v>
      </c>
      <c r="Y30" s="680">
        <v>0</v>
      </c>
      <c r="Z30" s="680">
        <v>0</v>
      </c>
      <c r="AA30" s="680">
        <v>0</v>
      </c>
      <c r="AB30" s="680">
        <v>0</v>
      </c>
    </row>
    <row r="32" spans="2:29" x14ac:dyDescent="0.25">
      <c r="B32" s="683" t="s">
        <v>57</v>
      </c>
      <c r="AC32" s="684" t="s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31</vt:i4>
      </vt:variant>
    </vt:vector>
  </HeadingPairs>
  <TitlesOfParts>
    <vt:vector size="31" baseType="lpstr">
      <vt:lpstr>ratio  ERE BTP</vt:lpstr>
      <vt:lpstr>ratio  ERE BTP (hors diagonal)</vt:lpstr>
      <vt:lpstr>France</vt:lpstr>
      <vt:lpstr>France (2)</vt:lpstr>
      <vt:lpstr>Allemagne</vt:lpstr>
      <vt:lpstr>Allemagne (2)</vt:lpstr>
      <vt:lpstr>Italie</vt:lpstr>
      <vt:lpstr>Italie (2)</vt:lpstr>
      <vt:lpstr>Espagne</vt:lpstr>
      <vt:lpstr>Espagne (2)</vt:lpstr>
      <vt:lpstr>Belgique</vt:lpstr>
      <vt:lpstr>Belgique (2)</vt:lpstr>
      <vt:lpstr>Pays Bas</vt:lpstr>
      <vt:lpstr>Pays Bas (2)</vt:lpstr>
      <vt:lpstr>Autriche</vt:lpstr>
      <vt:lpstr>Autriche (2)</vt:lpstr>
      <vt:lpstr>pays UE</vt:lpstr>
      <vt:lpstr>pays UE (2)</vt:lpstr>
      <vt:lpstr>Finlande</vt:lpstr>
      <vt:lpstr>Finlande (2)</vt:lpstr>
      <vt:lpstr>Suède</vt:lpstr>
      <vt:lpstr>Suède (2)</vt:lpstr>
      <vt:lpstr>Pologne</vt:lpstr>
      <vt:lpstr>Pologne (2)</vt:lpstr>
      <vt:lpstr>Tcheqsuie</vt:lpstr>
      <vt:lpstr>Tcheqsuie (2)</vt:lpstr>
      <vt:lpstr>UK</vt:lpstr>
      <vt:lpstr>UK (2)</vt:lpstr>
      <vt:lpstr>USA</vt:lpstr>
      <vt:lpstr>Canada</vt:lpstr>
      <vt:lpstr>Overview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</cp:lastModifiedBy>
  <dcterms:created xsi:type="dcterms:W3CDTF">2025-02-24T11:26:44Z</dcterms:created>
  <dcterms:modified xsi:type="dcterms:W3CDTF">2025-03-20T17:58:05Z</dcterms:modified>
</cp:coreProperties>
</file>