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4BDC8C34-2FE7-40EE-A18C-4AE7A08CC177}" xr6:coauthVersionLast="36" xr6:coauthVersionMax="36" xr10:uidLastSave="{00000000-0000-0000-0000-000000000000}"/>
  <bookViews>
    <workbookView xWindow="0" yWindow="0" windowWidth="21600" windowHeight="8985" firstSheet="5" activeTab="9" xr2:uid="{00000000-000D-0000-FFFF-FFFF00000000}"/>
  </bookViews>
  <sheets>
    <sheet name="Agriculture" sheetId="33" r:id="rId1"/>
    <sheet name="Industrie extractive" sheetId="36" r:id="rId2"/>
    <sheet name="Industrie" sheetId="37" r:id="rId3"/>
    <sheet name="énergie" sheetId="38" r:id="rId4"/>
    <sheet name="eau assainissment" sheetId="39" r:id="rId5"/>
    <sheet name="constructon" sheetId="40" r:id="rId6"/>
    <sheet name="commerce" sheetId="41" r:id="rId7"/>
    <sheet name="transport" sheetId="42" r:id="rId8"/>
    <sheet name="hébergement" sheetId="43" r:id="rId9"/>
    <sheet name="information" sheetId="44" r:id="rId10"/>
    <sheet name="financiers" sheetId="45" r:id="rId11"/>
    <sheet name="immobilier" sheetId="46" r:id="rId12"/>
    <sheet name="SRE1" sheetId="47" r:id="rId13"/>
    <sheet name="SRE2" sheetId="48" r:id="rId14"/>
    <sheet name="administration" sheetId="49" r:id="rId15"/>
    <sheet name="education" sheetId="50" r:id="rId16"/>
    <sheet name="sante" sheetId="51" r:id="rId17"/>
    <sheet name="arts et spectacles" sheetId="52" r:id="rId18"/>
    <sheet name="autres services" sheetId="53" r:id="rId19"/>
    <sheet name="France" sheetId="4" r:id="rId20"/>
    <sheet name="France (2)" sheetId="18" r:id="rId21"/>
    <sheet name="Allemagne" sheetId="5" r:id="rId22"/>
    <sheet name="Allemagne (2)" sheetId="19" r:id="rId23"/>
    <sheet name="Italie" sheetId="6" r:id="rId24"/>
    <sheet name="Italie (2)" sheetId="20" r:id="rId25"/>
    <sheet name="Espagne" sheetId="7" r:id="rId26"/>
    <sheet name="Espagne (2)" sheetId="21" r:id="rId27"/>
    <sheet name="Belgique" sheetId="1" r:id="rId28"/>
    <sheet name="Belgique (2)" sheetId="22" r:id="rId29"/>
    <sheet name="Pays Bas" sheetId="12" r:id="rId30"/>
    <sheet name="Pays Bas (2)" sheetId="24" r:id="rId31"/>
    <sheet name="Autriche" sheetId="11" r:id="rId32"/>
    <sheet name="Autriche (2)" sheetId="25" r:id="rId33"/>
    <sheet name="pays UE" sheetId="16" r:id="rId34"/>
    <sheet name="pays UE (2)" sheetId="26" r:id="rId35"/>
    <sheet name="Finlande" sheetId="3" r:id="rId36"/>
    <sheet name="Finlande (2)" sheetId="27" r:id="rId37"/>
    <sheet name="Suède" sheetId="8" r:id="rId38"/>
    <sheet name="Suède (2)" sheetId="28" r:id="rId39"/>
    <sheet name="Pologne" sheetId="15" r:id="rId40"/>
    <sheet name="Pologne (2)" sheetId="29" r:id="rId41"/>
    <sheet name="Tchequie" sheetId="14" r:id="rId42"/>
    <sheet name="Tchequie (2)" sheetId="30" r:id="rId43"/>
    <sheet name="UK" sheetId="13" r:id="rId44"/>
    <sheet name="UK (2)" sheetId="31" r:id="rId45"/>
    <sheet name="USA" sheetId="9" r:id="rId46"/>
    <sheet name="USA (2)" sheetId="34" r:id="rId47"/>
    <sheet name="Canada" sheetId="10" r:id="rId48"/>
    <sheet name="Canada (2)" sheetId="35" r:id="rId49"/>
    <sheet name="Overview" sheetId="2" r:id="rId50"/>
  </sheets>
  <calcPr calcId="191028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43" l="1"/>
  <c r="H6" i="43"/>
  <c r="H7" i="43"/>
  <c r="H8" i="43"/>
  <c r="H9" i="43"/>
  <c r="H10" i="43"/>
  <c r="H11" i="43"/>
  <c r="H12" i="43"/>
  <c r="H13" i="43"/>
  <c r="H14" i="43"/>
  <c r="H15" i="43"/>
  <c r="H16" i="43"/>
  <c r="H17" i="43"/>
  <c r="H18" i="43"/>
  <c r="H19" i="43"/>
  <c r="H20" i="43"/>
  <c r="H21" i="43"/>
  <c r="H22" i="43"/>
  <c r="H4" i="43"/>
  <c r="H5" i="42"/>
  <c r="H6" i="42"/>
  <c r="H7" i="42"/>
  <c r="H8" i="42"/>
  <c r="H9" i="42"/>
  <c r="H10" i="42"/>
  <c r="H11" i="42"/>
  <c r="H12" i="42"/>
  <c r="H13" i="42"/>
  <c r="H14" i="42"/>
  <c r="H15" i="42"/>
  <c r="H16" i="42"/>
  <c r="H17" i="42"/>
  <c r="H18" i="42"/>
  <c r="H19" i="42"/>
  <c r="H20" i="42"/>
  <c r="H21" i="42"/>
  <c r="H22" i="42"/>
  <c r="H4" i="42"/>
  <c r="H5" i="41"/>
  <c r="H6" i="41"/>
  <c r="H7" i="41"/>
  <c r="H8" i="41"/>
  <c r="H9" i="41"/>
  <c r="H10" i="41"/>
  <c r="H11" i="41"/>
  <c r="H12" i="41"/>
  <c r="H13" i="41"/>
  <c r="H14" i="41"/>
  <c r="H15" i="41"/>
  <c r="H16" i="41"/>
  <c r="H17" i="41"/>
  <c r="H18" i="41"/>
  <c r="H19" i="41"/>
  <c r="H20" i="41"/>
  <c r="H21" i="41"/>
  <c r="H22" i="41"/>
  <c r="H4" i="41"/>
  <c r="O21" i="53"/>
  <c r="O18" i="53"/>
  <c r="C5" i="53"/>
  <c r="D5" i="53"/>
  <c r="E5" i="53"/>
  <c r="F5" i="53"/>
  <c r="G5" i="53"/>
  <c r="H5" i="53"/>
  <c r="I5" i="53"/>
  <c r="K5" i="53"/>
  <c r="L5" i="53"/>
  <c r="M5" i="53"/>
  <c r="N5" i="53"/>
  <c r="O5" i="53"/>
  <c r="P5" i="53"/>
  <c r="C6" i="53"/>
  <c r="D6" i="53"/>
  <c r="E6" i="53"/>
  <c r="F6" i="53"/>
  <c r="G6" i="53"/>
  <c r="H6" i="53"/>
  <c r="I6" i="53"/>
  <c r="J6" i="53"/>
  <c r="K6" i="53"/>
  <c r="L6" i="53"/>
  <c r="M6" i="53"/>
  <c r="N6" i="53"/>
  <c r="O6" i="53"/>
  <c r="P6" i="53"/>
  <c r="P23" i="53" s="1"/>
  <c r="C7" i="53"/>
  <c r="D7" i="53"/>
  <c r="E7" i="53"/>
  <c r="F7" i="53"/>
  <c r="G7" i="53"/>
  <c r="H7" i="53"/>
  <c r="I7" i="53"/>
  <c r="J7" i="53"/>
  <c r="K7" i="53"/>
  <c r="L7" i="53"/>
  <c r="M7" i="53"/>
  <c r="N7" i="53"/>
  <c r="O7" i="53"/>
  <c r="P7" i="53"/>
  <c r="C8" i="53"/>
  <c r="D8" i="53"/>
  <c r="E8" i="53"/>
  <c r="F8" i="53"/>
  <c r="G8" i="53"/>
  <c r="H8" i="53"/>
  <c r="I8" i="53"/>
  <c r="J8" i="53"/>
  <c r="K8" i="53"/>
  <c r="L8" i="53"/>
  <c r="M8" i="53"/>
  <c r="N8" i="53"/>
  <c r="O8" i="53"/>
  <c r="P8" i="53"/>
  <c r="C9" i="53"/>
  <c r="D9" i="53"/>
  <c r="E9" i="53"/>
  <c r="F9" i="53"/>
  <c r="G9" i="53"/>
  <c r="H9" i="53"/>
  <c r="I9" i="53"/>
  <c r="J9" i="53"/>
  <c r="K9" i="53"/>
  <c r="L9" i="53"/>
  <c r="M9" i="53"/>
  <c r="N9" i="53"/>
  <c r="O9" i="53"/>
  <c r="P9" i="53"/>
  <c r="C10" i="53"/>
  <c r="D10" i="53"/>
  <c r="E10" i="53"/>
  <c r="F10" i="53"/>
  <c r="G10" i="53"/>
  <c r="H10" i="53"/>
  <c r="I10" i="53"/>
  <c r="J10" i="53"/>
  <c r="K10" i="53"/>
  <c r="L10" i="53"/>
  <c r="M10" i="53"/>
  <c r="N10" i="53"/>
  <c r="O10" i="53"/>
  <c r="P10" i="53"/>
  <c r="C11" i="53"/>
  <c r="D11" i="53"/>
  <c r="E11" i="53"/>
  <c r="F11" i="53"/>
  <c r="G11" i="53"/>
  <c r="H11" i="53"/>
  <c r="I11" i="53"/>
  <c r="J11" i="53"/>
  <c r="K11" i="53"/>
  <c r="L11" i="53"/>
  <c r="M11" i="53"/>
  <c r="N11" i="53"/>
  <c r="O11" i="53"/>
  <c r="P11" i="53"/>
  <c r="C12" i="53"/>
  <c r="D12" i="53"/>
  <c r="E12" i="53"/>
  <c r="F12" i="53"/>
  <c r="G12" i="53"/>
  <c r="H12" i="53"/>
  <c r="I12" i="53"/>
  <c r="J12" i="53"/>
  <c r="K12" i="53"/>
  <c r="L12" i="53"/>
  <c r="M12" i="53"/>
  <c r="N12" i="53"/>
  <c r="O12" i="53"/>
  <c r="P12" i="53"/>
  <c r="C13" i="53"/>
  <c r="D13" i="53"/>
  <c r="E13" i="53"/>
  <c r="F13" i="53"/>
  <c r="G13" i="53"/>
  <c r="H13" i="53"/>
  <c r="I13" i="53"/>
  <c r="J13" i="53"/>
  <c r="K13" i="53"/>
  <c r="L13" i="53"/>
  <c r="M13" i="53"/>
  <c r="N13" i="53"/>
  <c r="O13" i="53"/>
  <c r="P13" i="53"/>
  <c r="C14" i="53"/>
  <c r="D14" i="53"/>
  <c r="E14" i="53"/>
  <c r="F14" i="53"/>
  <c r="G14" i="53"/>
  <c r="H14" i="53"/>
  <c r="I14" i="53"/>
  <c r="J14" i="53"/>
  <c r="K14" i="53"/>
  <c r="L14" i="53"/>
  <c r="M14" i="53"/>
  <c r="N14" i="53"/>
  <c r="O14" i="53"/>
  <c r="P14" i="53"/>
  <c r="C15" i="53"/>
  <c r="D15" i="53"/>
  <c r="E15" i="53"/>
  <c r="F15" i="53"/>
  <c r="G15" i="53"/>
  <c r="H15" i="53"/>
  <c r="I15" i="53"/>
  <c r="J15" i="53"/>
  <c r="K15" i="53"/>
  <c r="L15" i="53"/>
  <c r="M15" i="53"/>
  <c r="N15" i="53"/>
  <c r="O15" i="53"/>
  <c r="P15" i="53"/>
  <c r="C16" i="53"/>
  <c r="D16" i="53"/>
  <c r="E16" i="53"/>
  <c r="F16" i="53"/>
  <c r="G16" i="53"/>
  <c r="H16" i="53"/>
  <c r="I16" i="53"/>
  <c r="J16" i="53"/>
  <c r="K16" i="53"/>
  <c r="L16" i="53"/>
  <c r="M16" i="53"/>
  <c r="M23" i="53" s="1"/>
  <c r="N16" i="53"/>
  <c r="O16" i="53"/>
  <c r="P16" i="53"/>
  <c r="C17" i="53"/>
  <c r="D17" i="53"/>
  <c r="E17" i="53"/>
  <c r="F17" i="53"/>
  <c r="G17" i="53"/>
  <c r="H17" i="53"/>
  <c r="I17" i="53"/>
  <c r="J17" i="53"/>
  <c r="K17" i="53"/>
  <c r="K23" i="53" s="1"/>
  <c r="L17" i="53"/>
  <c r="M17" i="53"/>
  <c r="N17" i="53"/>
  <c r="O17" i="53"/>
  <c r="P17" i="53"/>
  <c r="C18" i="53"/>
  <c r="D18" i="53"/>
  <c r="E18" i="53"/>
  <c r="F18" i="53"/>
  <c r="G18" i="53"/>
  <c r="H18" i="53"/>
  <c r="I18" i="53"/>
  <c r="J18" i="53"/>
  <c r="K18" i="53"/>
  <c r="L18" i="53"/>
  <c r="M18" i="53"/>
  <c r="N18" i="53"/>
  <c r="C19" i="53"/>
  <c r="D19" i="53"/>
  <c r="E19" i="53"/>
  <c r="F19" i="53"/>
  <c r="G19" i="53"/>
  <c r="H19" i="53"/>
  <c r="I19" i="53"/>
  <c r="J19" i="53"/>
  <c r="K19" i="53"/>
  <c r="L19" i="53"/>
  <c r="M19" i="53"/>
  <c r="N19" i="53"/>
  <c r="O19" i="53"/>
  <c r="P19" i="53"/>
  <c r="C20" i="53"/>
  <c r="D20" i="53"/>
  <c r="E20" i="53"/>
  <c r="F20" i="53"/>
  <c r="G20" i="53"/>
  <c r="H20" i="53"/>
  <c r="I20" i="53"/>
  <c r="J20" i="53"/>
  <c r="K20" i="53"/>
  <c r="L20" i="53"/>
  <c r="M20" i="53"/>
  <c r="N20" i="53"/>
  <c r="O20" i="53"/>
  <c r="C21" i="53"/>
  <c r="D21" i="53"/>
  <c r="E21" i="53"/>
  <c r="F21" i="53"/>
  <c r="G21" i="53"/>
  <c r="H21" i="53"/>
  <c r="I21" i="53"/>
  <c r="J21" i="53"/>
  <c r="K21" i="53"/>
  <c r="L21" i="53"/>
  <c r="M21" i="53"/>
  <c r="N21" i="53"/>
  <c r="P21" i="53"/>
  <c r="C22" i="53"/>
  <c r="D22" i="53"/>
  <c r="E22" i="53"/>
  <c r="F22" i="53"/>
  <c r="G22" i="53"/>
  <c r="H22" i="53"/>
  <c r="I22" i="53"/>
  <c r="J22" i="53"/>
  <c r="K22" i="53"/>
  <c r="L22" i="53"/>
  <c r="M22" i="53"/>
  <c r="N22" i="53"/>
  <c r="O22" i="53"/>
  <c r="P22" i="53"/>
  <c r="P4" i="53"/>
  <c r="O4" i="53"/>
  <c r="N4" i="53"/>
  <c r="M4" i="53"/>
  <c r="L4" i="53"/>
  <c r="K4" i="53"/>
  <c r="J4" i="53"/>
  <c r="I4" i="53"/>
  <c r="H4" i="53"/>
  <c r="G4" i="53"/>
  <c r="G23" i="53" s="1"/>
  <c r="F4" i="53"/>
  <c r="E4" i="53"/>
  <c r="D4" i="53"/>
  <c r="C4" i="53"/>
  <c r="C23" i="53" s="1"/>
  <c r="I23" i="53"/>
  <c r="E23" i="53"/>
  <c r="D23" i="53"/>
  <c r="P5" i="52"/>
  <c r="P23" i="52" s="1"/>
  <c r="P6" i="52"/>
  <c r="P7" i="52"/>
  <c r="P8" i="52"/>
  <c r="P9" i="52"/>
  <c r="P10" i="52"/>
  <c r="P11" i="52"/>
  <c r="P12" i="52"/>
  <c r="P13" i="52"/>
  <c r="P14" i="52"/>
  <c r="P15" i="52"/>
  <c r="P16" i="52"/>
  <c r="P17" i="52"/>
  <c r="P19" i="52"/>
  <c r="P21" i="52"/>
  <c r="P22" i="52"/>
  <c r="O6" i="52"/>
  <c r="O23" i="52" s="1"/>
  <c r="O7" i="52"/>
  <c r="O8" i="52"/>
  <c r="O9" i="52"/>
  <c r="O10" i="52"/>
  <c r="O11" i="52"/>
  <c r="O12" i="52"/>
  <c r="O13" i="52"/>
  <c r="O14" i="52"/>
  <c r="O15" i="52"/>
  <c r="O16" i="52"/>
  <c r="O17" i="52"/>
  <c r="O19" i="52"/>
  <c r="O20" i="52"/>
  <c r="O21" i="52"/>
  <c r="O22" i="52"/>
  <c r="C5" i="52"/>
  <c r="D5" i="52"/>
  <c r="E5" i="52"/>
  <c r="F5" i="52"/>
  <c r="F23" i="52" s="1"/>
  <c r="G5" i="52"/>
  <c r="H5" i="52"/>
  <c r="I5" i="52"/>
  <c r="J5" i="52"/>
  <c r="K5" i="52"/>
  <c r="L5" i="52"/>
  <c r="M5" i="52"/>
  <c r="N5" i="52"/>
  <c r="C6" i="52"/>
  <c r="D6" i="52"/>
  <c r="E6" i="52"/>
  <c r="F6" i="52"/>
  <c r="G6" i="52"/>
  <c r="H6" i="52"/>
  <c r="I6" i="52"/>
  <c r="J6" i="52"/>
  <c r="K6" i="52"/>
  <c r="L6" i="52"/>
  <c r="M6" i="52"/>
  <c r="N6" i="52"/>
  <c r="C7" i="52"/>
  <c r="D7" i="52"/>
  <c r="E7" i="52"/>
  <c r="F7" i="52"/>
  <c r="G7" i="52"/>
  <c r="H7" i="52"/>
  <c r="I7" i="52"/>
  <c r="J7" i="52"/>
  <c r="K7" i="52"/>
  <c r="L7" i="52"/>
  <c r="M7" i="52"/>
  <c r="N7" i="52"/>
  <c r="C8" i="52"/>
  <c r="D8" i="52"/>
  <c r="E8" i="52"/>
  <c r="F8" i="52"/>
  <c r="G8" i="52"/>
  <c r="H8" i="52"/>
  <c r="I8" i="52"/>
  <c r="J8" i="52"/>
  <c r="K8" i="52"/>
  <c r="L8" i="52"/>
  <c r="M8" i="52"/>
  <c r="N8" i="52"/>
  <c r="C9" i="52"/>
  <c r="D9" i="52"/>
  <c r="E9" i="52"/>
  <c r="F9" i="52"/>
  <c r="G9" i="52"/>
  <c r="H9" i="52"/>
  <c r="I9" i="52"/>
  <c r="J9" i="52"/>
  <c r="K9" i="52"/>
  <c r="L9" i="52"/>
  <c r="M9" i="52"/>
  <c r="N9" i="52"/>
  <c r="C10" i="52"/>
  <c r="D10" i="52"/>
  <c r="E10" i="52"/>
  <c r="F10" i="52"/>
  <c r="G10" i="52"/>
  <c r="H10" i="52"/>
  <c r="I10" i="52"/>
  <c r="J10" i="52"/>
  <c r="K10" i="52"/>
  <c r="L10" i="52"/>
  <c r="M10" i="52"/>
  <c r="N10" i="52"/>
  <c r="C11" i="52"/>
  <c r="D11" i="52"/>
  <c r="E11" i="52"/>
  <c r="F11" i="52"/>
  <c r="G11" i="52"/>
  <c r="H11" i="52"/>
  <c r="I11" i="52"/>
  <c r="J11" i="52"/>
  <c r="K11" i="52"/>
  <c r="L11" i="52"/>
  <c r="M11" i="52"/>
  <c r="N11" i="52"/>
  <c r="C12" i="52"/>
  <c r="D12" i="52"/>
  <c r="E12" i="52"/>
  <c r="F12" i="52"/>
  <c r="G12" i="52"/>
  <c r="H12" i="52"/>
  <c r="I12" i="52"/>
  <c r="J12" i="52"/>
  <c r="K12" i="52"/>
  <c r="L12" i="52"/>
  <c r="M12" i="52"/>
  <c r="N12" i="52"/>
  <c r="C13" i="52"/>
  <c r="D13" i="52"/>
  <c r="E13" i="52"/>
  <c r="F13" i="52"/>
  <c r="G13" i="52"/>
  <c r="H13" i="52"/>
  <c r="I13" i="52"/>
  <c r="J13" i="52"/>
  <c r="K13" i="52"/>
  <c r="L13" i="52"/>
  <c r="M13" i="52"/>
  <c r="N13" i="52"/>
  <c r="C14" i="52"/>
  <c r="D14" i="52"/>
  <c r="E14" i="52"/>
  <c r="F14" i="52"/>
  <c r="G14" i="52"/>
  <c r="H14" i="52"/>
  <c r="I14" i="52"/>
  <c r="J14" i="52"/>
  <c r="K14" i="52"/>
  <c r="L14" i="52"/>
  <c r="M14" i="52"/>
  <c r="N14" i="52"/>
  <c r="C15" i="52"/>
  <c r="D15" i="52"/>
  <c r="E15" i="52"/>
  <c r="F15" i="52"/>
  <c r="G15" i="52"/>
  <c r="H15" i="52"/>
  <c r="I15" i="52"/>
  <c r="J15" i="52"/>
  <c r="K15" i="52"/>
  <c r="L15" i="52"/>
  <c r="M15" i="52"/>
  <c r="N15" i="52"/>
  <c r="C16" i="52"/>
  <c r="D16" i="52"/>
  <c r="E16" i="52"/>
  <c r="F16" i="52"/>
  <c r="G16" i="52"/>
  <c r="H16" i="52"/>
  <c r="I16" i="52"/>
  <c r="J16" i="52"/>
  <c r="K16" i="52"/>
  <c r="L16" i="52"/>
  <c r="M16" i="52"/>
  <c r="N16" i="52"/>
  <c r="C17" i="52"/>
  <c r="D17" i="52"/>
  <c r="E17" i="52"/>
  <c r="F17" i="52"/>
  <c r="G17" i="52"/>
  <c r="H17" i="52"/>
  <c r="I17" i="52"/>
  <c r="J17" i="52"/>
  <c r="K17" i="52"/>
  <c r="L17" i="52"/>
  <c r="M17" i="52"/>
  <c r="N17" i="52"/>
  <c r="C18" i="52"/>
  <c r="D18" i="52"/>
  <c r="E18" i="52"/>
  <c r="F18" i="52"/>
  <c r="G18" i="52"/>
  <c r="H18" i="52"/>
  <c r="I18" i="52"/>
  <c r="J18" i="52"/>
  <c r="K18" i="52"/>
  <c r="L18" i="52"/>
  <c r="M18" i="52"/>
  <c r="N18" i="52"/>
  <c r="C19" i="52"/>
  <c r="D19" i="52"/>
  <c r="E19" i="52"/>
  <c r="F19" i="52"/>
  <c r="G19" i="52"/>
  <c r="H19" i="52"/>
  <c r="I19" i="52"/>
  <c r="J19" i="52"/>
  <c r="K19" i="52"/>
  <c r="L19" i="52"/>
  <c r="M19" i="52"/>
  <c r="N19" i="52"/>
  <c r="C20" i="52"/>
  <c r="D20" i="52"/>
  <c r="E20" i="52"/>
  <c r="F20" i="52"/>
  <c r="G20" i="52"/>
  <c r="H20" i="52"/>
  <c r="I20" i="52"/>
  <c r="J20" i="52"/>
  <c r="K20" i="52"/>
  <c r="L20" i="52"/>
  <c r="M20" i="52"/>
  <c r="N20" i="52"/>
  <c r="C21" i="52"/>
  <c r="D21" i="52"/>
  <c r="E21" i="52"/>
  <c r="F21" i="52"/>
  <c r="G21" i="52"/>
  <c r="H21" i="52"/>
  <c r="I21" i="52"/>
  <c r="J21" i="52"/>
  <c r="K21" i="52"/>
  <c r="L21" i="52"/>
  <c r="M21" i="52"/>
  <c r="N21" i="52"/>
  <c r="C22" i="52"/>
  <c r="D22" i="52"/>
  <c r="E22" i="52"/>
  <c r="F22" i="52"/>
  <c r="G22" i="52"/>
  <c r="H22" i="52"/>
  <c r="I22" i="52"/>
  <c r="J22" i="52"/>
  <c r="K22" i="52"/>
  <c r="K23" i="52" s="1"/>
  <c r="L22" i="52"/>
  <c r="M22" i="52"/>
  <c r="N22" i="52"/>
  <c r="O5" i="52"/>
  <c r="M4" i="52"/>
  <c r="I4" i="52"/>
  <c r="I23" i="52" s="1"/>
  <c r="E4" i="52"/>
  <c r="E23" i="52" s="1"/>
  <c r="G23" i="52"/>
  <c r="P4" i="52"/>
  <c r="N4" i="52"/>
  <c r="L4" i="52"/>
  <c r="K4" i="52"/>
  <c r="J4" i="52"/>
  <c r="H4" i="52"/>
  <c r="G4" i="52"/>
  <c r="F4" i="52"/>
  <c r="D4" i="52"/>
  <c r="C4" i="52"/>
  <c r="M23" i="52"/>
  <c r="L23" i="52"/>
  <c r="H23" i="52"/>
  <c r="D23" i="52"/>
  <c r="C23" i="52"/>
  <c r="C5" i="51"/>
  <c r="D5" i="51"/>
  <c r="E5" i="51"/>
  <c r="E23" i="51" s="1"/>
  <c r="F5" i="51"/>
  <c r="F23" i="51" s="1"/>
  <c r="G5" i="51"/>
  <c r="H5" i="51"/>
  <c r="I5" i="51"/>
  <c r="I23" i="51" s="1"/>
  <c r="J23" i="51"/>
  <c r="K5" i="51"/>
  <c r="L5" i="51"/>
  <c r="M5" i="51"/>
  <c r="M23" i="51" s="1"/>
  <c r="N5" i="51"/>
  <c r="N23" i="51" s="1"/>
  <c r="O5" i="51"/>
  <c r="P5" i="51"/>
  <c r="C6" i="51"/>
  <c r="D6" i="51"/>
  <c r="D23" i="51" s="1"/>
  <c r="E6" i="51"/>
  <c r="F6" i="51"/>
  <c r="G6" i="51"/>
  <c r="H6" i="51"/>
  <c r="H23" i="51" s="1"/>
  <c r="I6" i="51"/>
  <c r="J6" i="51"/>
  <c r="K6" i="51"/>
  <c r="L6" i="51"/>
  <c r="L23" i="51" s="1"/>
  <c r="M6" i="51"/>
  <c r="N6" i="51"/>
  <c r="O6" i="51"/>
  <c r="P6" i="51"/>
  <c r="P23" i="51" s="1"/>
  <c r="C7" i="51"/>
  <c r="D7" i="51"/>
  <c r="E7" i="51"/>
  <c r="F7" i="51"/>
  <c r="G7" i="51"/>
  <c r="H7" i="51"/>
  <c r="I7" i="51"/>
  <c r="J7" i="51"/>
  <c r="K7" i="51"/>
  <c r="L7" i="51"/>
  <c r="M7" i="51"/>
  <c r="N7" i="51"/>
  <c r="O7" i="51"/>
  <c r="P7" i="51"/>
  <c r="C8" i="51"/>
  <c r="D8" i="51"/>
  <c r="E8" i="51"/>
  <c r="F8" i="51"/>
  <c r="G8" i="51"/>
  <c r="H8" i="51"/>
  <c r="I8" i="51"/>
  <c r="J8" i="51"/>
  <c r="K8" i="51"/>
  <c r="L8" i="51"/>
  <c r="M8" i="51"/>
  <c r="N8" i="51"/>
  <c r="O8" i="51"/>
  <c r="P8" i="51"/>
  <c r="C9" i="51"/>
  <c r="D9" i="51"/>
  <c r="E9" i="51"/>
  <c r="F9" i="51"/>
  <c r="G9" i="51"/>
  <c r="H9" i="51"/>
  <c r="I9" i="51"/>
  <c r="J9" i="51"/>
  <c r="K9" i="51"/>
  <c r="L9" i="51"/>
  <c r="M9" i="51"/>
  <c r="N9" i="51"/>
  <c r="O9" i="51"/>
  <c r="P9" i="51"/>
  <c r="C10" i="51"/>
  <c r="D10" i="51"/>
  <c r="E10" i="51"/>
  <c r="F10" i="51"/>
  <c r="G10" i="51"/>
  <c r="H10" i="51"/>
  <c r="I10" i="51"/>
  <c r="J10" i="51"/>
  <c r="K10" i="51"/>
  <c r="L10" i="51"/>
  <c r="M10" i="51"/>
  <c r="N10" i="51"/>
  <c r="O10" i="51"/>
  <c r="P10" i="51"/>
  <c r="C11" i="51"/>
  <c r="D11" i="51"/>
  <c r="E11" i="51"/>
  <c r="F11" i="51"/>
  <c r="G11" i="51"/>
  <c r="H11" i="51"/>
  <c r="I11" i="51"/>
  <c r="J11" i="51"/>
  <c r="K11" i="51"/>
  <c r="L11" i="51"/>
  <c r="M11" i="51"/>
  <c r="N11" i="51"/>
  <c r="O11" i="51"/>
  <c r="P11" i="51"/>
  <c r="C12" i="51"/>
  <c r="D12" i="51"/>
  <c r="E12" i="51"/>
  <c r="F12" i="51"/>
  <c r="G12" i="51"/>
  <c r="H12" i="51"/>
  <c r="I12" i="51"/>
  <c r="J12" i="51"/>
  <c r="K12" i="51"/>
  <c r="L12" i="51"/>
  <c r="M12" i="51"/>
  <c r="N12" i="51"/>
  <c r="O12" i="51"/>
  <c r="P12" i="51"/>
  <c r="C13" i="51"/>
  <c r="D13" i="51"/>
  <c r="E13" i="51"/>
  <c r="F13" i="51"/>
  <c r="G13" i="51"/>
  <c r="H13" i="51"/>
  <c r="I13" i="51"/>
  <c r="J13" i="51"/>
  <c r="K13" i="51"/>
  <c r="L13" i="51"/>
  <c r="M13" i="51"/>
  <c r="N13" i="51"/>
  <c r="O13" i="51"/>
  <c r="P13" i="51"/>
  <c r="C14" i="51"/>
  <c r="D14" i="51"/>
  <c r="E14" i="51"/>
  <c r="F14" i="51"/>
  <c r="G14" i="51"/>
  <c r="H14" i="51"/>
  <c r="I14" i="51"/>
  <c r="J14" i="51"/>
  <c r="K14" i="51"/>
  <c r="L14" i="51"/>
  <c r="M14" i="51"/>
  <c r="N14" i="51"/>
  <c r="O14" i="51"/>
  <c r="P14" i="51"/>
  <c r="C15" i="51"/>
  <c r="D15" i="51"/>
  <c r="E15" i="51"/>
  <c r="F15" i="51"/>
  <c r="G15" i="51"/>
  <c r="H15" i="51"/>
  <c r="I15" i="51"/>
  <c r="J15" i="51"/>
  <c r="K15" i="51"/>
  <c r="L15" i="51"/>
  <c r="M15" i="51"/>
  <c r="N15" i="51"/>
  <c r="O15" i="51"/>
  <c r="P15" i="51"/>
  <c r="C16" i="51"/>
  <c r="D16" i="51"/>
  <c r="E16" i="51"/>
  <c r="F16" i="51"/>
  <c r="G16" i="51"/>
  <c r="H16" i="51"/>
  <c r="I16" i="51"/>
  <c r="J16" i="51"/>
  <c r="K16" i="51"/>
  <c r="L16" i="51"/>
  <c r="M16" i="51"/>
  <c r="N16" i="51"/>
  <c r="O16" i="51"/>
  <c r="P16" i="51"/>
  <c r="C17" i="51"/>
  <c r="D17" i="51"/>
  <c r="E17" i="51"/>
  <c r="F17" i="51"/>
  <c r="G17" i="51"/>
  <c r="H17" i="51"/>
  <c r="I17" i="51"/>
  <c r="J17" i="51"/>
  <c r="K17" i="51"/>
  <c r="L17" i="51"/>
  <c r="M17" i="51"/>
  <c r="N17" i="51"/>
  <c r="O17" i="51"/>
  <c r="P17" i="51"/>
  <c r="C18" i="51"/>
  <c r="D18" i="51"/>
  <c r="E18" i="51"/>
  <c r="F18" i="51"/>
  <c r="G18" i="51"/>
  <c r="H18" i="51"/>
  <c r="I18" i="51"/>
  <c r="J18" i="51"/>
  <c r="K18" i="51"/>
  <c r="L18" i="51"/>
  <c r="M18" i="51"/>
  <c r="N18" i="51"/>
  <c r="O18" i="51"/>
  <c r="P18" i="51"/>
  <c r="C19" i="51"/>
  <c r="D19" i="51"/>
  <c r="E19" i="51"/>
  <c r="F19" i="51"/>
  <c r="G19" i="51"/>
  <c r="H19" i="51"/>
  <c r="I19" i="51"/>
  <c r="J19" i="51"/>
  <c r="K19" i="51"/>
  <c r="L19" i="51"/>
  <c r="M19" i="51"/>
  <c r="N19" i="51"/>
  <c r="O19" i="51"/>
  <c r="P19" i="51"/>
  <c r="C20" i="51"/>
  <c r="D20" i="51"/>
  <c r="E20" i="51"/>
  <c r="F20" i="51"/>
  <c r="G20" i="51"/>
  <c r="H20" i="51"/>
  <c r="I20" i="51"/>
  <c r="J20" i="51"/>
  <c r="K20" i="51"/>
  <c r="L20" i="51"/>
  <c r="M20" i="51"/>
  <c r="N20" i="51"/>
  <c r="O20" i="51"/>
  <c r="P20" i="51"/>
  <c r="C21" i="51"/>
  <c r="D21" i="51"/>
  <c r="E21" i="51"/>
  <c r="F21" i="51"/>
  <c r="G21" i="51"/>
  <c r="H21" i="51"/>
  <c r="I21" i="51"/>
  <c r="J21" i="51"/>
  <c r="K21" i="51"/>
  <c r="L21" i="51"/>
  <c r="M21" i="51"/>
  <c r="N21" i="51"/>
  <c r="O21" i="51"/>
  <c r="P21" i="51"/>
  <c r="C22" i="51"/>
  <c r="D22" i="51"/>
  <c r="E22" i="51"/>
  <c r="F22" i="51"/>
  <c r="G22" i="51"/>
  <c r="H22" i="51"/>
  <c r="I22" i="51"/>
  <c r="J22" i="51"/>
  <c r="K22" i="51"/>
  <c r="L22" i="51"/>
  <c r="M22" i="51"/>
  <c r="N22" i="51"/>
  <c r="O22" i="51"/>
  <c r="P22" i="51"/>
  <c r="P4" i="51"/>
  <c r="N4" i="51"/>
  <c r="M4" i="51"/>
  <c r="L4" i="51"/>
  <c r="K4" i="51"/>
  <c r="J4" i="51"/>
  <c r="I4" i="51"/>
  <c r="H4" i="51"/>
  <c r="G4" i="51"/>
  <c r="F4" i="51"/>
  <c r="E4" i="51"/>
  <c r="D4" i="51"/>
  <c r="C4" i="51"/>
  <c r="O23" i="51"/>
  <c r="K23" i="51"/>
  <c r="G23" i="51"/>
  <c r="C23" i="51"/>
  <c r="C5" i="50"/>
  <c r="D5" i="50"/>
  <c r="E5" i="50"/>
  <c r="F5" i="50"/>
  <c r="F23" i="50" s="1"/>
  <c r="G5" i="50"/>
  <c r="H5" i="50"/>
  <c r="I5" i="50"/>
  <c r="J5" i="50"/>
  <c r="J23" i="50" s="1"/>
  <c r="K5" i="50"/>
  <c r="L5" i="50"/>
  <c r="M5" i="50"/>
  <c r="N5" i="50"/>
  <c r="O5" i="50"/>
  <c r="P5" i="50"/>
  <c r="C6" i="50"/>
  <c r="D6" i="50"/>
  <c r="D23" i="50" s="1"/>
  <c r="E6" i="50"/>
  <c r="F6" i="50"/>
  <c r="G6" i="50"/>
  <c r="H6" i="50"/>
  <c r="H23" i="50" s="1"/>
  <c r="I6" i="50"/>
  <c r="J6" i="50"/>
  <c r="K6" i="50"/>
  <c r="L6" i="50"/>
  <c r="M6" i="50"/>
  <c r="N6" i="50"/>
  <c r="O6" i="50"/>
  <c r="P6" i="50"/>
  <c r="P23" i="50" s="1"/>
  <c r="C7" i="50"/>
  <c r="D7" i="50"/>
  <c r="E7" i="50"/>
  <c r="F7" i="50"/>
  <c r="G7" i="50"/>
  <c r="H7" i="50"/>
  <c r="I7" i="50"/>
  <c r="J7" i="50"/>
  <c r="K7" i="50"/>
  <c r="L7" i="50"/>
  <c r="M7" i="50"/>
  <c r="N7" i="50"/>
  <c r="O7" i="50"/>
  <c r="P7" i="50"/>
  <c r="C8" i="50"/>
  <c r="D8" i="50"/>
  <c r="E8" i="50"/>
  <c r="F8" i="50"/>
  <c r="G8" i="50"/>
  <c r="H8" i="50"/>
  <c r="I8" i="50"/>
  <c r="J8" i="50"/>
  <c r="K8" i="50"/>
  <c r="L8" i="50"/>
  <c r="M8" i="50"/>
  <c r="N8" i="50"/>
  <c r="O8" i="50"/>
  <c r="P8" i="50"/>
  <c r="C9" i="50"/>
  <c r="D9" i="50"/>
  <c r="E9" i="50"/>
  <c r="F9" i="50"/>
  <c r="G9" i="50"/>
  <c r="H9" i="50"/>
  <c r="I9" i="50"/>
  <c r="J9" i="50"/>
  <c r="K9" i="50"/>
  <c r="L9" i="50"/>
  <c r="M9" i="50"/>
  <c r="N9" i="50"/>
  <c r="O9" i="50"/>
  <c r="P9" i="50"/>
  <c r="C10" i="50"/>
  <c r="D10" i="50"/>
  <c r="E10" i="50"/>
  <c r="F10" i="50"/>
  <c r="G10" i="50"/>
  <c r="H10" i="50"/>
  <c r="I10" i="50"/>
  <c r="J10" i="50"/>
  <c r="K10" i="50"/>
  <c r="L10" i="50"/>
  <c r="M10" i="50"/>
  <c r="N10" i="50"/>
  <c r="O10" i="50"/>
  <c r="P10" i="50"/>
  <c r="C11" i="50"/>
  <c r="D11" i="50"/>
  <c r="E11" i="50"/>
  <c r="F11" i="50"/>
  <c r="G11" i="50"/>
  <c r="H11" i="50"/>
  <c r="I11" i="50"/>
  <c r="J11" i="50"/>
  <c r="K11" i="50"/>
  <c r="L11" i="50"/>
  <c r="M11" i="50"/>
  <c r="N11" i="50"/>
  <c r="O11" i="50"/>
  <c r="P11" i="50"/>
  <c r="C12" i="50"/>
  <c r="D12" i="50"/>
  <c r="E12" i="50"/>
  <c r="F12" i="50"/>
  <c r="G12" i="50"/>
  <c r="H12" i="50"/>
  <c r="I12" i="50"/>
  <c r="J12" i="50"/>
  <c r="K12" i="50"/>
  <c r="L12" i="50"/>
  <c r="M12" i="50"/>
  <c r="N12" i="50"/>
  <c r="O12" i="50"/>
  <c r="P12" i="50"/>
  <c r="C13" i="50"/>
  <c r="D13" i="50"/>
  <c r="E13" i="50"/>
  <c r="F13" i="50"/>
  <c r="G13" i="50"/>
  <c r="H13" i="50"/>
  <c r="I13" i="50"/>
  <c r="J13" i="50"/>
  <c r="K13" i="50"/>
  <c r="L13" i="50"/>
  <c r="M13" i="50"/>
  <c r="N13" i="50"/>
  <c r="O13" i="50"/>
  <c r="P13" i="50"/>
  <c r="C14" i="50"/>
  <c r="D14" i="50"/>
  <c r="E14" i="50"/>
  <c r="F14" i="50"/>
  <c r="G14" i="50"/>
  <c r="H14" i="50"/>
  <c r="I14" i="50"/>
  <c r="J14" i="50"/>
  <c r="K14" i="50"/>
  <c r="L14" i="50"/>
  <c r="M14" i="50"/>
  <c r="N14" i="50"/>
  <c r="O14" i="50"/>
  <c r="P14" i="50"/>
  <c r="C15" i="50"/>
  <c r="D15" i="50"/>
  <c r="E15" i="50"/>
  <c r="F15" i="50"/>
  <c r="G15" i="50"/>
  <c r="H15" i="50"/>
  <c r="I15" i="50"/>
  <c r="J15" i="50"/>
  <c r="K15" i="50"/>
  <c r="L15" i="50"/>
  <c r="M15" i="50"/>
  <c r="N15" i="50"/>
  <c r="O15" i="50"/>
  <c r="P15" i="50"/>
  <c r="C16" i="50"/>
  <c r="D16" i="50"/>
  <c r="E16" i="50"/>
  <c r="F16" i="50"/>
  <c r="G16" i="50"/>
  <c r="H16" i="50"/>
  <c r="I16" i="50"/>
  <c r="J16" i="50"/>
  <c r="K16" i="50"/>
  <c r="L16" i="50"/>
  <c r="M16" i="50"/>
  <c r="N16" i="50"/>
  <c r="O16" i="50"/>
  <c r="P16" i="50"/>
  <c r="C17" i="50"/>
  <c r="D17" i="50"/>
  <c r="E17" i="50"/>
  <c r="F17" i="50"/>
  <c r="G17" i="50"/>
  <c r="H17" i="50"/>
  <c r="I17" i="50"/>
  <c r="J17" i="50"/>
  <c r="K17" i="50"/>
  <c r="L17" i="50"/>
  <c r="M17" i="50"/>
  <c r="N17" i="50"/>
  <c r="O17" i="50"/>
  <c r="P17" i="50"/>
  <c r="C18" i="50"/>
  <c r="D18" i="50"/>
  <c r="E18" i="50"/>
  <c r="F18" i="50"/>
  <c r="G18" i="50"/>
  <c r="H18" i="50"/>
  <c r="I18" i="50"/>
  <c r="J18" i="50"/>
  <c r="K18" i="50"/>
  <c r="L18" i="50"/>
  <c r="M18" i="50"/>
  <c r="M23" i="50" s="1"/>
  <c r="N18" i="50"/>
  <c r="O18" i="50"/>
  <c r="C19" i="50"/>
  <c r="D19" i="50"/>
  <c r="E19" i="50"/>
  <c r="F19" i="50"/>
  <c r="G19" i="50"/>
  <c r="H19" i="50"/>
  <c r="I19" i="50"/>
  <c r="J19" i="50"/>
  <c r="K19" i="50"/>
  <c r="L19" i="50"/>
  <c r="M19" i="50"/>
  <c r="N19" i="50"/>
  <c r="O19" i="50"/>
  <c r="O23" i="50" s="1"/>
  <c r="P19" i="50"/>
  <c r="C20" i="50"/>
  <c r="D20" i="50"/>
  <c r="E20" i="50"/>
  <c r="F20" i="50"/>
  <c r="G20" i="50"/>
  <c r="H20" i="50"/>
  <c r="I20" i="50"/>
  <c r="J20" i="50"/>
  <c r="K20" i="50"/>
  <c r="L20" i="50"/>
  <c r="M20" i="50"/>
  <c r="N20" i="50"/>
  <c r="P20" i="50"/>
  <c r="C21" i="50"/>
  <c r="D21" i="50"/>
  <c r="E21" i="50"/>
  <c r="F21" i="50"/>
  <c r="G21" i="50"/>
  <c r="H21" i="50"/>
  <c r="I21" i="50"/>
  <c r="J21" i="50"/>
  <c r="K21" i="50"/>
  <c r="L21" i="50"/>
  <c r="M21" i="50"/>
  <c r="N21" i="50"/>
  <c r="O21" i="50"/>
  <c r="P21" i="50"/>
  <c r="C22" i="50"/>
  <c r="D22" i="50"/>
  <c r="E22" i="50"/>
  <c r="F22" i="50"/>
  <c r="G22" i="50"/>
  <c r="H22" i="50"/>
  <c r="I22" i="50"/>
  <c r="J22" i="50"/>
  <c r="K22" i="50"/>
  <c r="L22" i="50"/>
  <c r="M22" i="50"/>
  <c r="N22" i="50"/>
  <c r="O22" i="50"/>
  <c r="P22" i="50"/>
  <c r="I4" i="50"/>
  <c r="C4" i="50"/>
  <c r="C23" i="50" s="1"/>
  <c r="P4" i="50"/>
  <c r="O4" i="50"/>
  <c r="N4" i="50"/>
  <c r="M4" i="50"/>
  <c r="L4" i="50"/>
  <c r="K4" i="50"/>
  <c r="J4" i="50"/>
  <c r="H4" i="50"/>
  <c r="G4" i="50"/>
  <c r="F4" i="50"/>
  <c r="E4" i="50"/>
  <c r="D4" i="50"/>
  <c r="I23" i="50"/>
  <c r="E23" i="50"/>
  <c r="N23" i="50"/>
  <c r="K23" i="50"/>
  <c r="G23" i="50"/>
  <c r="C5" i="49"/>
  <c r="D5" i="49"/>
  <c r="E5" i="49"/>
  <c r="F5" i="49"/>
  <c r="F23" i="49" s="1"/>
  <c r="G5" i="49"/>
  <c r="H5" i="49"/>
  <c r="I5" i="49"/>
  <c r="J5" i="49"/>
  <c r="K5" i="49"/>
  <c r="L5" i="49"/>
  <c r="M5" i="49"/>
  <c r="N5" i="49"/>
  <c r="O5" i="49"/>
  <c r="P5" i="49"/>
  <c r="C6" i="49"/>
  <c r="D6" i="49"/>
  <c r="E6" i="49"/>
  <c r="F6" i="49"/>
  <c r="G6" i="49"/>
  <c r="H6" i="49"/>
  <c r="H23" i="49" s="1"/>
  <c r="I6" i="49"/>
  <c r="J6" i="49"/>
  <c r="K6" i="49"/>
  <c r="L6" i="49"/>
  <c r="L23" i="49" s="1"/>
  <c r="M6" i="49"/>
  <c r="N6" i="49"/>
  <c r="O6" i="49"/>
  <c r="P6" i="49"/>
  <c r="C7" i="49"/>
  <c r="D7" i="49"/>
  <c r="E7" i="49"/>
  <c r="F7" i="49"/>
  <c r="G7" i="49"/>
  <c r="H7" i="49"/>
  <c r="I7" i="49"/>
  <c r="J7" i="49"/>
  <c r="K7" i="49"/>
  <c r="L7" i="49"/>
  <c r="M7" i="49"/>
  <c r="N7" i="49"/>
  <c r="O7" i="49"/>
  <c r="P7" i="49"/>
  <c r="C8" i="49"/>
  <c r="D8" i="49"/>
  <c r="E8" i="49"/>
  <c r="F8" i="49"/>
  <c r="G8" i="49"/>
  <c r="H8" i="49"/>
  <c r="I8" i="49"/>
  <c r="J8" i="49"/>
  <c r="K8" i="49"/>
  <c r="L8" i="49"/>
  <c r="M8" i="49"/>
  <c r="N8" i="49"/>
  <c r="O8" i="49"/>
  <c r="P8" i="49"/>
  <c r="C9" i="49"/>
  <c r="D9" i="49"/>
  <c r="E9" i="49"/>
  <c r="F9" i="49"/>
  <c r="G9" i="49"/>
  <c r="H9" i="49"/>
  <c r="I9" i="49"/>
  <c r="J9" i="49"/>
  <c r="K9" i="49"/>
  <c r="L9" i="49"/>
  <c r="M9" i="49"/>
  <c r="N9" i="49"/>
  <c r="O9" i="49"/>
  <c r="P9" i="49"/>
  <c r="C10" i="49"/>
  <c r="D10" i="49"/>
  <c r="E10" i="49"/>
  <c r="F10" i="49"/>
  <c r="G10" i="49"/>
  <c r="H10" i="49"/>
  <c r="I10" i="49"/>
  <c r="J10" i="49"/>
  <c r="K10" i="49"/>
  <c r="L10" i="49"/>
  <c r="M10" i="49"/>
  <c r="N10" i="49"/>
  <c r="O10" i="49"/>
  <c r="P10" i="49"/>
  <c r="C11" i="49"/>
  <c r="D11" i="49"/>
  <c r="E11" i="49"/>
  <c r="F11" i="49"/>
  <c r="G11" i="49"/>
  <c r="H11" i="49"/>
  <c r="I11" i="49"/>
  <c r="J11" i="49"/>
  <c r="K11" i="49"/>
  <c r="L11" i="49"/>
  <c r="M11" i="49"/>
  <c r="N11" i="49"/>
  <c r="O11" i="49"/>
  <c r="P11" i="49"/>
  <c r="C12" i="49"/>
  <c r="D12" i="49"/>
  <c r="E12" i="49"/>
  <c r="F12" i="49"/>
  <c r="G12" i="49"/>
  <c r="H12" i="49"/>
  <c r="I12" i="49"/>
  <c r="J12" i="49"/>
  <c r="K12" i="49"/>
  <c r="L12" i="49"/>
  <c r="M12" i="49"/>
  <c r="N12" i="49"/>
  <c r="O12" i="49"/>
  <c r="P12" i="49"/>
  <c r="C13" i="49"/>
  <c r="D13" i="49"/>
  <c r="E13" i="49"/>
  <c r="F13" i="49"/>
  <c r="G13" i="49"/>
  <c r="H13" i="49"/>
  <c r="I13" i="49"/>
  <c r="J13" i="49"/>
  <c r="K13" i="49"/>
  <c r="L13" i="49"/>
  <c r="M13" i="49"/>
  <c r="N13" i="49"/>
  <c r="O13" i="49"/>
  <c r="P13" i="49"/>
  <c r="C14" i="49"/>
  <c r="D14" i="49"/>
  <c r="E14" i="49"/>
  <c r="F14" i="49"/>
  <c r="G14" i="49"/>
  <c r="H14" i="49"/>
  <c r="I14" i="49"/>
  <c r="J14" i="49"/>
  <c r="K14" i="49"/>
  <c r="L14" i="49"/>
  <c r="M14" i="49"/>
  <c r="N14" i="49"/>
  <c r="O14" i="49"/>
  <c r="P14" i="49"/>
  <c r="C15" i="49"/>
  <c r="D15" i="49"/>
  <c r="E15" i="49"/>
  <c r="F15" i="49"/>
  <c r="G15" i="49"/>
  <c r="H15" i="49"/>
  <c r="I15" i="49"/>
  <c r="J15" i="49"/>
  <c r="K15" i="49"/>
  <c r="L15" i="49"/>
  <c r="M15" i="49"/>
  <c r="N15" i="49"/>
  <c r="O15" i="49"/>
  <c r="P15" i="49"/>
  <c r="C16" i="49"/>
  <c r="D16" i="49"/>
  <c r="E16" i="49"/>
  <c r="F16" i="49"/>
  <c r="G16" i="49"/>
  <c r="H16" i="49"/>
  <c r="I16" i="49"/>
  <c r="J16" i="49"/>
  <c r="K16" i="49"/>
  <c r="L16" i="49"/>
  <c r="M16" i="49"/>
  <c r="N16" i="49"/>
  <c r="O16" i="49"/>
  <c r="P16" i="49"/>
  <c r="C17" i="49"/>
  <c r="D17" i="49"/>
  <c r="E17" i="49"/>
  <c r="F17" i="49"/>
  <c r="G17" i="49"/>
  <c r="H17" i="49"/>
  <c r="I17" i="49"/>
  <c r="J17" i="49"/>
  <c r="K17" i="49"/>
  <c r="L17" i="49"/>
  <c r="M17" i="49"/>
  <c r="N17" i="49"/>
  <c r="O17" i="49"/>
  <c r="P17" i="49"/>
  <c r="C18" i="49"/>
  <c r="D18" i="49"/>
  <c r="E18" i="49"/>
  <c r="F18" i="49"/>
  <c r="G18" i="49"/>
  <c r="H18" i="49"/>
  <c r="I18" i="49"/>
  <c r="J18" i="49"/>
  <c r="K18" i="49"/>
  <c r="L18" i="49"/>
  <c r="M18" i="49"/>
  <c r="N18" i="49"/>
  <c r="P18" i="49"/>
  <c r="C19" i="49"/>
  <c r="D19" i="49"/>
  <c r="E19" i="49"/>
  <c r="F19" i="49"/>
  <c r="G19" i="49"/>
  <c r="H19" i="49"/>
  <c r="I19" i="49"/>
  <c r="J19" i="49"/>
  <c r="K19" i="49"/>
  <c r="L19" i="49"/>
  <c r="M19" i="49"/>
  <c r="N19" i="49"/>
  <c r="O19" i="49"/>
  <c r="P19" i="49"/>
  <c r="C20" i="49"/>
  <c r="D20" i="49"/>
  <c r="E20" i="49"/>
  <c r="F20" i="49"/>
  <c r="G20" i="49"/>
  <c r="H20" i="49"/>
  <c r="I20" i="49"/>
  <c r="J20" i="49"/>
  <c r="K20" i="49"/>
  <c r="L20" i="49"/>
  <c r="M20" i="49"/>
  <c r="N20" i="49"/>
  <c r="O20" i="49"/>
  <c r="P20" i="49"/>
  <c r="C21" i="49"/>
  <c r="D21" i="49"/>
  <c r="E21" i="49"/>
  <c r="F21" i="49"/>
  <c r="G21" i="49"/>
  <c r="H21" i="49"/>
  <c r="I21" i="49"/>
  <c r="J21" i="49"/>
  <c r="K21" i="49"/>
  <c r="L21" i="49"/>
  <c r="M21" i="49"/>
  <c r="N21" i="49"/>
  <c r="O21" i="49"/>
  <c r="P21" i="49"/>
  <c r="C22" i="49"/>
  <c r="D22" i="49"/>
  <c r="E22" i="49"/>
  <c r="F22" i="49"/>
  <c r="G22" i="49"/>
  <c r="H22" i="49"/>
  <c r="I22" i="49"/>
  <c r="I23" i="49" s="1"/>
  <c r="J22" i="49"/>
  <c r="K22" i="49"/>
  <c r="L22" i="49"/>
  <c r="M22" i="49"/>
  <c r="N22" i="49"/>
  <c r="O22" i="49"/>
  <c r="P22" i="49"/>
  <c r="P4" i="49"/>
  <c r="M4" i="49"/>
  <c r="G4" i="49"/>
  <c r="O4" i="49"/>
  <c r="N4" i="49"/>
  <c r="L4" i="49"/>
  <c r="K4" i="49"/>
  <c r="J4" i="49"/>
  <c r="I4" i="49"/>
  <c r="H4" i="49"/>
  <c r="F4" i="49"/>
  <c r="E4" i="49"/>
  <c r="D4" i="49"/>
  <c r="C4" i="49"/>
  <c r="E23" i="49"/>
  <c r="O23" i="49"/>
  <c r="K23" i="49"/>
  <c r="J23" i="49"/>
  <c r="G23" i="49"/>
  <c r="C23" i="49"/>
  <c r="P6" i="48"/>
  <c r="P7" i="48"/>
  <c r="P8" i="48"/>
  <c r="P9" i="48"/>
  <c r="P10" i="48"/>
  <c r="P11" i="48"/>
  <c r="P12" i="48"/>
  <c r="P13" i="48"/>
  <c r="P14" i="48"/>
  <c r="P15" i="48"/>
  <c r="P16" i="48"/>
  <c r="P17" i="48"/>
  <c r="P18" i="48"/>
  <c r="P19" i="48"/>
  <c r="P21" i="48"/>
  <c r="P22" i="48"/>
  <c r="C5" i="48"/>
  <c r="D5" i="48"/>
  <c r="E5" i="48"/>
  <c r="F5" i="48"/>
  <c r="F23" i="48" s="1"/>
  <c r="G5" i="48"/>
  <c r="H5" i="48"/>
  <c r="I5" i="48"/>
  <c r="J5" i="48"/>
  <c r="K5" i="48"/>
  <c r="L5" i="48"/>
  <c r="M5" i="48"/>
  <c r="N5" i="48"/>
  <c r="N23" i="48" s="1"/>
  <c r="O5" i="48"/>
  <c r="C6" i="48"/>
  <c r="D6" i="48"/>
  <c r="E6" i="48"/>
  <c r="E23" i="48" s="1"/>
  <c r="F6" i="48"/>
  <c r="G6" i="48"/>
  <c r="H6" i="48"/>
  <c r="I6" i="48"/>
  <c r="J6" i="48"/>
  <c r="K6" i="48"/>
  <c r="L6" i="48"/>
  <c r="M6" i="48"/>
  <c r="N6" i="48"/>
  <c r="O6" i="48"/>
  <c r="C7" i="48"/>
  <c r="D7" i="48"/>
  <c r="E7" i="48"/>
  <c r="F7" i="48"/>
  <c r="G7" i="48"/>
  <c r="H7" i="48"/>
  <c r="I7" i="48"/>
  <c r="J7" i="48"/>
  <c r="K7" i="48"/>
  <c r="L7" i="48"/>
  <c r="M7" i="48"/>
  <c r="N7" i="48"/>
  <c r="O7" i="48"/>
  <c r="C8" i="48"/>
  <c r="D8" i="48"/>
  <c r="E8" i="48"/>
  <c r="F8" i="48"/>
  <c r="G8" i="48"/>
  <c r="G23" i="48" s="1"/>
  <c r="H8" i="48"/>
  <c r="I8" i="48"/>
  <c r="J8" i="48"/>
  <c r="K8" i="48"/>
  <c r="K23" i="48" s="1"/>
  <c r="L8" i="48"/>
  <c r="M8" i="48"/>
  <c r="N8" i="48"/>
  <c r="O8" i="48"/>
  <c r="O23" i="48" s="1"/>
  <c r="C9" i="48"/>
  <c r="D9" i="48"/>
  <c r="E9" i="48"/>
  <c r="F9" i="48"/>
  <c r="G9" i="48"/>
  <c r="H9" i="48"/>
  <c r="I9" i="48"/>
  <c r="J9" i="48"/>
  <c r="K9" i="48"/>
  <c r="L9" i="48"/>
  <c r="M9" i="48"/>
  <c r="N9" i="48"/>
  <c r="O9" i="48"/>
  <c r="C10" i="48"/>
  <c r="D10" i="48"/>
  <c r="E10" i="48"/>
  <c r="F10" i="48"/>
  <c r="G10" i="48"/>
  <c r="H10" i="48"/>
  <c r="I10" i="48"/>
  <c r="J10" i="48"/>
  <c r="K10" i="48"/>
  <c r="L10" i="48"/>
  <c r="M10" i="48"/>
  <c r="N10" i="48"/>
  <c r="O10" i="48"/>
  <c r="C11" i="48"/>
  <c r="D11" i="48"/>
  <c r="E11" i="48"/>
  <c r="F11" i="48"/>
  <c r="G11" i="48"/>
  <c r="H11" i="48"/>
  <c r="I11" i="48"/>
  <c r="J11" i="48"/>
  <c r="K11" i="48"/>
  <c r="L11" i="48"/>
  <c r="M11" i="48"/>
  <c r="N11" i="48"/>
  <c r="O11" i="48"/>
  <c r="C12" i="48"/>
  <c r="D12" i="48"/>
  <c r="E12" i="48"/>
  <c r="F12" i="48"/>
  <c r="G12" i="48"/>
  <c r="H12" i="48"/>
  <c r="I12" i="48"/>
  <c r="J12" i="48"/>
  <c r="K12" i="48"/>
  <c r="L12" i="48"/>
  <c r="M12" i="48"/>
  <c r="N12" i="48"/>
  <c r="O12" i="48"/>
  <c r="C13" i="48"/>
  <c r="D13" i="48"/>
  <c r="E13" i="48"/>
  <c r="F13" i="48"/>
  <c r="G13" i="48"/>
  <c r="H13" i="48"/>
  <c r="I13" i="48"/>
  <c r="J13" i="48"/>
  <c r="K13" i="48"/>
  <c r="L13" i="48"/>
  <c r="M13" i="48"/>
  <c r="N13" i="48"/>
  <c r="O13" i="48"/>
  <c r="C14" i="48"/>
  <c r="D14" i="48"/>
  <c r="E14" i="48"/>
  <c r="F14" i="48"/>
  <c r="G14" i="48"/>
  <c r="H14" i="48"/>
  <c r="I14" i="48"/>
  <c r="J14" i="48"/>
  <c r="K14" i="48"/>
  <c r="L14" i="48"/>
  <c r="M14" i="48"/>
  <c r="N14" i="48"/>
  <c r="O14" i="48"/>
  <c r="C15" i="48"/>
  <c r="D15" i="48"/>
  <c r="E15" i="48"/>
  <c r="F15" i="48"/>
  <c r="G15" i="48"/>
  <c r="H15" i="48"/>
  <c r="I15" i="48"/>
  <c r="J15" i="48"/>
  <c r="K15" i="48"/>
  <c r="L15" i="48"/>
  <c r="M15" i="48"/>
  <c r="N15" i="48"/>
  <c r="O15" i="48"/>
  <c r="C16" i="48"/>
  <c r="D16" i="48"/>
  <c r="E16" i="48"/>
  <c r="F16" i="48"/>
  <c r="G16" i="48"/>
  <c r="H16" i="48"/>
  <c r="I16" i="48"/>
  <c r="J16" i="48"/>
  <c r="K16" i="48"/>
  <c r="L16" i="48"/>
  <c r="M16" i="48"/>
  <c r="N16" i="48"/>
  <c r="O16" i="48"/>
  <c r="C17" i="48"/>
  <c r="D17" i="48"/>
  <c r="E17" i="48"/>
  <c r="F17" i="48"/>
  <c r="G17" i="48"/>
  <c r="H17" i="48"/>
  <c r="I17" i="48"/>
  <c r="J17" i="48"/>
  <c r="K17" i="48"/>
  <c r="L17" i="48"/>
  <c r="M17" i="48"/>
  <c r="N17" i="48"/>
  <c r="O17" i="48"/>
  <c r="C18" i="48"/>
  <c r="D18" i="48"/>
  <c r="E18" i="48"/>
  <c r="F18" i="48"/>
  <c r="G18" i="48"/>
  <c r="H18" i="48"/>
  <c r="I18" i="48"/>
  <c r="J18" i="48"/>
  <c r="K18" i="48"/>
  <c r="L18" i="48"/>
  <c r="M18" i="48"/>
  <c r="N18" i="48"/>
  <c r="O18" i="48"/>
  <c r="C19" i="48"/>
  <c r="D19" i="48"/>
  <c r="E19" i="48"/>
  <c r="F19" i="48"/>
  <c r="G19" i="48"/>
  <c r="H19" i="48"/>
  <c r="I19" i="48"/>
  <c r="J19" i="48"/>
  <c r="K19" i="48"/>
  <c r="L19" i="48"/>
  <c r="M19" i="48"/>
  <c r="N19" i="48"/>
  <c r="O19" i="48"/>
  <c r="C20" i="48"/>
  <c r="D20" i="48"/>
  <c r="E20" i="48"/>
  <c r="F20" i="48"/>
  <c r="G20" i="48"/>
  <c r="H20" i="48"/>
  <c r="I20" i="48"/>
  <c r="J20" i="48"/>
  <c r="K20" i="48"/>
  <c r="L20" i="48"/>
  <c r="M20" i="48"/>
  <c r="N20" i="48"/>
  <c r="C21" i="48"/>
  <c r="D21" i="48"/>
  <c r="E21" i="48"/>
  <c r="F21" i="48"/>
  <c r="G21" i="48"/>
  <c r="H21" i="48"/>
  <c r="I21" i="48"/>
  <c r="J21" i="48"/>
  <c r="K21" i="48"/>
  <c r="L21" i="48"/>
  <c r="M21" i="48"/>
  <c r="N21" i="48"/>
  <c r="O21" i="48"/>
  <c r="C22" i="48"/>
  <c r="D22" i="48"/>
  <c r="E22" i="48"/>
  <c r="F22" i="48"/>
  <c r="G22" i="48"/>
  <c r="H22" i="48"/>
  <c r="I22" i="48"/>
  <c r="J22" i="48"/>
  <c r="K22" i="48"/>
  <c r="L22" i="48"/>
  <c r="M22" i="48"/>
  <c r="N22" i="48"/>
  <c r="O22" i="48"/>
  <c r="P5" i="48"/>
  <c r="O4" i="48"/>
  <c r="N4" i="48"/>
  <c r="M4" i="48"/>
  <c r="L4" i="48"/>
  <c r="K4" i="48"/>
  <c r="J4" i="48"/>
  <c r="I4" i="48"/>
  <c r="H4" i="48"/>
  <c r="G4" i="48"/>
  <c r="F4" i="48"/>
  <c r="E4" i="48"/>
  <c r="D4" i="48"/>
  <c r="C4" i="48"/>
  <c r="C23" i="48" s="1"/>
  <c r="I23" i="48"/>
  <c r="D23" i="48"/>
  <c r="D23" i="47"/>
  <c r="O20" i="47"/>
  <c r="C5" i="47"/>
  <c r="D5" i="47"/>
  <c r="E5" i="47"/>
  <c r="F5" i="47"/>
  <c r="G5" i="47"/>
  <c r="H5" i="47"/>
  <c r="I5" i="47"/>
  <c r="J5" i="47"/>
  <c r="J23" i="47" s="1"/>
  <c r="K5" i="47"/>
  <c r="L5" i="47"/>
  <c r="M5" i="47"/>
  <c r="N5" i="47"/>
  <c r="O5" i="47"/>
  <c r="P5" i="47"/>
  <c r="C6" i="47"/>
  <c r="D6" i="47"/>
  <c r="E6" i="47"/>
  <c r="F6" i="47"/>
  <c r="G6" i="47"/>
  <c r="H6" i="47"/>
  <c r="I6" i="47"/>
  <c r="J6" i="47"/>
  <c r="K6" i="47"/>
  <c r="L6" i="47"/>
  <c r="M6" i="47"/>
  <c r="N6" i="47"/>
  <c r="O6" i="47"/>
  <c r="P6" i="47"/>
  <c r="C7" i="47"/>
  <c r="D7" i="47"/>
  <c r="E7" i="47"/>
  <c r="F7" i="47"/>
  <c r="F23" i="47" s="1"/>
  <c r="G7" i="47"/>
  <c r="H7" i="47"/>
  <c r="I7" i="47"/>
  <c r="J7" i="47"/>
  <c r="K7" i="47"/>
  <c r="L7" i="47"/>
  <c r="M7" i="47"/>
  <c r="N7" i="47"/>
  <c r="O7" i="47"/>
  <c r="P7" i="47"/>
  <c r="C8" i="47"/>
  <c r="D8" i="47"/>
  <c r="E8" i="47"/>
  <c r="F8" i="47"/>
  <c r="G8" i="47"/>
  <c r="H8" i="47"/>
  <c r="I8" i="47"/>
  <c r="J8" i="47"/>
  <c r="K8" i="47"/>
  <c r="L8" i="47"/>
  <c r="M8" i="47"/>
  <c r="N8" i="47"/>
  <c r="O8" i="47"/>
  <c r="P8" i="47"/>
  <c r="C9" i="47"/>
  <c r="D9" i="47"/>
  <c r="E9" i="47"/>
  <c r="F9" i="47"/>
  <c r="G9" i="47"/>
  <c r="H9" i="47"/>
  <c r="I9" i="47"/>
  <c r="J9" i="47"/>
  <c r="K9" i="47"/>
  <c r="L9" i="47"/>
  <c r="M9" i="47"/>
  <c r="N9" i="47"/>
  <c r="O9" i="47"/>
  <c r="P9" i="47"/>
  <c r="C10" i="47"/>
  <c r="D10" i="47"/>
  <c r="E10" i="47"/>
  <c r="F10" i="47"/>
  <c r="G10" i="47"/>
  <c r="H10" i="47"/>
  <c r="I10" i="47"/>
  <c r="J10" i="47"/>
  <c r="K10" i="47"/>
  <c r="L10" i="47"/>
  <c r="M10" i="47"/>
  <c r="N10" i="47"/>
  <c r="O10" i="47"/>
  <c r="P10" i="47"/>
  <c r="C11" i="47"/>
  <c r="D11" i="47"/>
  <c r="E11" i="47"/>
  <c r="F11" i="47"/>
  <c r="G11" i="47"/>
  <c r="H11" i="47"/>
  <c r="I11" i="47"/>
  <c r="J11" i="47"/>
  <c r="K11" i="47"/>
  <c r="L11" i="47"/>
  <c r="M11" i="47"/>
  <c r="N11" i="47"/>
  <c r="O11" i="47"/>
  <c r="P11" i="47"/>
  <c r="C12" i="47"/>
  <c r="D12" i="47"/>
  <c r="E12" i="47"/>
  <c r="F12" i="47"/>
  <c r="G12" i="47"/>
  <c r="H12" i="47"/>
  <c r="I12" i="47"/>
  <c r="J12" i="47"/>
  <c r="K12" i="47"/>
  <c r="L12" i="47"/>
  <c r="M12" i="47"/>
  <c r="N12" i="47"/>
  <c r="O12" i="47"/>
  <c r="P12" i="47"/>
  <c r="C13" i="47"/>
  <c r="D13" i="47"/>
  <c r="E13" i="47"/>
  <c r="F13" i="47"/>
  <c r="G13" i="47"/>
  <c r="H13" i="47"/>
  <c r="I13" i="47"/>
  <c r="J13" i="47"/>
  <c r="K13" i="47"/>
  <c r="L13" i="47"/>
  <c r="M13" i="47"/>
  <c r="N13" i="47"/>
  <c r="N23" i="47" s="1"/>
  <c r="O13" i="47"/>
  <c r="P13" i="47"/>
  <c r="C14" i="47"/>
  <c r="D14" i="47"/>
  <c r="E14" i="47"/>
  <c r="F14" i="47"/>
  <c r="G14" i="47"/>
  <c r="H14" i="47"/>
  <c r="I14" i="47"/>
  <c r="J14" i="47"/>
  <c r="K14" i="47"/>
  <c r="L14" i="47"/>
  <c r="M14" i="47"/>
  <c r="N14" i="47"/>
  <c r="O14" i="47"/>
  <c r="P14" i="47"/>
  <c r="C15" i="47"/>
  <c r="D15" i="47"/>
  <c r="E15" i="47"/>
  <c r="F15" i="47"/>
  <c r="G15" i="47"/>
  <c r="H15" i="47"/>
  <c r="I15" i="47"/>
  <c r="J15" i="47"/>
  <c r="K15" i="47"/>
  <c r="L15" i="47"/>
  <c r="M15" i="47"/>
  <c r="N15" i="47"/>
  <c r="O15" i="47"/>
  <c r="P15" i="47"/>
  <c r="C16" i="47"/>
  <c r="D16" i="47"/>
  <c r="E16" i="47"/>
  <c r="F16" i="47"/>
  <c r="G16" i="47"/>
  <c r="H16" i="47"/>
  <c r="I16" i="47"/>
  <c r="J16" i="47"/>
  <c r="K16" i="47"/>
  <c r="L16" i="47"/>
  <c r="M16" i="47"/>
  <c r="N16" i="47"/>
  <c r="O16" i="47"/>
  <c r="P16" i="47"/>
  <c r="C17" i="47"/>
  <c r="D17" i="47"/>
  <c r="E17" i="47"/>
  <c r="F17" i="47"/>
  <c r="G17" i="47"/>
  <c r="H17" i="47"/>
  <c r="I17" i="47"/>
  <c r="J17" i="47"/>
  <c r="K17" i="47"/>
  <c r="L17" i="47"/>
  <c r="M17" i="47"/>
  <c r="N17" i="47"/>
  <c r="O17" i="47"/>
  <c r="P17" i="47"/>
  <c r="C18" i="47"/>
  <c r="D18" i="47"/>
  <c r="E18" i="47"/>
  <c r="F18" i="47"/>
  <c r="G18" i="47"/>
  <c r="H18" i="47"/>
  <c r="I18" i="47"/>
  <c r="J18" i="47"/>
  <c r="K18" i="47"/>
  <c r="L18" i="47"/>
  <c r="M18" i="47"/>
  <c r="N18" i="47"/>
  <c r="O18" i="47"/>
  <c r="P18" i="47"/>
  <c r="C19" i="47"/>
  <c r="D19" i="47"/>
  <c r="E19" i="47"/>
  <c r="F19" i="47"/>
  <c r="G19" i="47"/>
  <c r="H19" i="47"/>
  <c r="I19" i="47"/>
  <c r="J19" i="47"/>
  <c r="K19" i="47"/>
  <c r="K23" i="47" s="1"/>
  <c r="L19" i="47"/>
  <c r="M19" i="47"/>
  <c r="N19" i="47"/>
  <c r="O19" i="47"/>
  <c r="P19" i="47"/>
  <c r="C20" i="47"/>
  <c r="D20" i="47"/>
  <c r="E20" i="47"/>
  <c r="F20" i="47"/>
  <c r="G20" i="47"/>
  <c r="H20" i="47"/>
  <c r="I20" i="47"/>
  <c r="J20" i="47"/>
  <c r="K20" i="47"/>
  <c r="L20" i="47"/>
  <c r="M20" i="47"/>
  <c r="N20" i="47"/>
  <c r="C21" i="47"/>
  <c r="D21" i="47"/>
  <c r="E21" i="47"/>
  <c r="F21" i="47"/>
  <c r="G21" i="47"/>
  <c r="H21" i="47"/>
  <c r="I21" i="47"/>
  <c r="J21" i="47"/>
  <c r="K21" i="47"/>
  <c r="L21" i="47"/>
  <c r="M21" i="47"/>
  <c r="N21" i="47"/>
  <c r="O21" i="47"/>
  <c r="P21" i="47"/>
  <c r="C22" i="47"/>
  <c r="D22" i="47"/>
  <c r="E22" i="47"/>
  <c r="F22" i="47"/>
  <c r="G22" i="47"/>
  <c r="H22" i="47"/>
  <c r="I22" i="47"/>
  <c r="J22" i="47"/>
  <c r="K22" i="47"/>
  <c r="L22" i="47"/>
  <c r="M22" i="47"/>
  <c r="N22" i="47"/>
  <c r="O22" i="47"/>
  <c r="P22" i="47"/>
  <c r="L4" i="47"/>
  <c r="O4" i="47"/>
  <c r="N4" i="47"/>
  <c r="M4" i="47"/>
  <c r="M23" i="47" s="1"/>
  <c r="K4" i="47"/>
  <c r="J4" i="47"/>
  <c r="I4" i="47"/>
  <c r="I23" i="47" s="1"/>
  <c r="H4" i="47"/>
  <c r="G4" i="47"/>
  <c r="F4" i="47"/>
  <c r="E4" i="47"/>
  <c r="E23" i="47" s="1"/>
  <c r="D4" i="47"/>
  <c r="C4" i="47"/>
  <c r="H23" i="47"/>
  <c r="C23" i="47"/>
  <c r="G23" i="47"/>
  <c r="C5" i="46"/>
  <c r="E5" i="46"/>
  <c r="F5" i="46"/>
  <c r="G5" i="46"/>
  <c r="H5" i="46"/>
  <c r="I5" i="46"/>
  <c r="K5" i="46"/>
  <c r="L5" i="46"/>
  <c r="M5" i="46"/>
  <c r="N5" i="46"/>
  <c r="O5" i="46"/>
  <c r="P5" i="46"/>
  <c r="C6" i="46"/>
  <c r="E6" i="46"/>
  <c r="F6" i="46"/>
  <c r="G6" i="46"/>
  <c r="H6" i="46"/>
  <c r="I6" i="46"/>
  <c r="J6" i="46"/>
  <c r="K6" i="46"/>
  <c r="L6" i="46"/>
  <c r="M6" i="46"/>
  <c r="N6" i="46"/>
  <c r="O6" i="46"/>
  <c r="P6" i="46"/>
  <c r="P23" i="46" s="1"/>
  <c r="C7" i="46"/>
  <c r="E7" i="46"/>
  <c r="F7" i="46"/>
  <c r="G7" i="46"/>
  <c r="H7" i="46"/>
  <c r="I7" i="46"/>
  <c r="J7" i="46"/>
  <c r="K7" i="46"/>
  <c r="L7" i="46"/>
  <c r="M7" i="46"/>
  <c r="N7" i="46"/>
  <c r="O7" i="46"/>
  <c r="P7" i="46"/>
  <c r="C8" i="46"/>
  <c r="E8" i="46"/>
  <c r="F8" i="46"/>
  <c r="G8" i="46"/>
  <c r="H8" i="46"/>
  <c r="I8" i="46"/>
  <c r="J8" i="46"/>
  <c r="K8" i="46"/>
  <c r="L8" i="46"/>
  <c r="M8" i="46"/>
  <c r="N8" i="46"/>
  <c r="O8" i="46"/>
  <c r="P8" i="46"/>
  <c r="C9" i="46"/>
  <c r="E9" i="46"/>
  <c r="F9" i="46"/>
  <c r="G9" i="46"/>
  <c r="H9" i="46"/>
  <c r="I9" i="46"/>
  <c r="J9" i="46"/>
  <c r="K9" i="46"/>
  <c r="L9" i="46"/>
  <c r="M9" i="46"/>
  <c r="N9" i="46"/>
  <c r="O9" i="46"/>
  <c r="P9" i="46"/>
  <c r="C10" i="46"/>
  <c r="E10" i="46"/>
  <c r="F10" i="46"/>
  <c r="G10" i="46"/>
  <c r="H10" i="46"/>
  <c r="I10" i="46"/>
  <c r="J10" i="46"/>
  <c r="K10" i="46"/>
  <c r="L10" i="46"/>
  <c r="M10" i="46"/>
  <c r="N10" i="46"/>
  <c r="O10" i="46"/>
  <c r="P10" i="46"/>
  <c r="C11" i="46"/>
  <c r="E11" i="46"/>
  <c r="F11" i="46"/>
  <c r="G11" i="46"/>
  <c r="H11" i="46"/>
  <c r="I11" i="46"/>
  <c r="J11" i="46"/>
  <c r="K11" i="46"/>
  <c r="L11" i="46"/>
  <c r="M11" i="46"/>
  <c r="N11" i="46"/>
  <c r="O11" i="46"/>
  <c r="P11" i="46"/>
  <c r="C12" i="46"/>
  <c r="E12" i="46"/>
  <c r="F12" i="46"/>
  <c r="G12" i="46"/>
  <c r="H12" i="46"/>
  <c r="I12" i="46"/>
  <c r="J12" i="46"/>
  <c r="K12" i="46"/>
  <c r="L12" i="46"/>
  <c r="M12" i="46"/>
  <c r="N12" i="46"/>
  <c r="O12" i="46"/>
  <c r="P12" i="46"/>
  <c r="C13" i="46"/>
  <c r="E13" i="46"/>
  <c r="F13" i="46"/>
  <c r="G13" i="46"/>
  <c r="H13" i="46"/>
  <c r="I13" i="46"/>
  <c r="J13" i="46"/>
  <c r="K13" i="46"/>
  <c r="L13" i="46"/>
  <c r="M13" i="46"/>
  <c r="N13" i="46"/>
  <c r="O13" i="46"/>
  <c r="P13" i="46"/>
  <c r="C14" i="46"/>
  <c r="E14" i="46"/>
  <c r="F14" i="46"/>
  <c r="G14" i="46"/>
  <c r="H14" i="46"/>
  <c r="I14" i="46"/>
  <c r="J14" i="46"/>
  <c r="K14" i="46"/>
  <c r="L14" i="46"/>
  <c r="M14" i="46"/>
  <c r="N14" i="46"/>
  <c r="O14" i="46"/>
  <c r="P14" i="46"/>
  <c r="C15" i="46"/>
  <c r="E15" i="46"/>
  <c r="F15" i="46"/>
  <c r="G15" i="46"/>
  <c r="H15" i="46"/>
  <c r="I15" i="46"/>
  <c r="J15" i="46"/>
  <c r="K15" i="46"/>
  <c r="L15" i="46"/>
  <c r="M15" i="46"/>
  <c r="N15" i="46"/>
  <c r="O15" i="46"/>
  <c r="P15" i="46"/>
  <c r="C16" i="46"/>
  <c r="E16" i="46"/>
  <c r="F16" i="46"/>
  <c r="G16" i="46"/>
  <c r="H16" i="46"/>
  <c r="I16" i="46"/>
  <c r="J16" i="46"/>
  <c r="K16" i="46"/>
  <c r="L16" i="46"/>
  <c r="M16" i="46"/>
  <c r="N16" i="46"/>
  <c r="O16" i="46"/>
  <c r="P16" i="46"/>
  <c r="C17" i="46"/>
  <c r="E17" i="46"/>
  <c r="F17" i="46"/>
  <c r="G17" i="46"/>
  <c r="H17" i="46"/>
  <c r="I17" i="46"/>
  <c r="J17" i="46"/>
  <c r="K17" i="46"/>
  <c r="L17" i="46"/>
  <c r="M17" i="46"/>
  <c r="N17" i="46"/>
  <c r="O17" i="46"/>
  <c r="P17" i="46"/>
  <c r="C18" i="46"/>
  <c r="E18" i="46"/>
  <c r="F18" i="46"/>
  <c r="G18" i="46"/>
  <c r="H18" i="46"/>
  <c r="I18" i="46"/>
  <c r="J18" i="46"/>
  <c r="K18" i="46"/>
  <c r="L18" i="46"/>
  <c r="M18" i="46"/>
  <c r="N18" i="46"/>
  <c r="O18" i="46"/>
  <c r="P18" i="46"/>
  <c r="C19" i="46"/>
  <c r="E19" i="46"/>
  <c r="F19" i="46"/>
  <c r="G19" i="46"/>
  <c r="H19" i="46"/>
  <c r="I19" i="46"/>
  <c r="J19" i="46"/>
  <c r="K19" i="46"/>
  <c r="L19" i="46"/>
  <c r="M19" i="46"/>
  <c r="N19" i="46"/>
  <c r="P19" i="46"/>
  <c r="C20" i="46"/>
  <c r="E20" i="46"/>
  <c r="F20" i="46"/>
  <c r="G20" i="46"/>
  <c r="H20" i="46"/>
  <c r="I20" i="46"/>
  <c r="K20" i="46"/>
  <c r="L20" i="46"/>
  <c r="M20" i="46"/>
  <c r="N20" i="46"/>
  <c r="C21" i="46"/>
  <c r="E21" i="46"/>
  <c r="F21" i="46"/>
  <c r="G21" i="46"/>
  <c r="H21" i="46"/>
  <c r="I21" i="46"/>
  <c r="J21" i="46"/>
  <c r="K21" i="46"/>
  <c r="L21" i="46"/>
  <c r="M21" i="46"/>
  <c r="N21" i="46"/>
  <c r="O21" i="46"/>
  <c r="P21" i="46"/>
  <c r="C22" i="46"/>
  <c r="E22" i="46"/>
  <c r="F22" i="46"/>
  <c r="G22" i="46"/>
  <c r="H22" i="46"/>
  <c r="I22" i="46"/>
  <c r="J22" i="46"/>
  <c r="K22" i="46"/>
  <c r="L22" i="46"/>
  <c r="M22" i="46"/>
  <c r="N22" i="46"/>
  <c r="O22" i="46"/>
  <c r="P22" i="46"/>
  <c r="P4" i="46"/>
  <c r="O4" i="46"/>
  <c r="O23" i="46" s="1"/>
  <c r="N4" i="46"/>
  <c r="M4" i="46"/>
  <c r="L4" i="46"/>
  <c r="K4" i="46"/>
  <c r="J4" i="46"/>
  <c r="I4" i="46"/>
  <c r="I23" i="46" s="1"/>
  <c r="H4" i="46"/>
  <c r="G4" i="46"/>
  <c r="G23" i="46" s="1"/>
  <c r="F4" i="46"/>
  <c r="E4" i="46"/>
  <c r="C4" i="46"/>
  <c r="M23" i="46"/>
  <c r="K23" i="46"/>
  <c r="E23" i="46"/>
  <c r="C23" i="46"/>
  <c r="F23" i="53" l="1"/>
  <c r="J23" i="53"/>
  <c r="N23" i="53"/>
  <c r="H23" i="53"/>
  <c r="L23" i="53"/>
  <c r="O23" i="53"/>
  <c r="N23" i="52"/>
  <c r="J23" i="52"/>
  <c r="L23" i="50"/>
  <c r="N23" i="49"/>
  <c r="P23" i="49"/>
  <c r="M23" i="49"/>
  <c r="D23" i="49"/>
  <c r="H23" i="48"/>
  <c r="L23" i="48"/>
  <c r="M23" i="48"/>
  <c r="J23" i="48"/>
  <c r="P23" i="48"/>
  <c r="O23" i="47"/>
  <c r="P23" i="47"/>
  <c r="L23" i="47"/>
  <c r="F23" i="46"/>
  <c r="J23" i="46"/>
  <c r="N23" i="46"/>
  <c r="H23" i="46"/>
  <c r="L23" i="46"/>
  <c r="C5" i="45"/>
  <c r="D5" i="45"/>
  <c r="E5" i="45"/>
  <c r="F5" i="45"/>
  <c r="G5" i="45"/>
  <c r="H5" i="45"/>
  <c r="I5" i="45"/>
  <c r="J23" i="45"/>
  <c r="K5" i="45"/>
  <c r="L5" i="45"/>
  <c r="M5" i="45"/>
  <c r="N5" i="45"/>
  <c r="N23" i="45" s="1"/>
  <c r="P5" i="45"/>
  <c r="C6" i="45"/>
  <c r="D6" i="45"/>
  <c r="E6" i="45"/>
  <c r="F6" i="45"/>
  <c r="G6" i="45"/>
  <c r="H6" i="45"/>
  <c r="H23" i="45" s="1"/>
  <c r="I6" i="45"/>
  <c r="J6" i="45"/>
  <c r="K6" i="45"/>
  <c r="L6" i="45"/>
  <c r="M6" i="45"/>
  <c r="N6" i="45"/>
  <c r="O6" i="45"/>
  <c r="P6" i="45"/>
  <c r="C7" i="45"/>
  <c r="D7" i="45"/>
  <c r="E7" i="45"/>
  <c r="F7" i="45"/>
  <c r="G7" i="45"/>
  <c r="H7" i="45"/>
  <c r="I7" i="45"/>
  <c r="J7" i="45"/>
  <c r="K7" i="45"/>
  <c r="L7" i="45"/>
  <c r="M7" i="45"/>
  <c r="N7" i="45"/>
  <c r="O7" i="45"/>
  <c r="P7" i="45"/>
  <c r="C8" i="45"/>
  <c r="D8" i="45"/>
  <c r="E8" i="45"/>
  <c r="F8" i="45"/>
  <c r="G8" i="45"/>
  <c r="H8" i="45"/>
  <c r="I8" i="45"/>
  <c r="J8" i="45"/>
  <c r="K8" i="45"/>
  <c r="L8" i="45"/>
  <c r="M8" i="45"/>
  <c r="N8" i="45"/>
  <c r="O8" i="45"/>
  <c r="P8" i="45"/>
  <c r="C9" i="45"/>
  <c r="D9" i="45"/>
  <c r="E9" i="45"/>
  <c r="F9" i="45"/>
  <c r="G9" i="45"/>
  <c r="H9" i="45"/>
  <c r="I9" i="45"/>
  <c r="J9" i="45"/>
  <c r="K9" i="45"/>
  <c r="L9" i="45"/>
  <c r="M9" i="45"/>
  <c r="N9" i="45"/>
  <c r="O9" i="45"/>
  <c r="P9" i="45"/>
  <c r="C10" i="45"/>
  <c r="D10" i="45"/>
  <c r="E10" i="45"/>
  <c r="F10" i="45"/>
  <c r="G10" i="45"/>
  <c r="H10" i="45"/>
  <c r="I10" i="45"/>
  <c r="J10" i="45"/>
  <c r="K10" i="45"/>
  <c r="L10" i="45"/>
  <c r="M10" i="45"/>
  <c r="N10" i="45"/>
  <c r="O10" i="45"/>
  <c r="P10" i="45"/>
  <c r="C11" i="45"/>
  <c r="D11" i="45"/>
  <c r="E11" i="45"/>
  <c r="F11" i="45"/>
  <c r="G11" i="45"/>
  <c r="H11" i="45"/>
  <c r="I11" i="45"/>
  <c r="J11" i="45"/>
  <c r="K11" i="45"/>
  <c r="L11" i="45"/>
  <c r="M11" i="45"/>
  <c r="N11" i="45"/>
  <c r="O11" i="45"/>
  <c r="P11" i="45"/>
  <c r="C12" i="45"/>
  <c r="D12" i="45"/>
  <c r="E12" i="45"/>
  <c r="F12" i="45"/>
  <c r="G12" i="45"/>
  <c r="H12" i="45"/>
  <c r="I12" i="45"/>
  <c r="J12" i="45"/>
  <c r="K12" i="45"/>
  <c r="L12" i="45"/>
  <c r="M12" i="45"/>
  <c r="N12" i="45"/>
  <c r="O12" i="45"/>
  <c r="P12" i="45"/>
  <c r="C13" i="45"/>
  <c r="D13" i="45"/>
  <c r="E13" i="45"/>
  <c r="F13" i="45"/>
  <c r="G13" i="45"/>
  <c r="H13" i="45"/>
  <c r="I13" i="45"/>
  <c r="J13" i="45"/>
  <c r="K13" i="45"/>
  <c r="L13" i="45"/>
  <c r="M13" i="45"/>
  <c r="N13" i="45"/>
  <c r="P13" i="45"/>
  <c r="C14" i="45"/>
  <c r="D14" i="45"/>
  <c r="E14" i="45"/>
  <c r="F14" i="45"/>
  <c r="G14" i="45"/>
  <c r="H14" i="45"/>
  <c r="I14" i="45"/>
  <c r="J14" i="45"/>
  <c r="K14" i="45"/>
  <c r="L14" i="45"/>
  <c r="M14" i="45"/>
  <c r="N14" i="45"/>
  <c r="O14" i="45"/>
  <c r="P14" i="45"/>
  <c r="C15" i="45"/>
  <c r="D15" i="45"/>
  <c r="E15" i="45"/>
  <c r="F15" i="45"/>
  <c r="G15" i="45"/>
  <c r="H15" i="45"/>
  <c r="I15" i="45"/>
  <c r="J15" i="45"/>
  <c r="K15" i="45"/>
  <c r="L15" i="45"/>
  <c r="M15" i="45"/>
  <c r="N15" i="45"/>
  <c r="O15" i="45"/>
  <c r="P15" i="45"/>
  <c r="C16" i="45"/>
  <c r="D16" i="45"/>
  <c r="E16" i="45"/>
  <c r="F16" i="45"/>
  <c r="G16" i="45"/>
  <c r="H16" i="45"/>
  <c r="I16" i="45"/>
  <c r="J16" i="45"/>
  <c r="K16" i="45"/>
  <c r="L16" i="45"/>
  <c r="M16" i="45"/>
  <c r="M23" i="45" s="1"/>
  <c r="N16" i="45"/>
  <c r="O16" i="45"/>
  <c r="P16" i="45"/>
  <c r="C17" i="45"/>
  <c r="D17" i="45"/>
  <c r="E17" i="45"/>
  <c r="F17" i="45"/>
  <c r="G17" i="45"/>
  <c r="H17" i="45"/>
  <c r="I17" i="45"/>
  <c r="J17" i="45"/>
  <c r="K17" i="45"/>
  <c r="L17" i="45"/>
  <c r="M17" i="45"/>
  <c r="N17" i="45"/>
  <c r="O17" i="45"/>
  <c r="P17" i="45"/>
  <c r="C18" i="45"/>
  <c r="D18" i="45"/>
  <c r="E18" i="45"/>
  <c r="F18" i="45"/>
  <c r="G18" i="45"/>
  <c r="H18" i="45"/>
  <c r="I18" i="45"/>
  <c r="J18" i="45"/>
  <c r="K18" i="45"/>
  <c r="L18" i="45"/>
  <c r="M18" i="45"/>
  <c r="N18" i="45"/>
  <c r="O18" i="45"/>
  <c r="P18" i="45"/>
  <c r="C19" i="45"/>
  <c r="D19" i="45"/>
  <c r="E19" i="45"/>
  <c r="F19" i="45"/>
  <c r="G19" i="45"/>
  <c r="G23" i="45" s="1"/>
  <c r="H19" i="45"/>
  <c r="I19" i="45"/>
  <c r="J19" i="45"/>
  <c r="K19" i="45"/>
  <c r="L19" i="45"/>
  <c r="M19" i="45"/>
  <c r="N19" i="45"/>
  <c r="O19" i="45"/>
  <c r="P19" i="45"/>
  <c r="C20" i="45"/>
  <c r="D20" i="45"/>
  <c r="E20" i="45"/>
  <c r="F20" i="45"/>
  <c r="G20" i="45"/>
  <c r="H20" i="45"/>
  <c r="I20" i="45"/>
  <c r="J20" i="45"/>
  <c r="K20" i="45"/>
  <c r="L20" i="45"/>
  <c r="M20" i="45"/>
  <c r="N20" i="45"/>
  <c r="P20" i="45"/>
  <c r="C21" i="45"/>
  <c r="D21" i="45"/>
  <c r="E21" i="45"/>
  <c r="F21" i="45"/>
  <c r="G21" i="45"/>
  <c r="H21" i="45"/>
  <c r="I21" i="45"/>
  <c r="J21" i="45"/>
  <c r="K21" i="45"/>
  <c r="L21" i="45"/>
  <c r="M21" i="45"/>
  <c r="N21" i="45"/>
  <c r="O21" i="45"/>
  <c r="P21" i="45"/>
  <c r="C22" i="45"/>
  <c r="D22" i="45"/>
  <c r="E22" i="45"/>
  <c r="F22" i="45"/>
  <c r="G22" i="45"/>
  <c r="H22" i="45"/>
  <c r="I22" i="45"/>
  <c r="J22" i="45"/>
  <c r="K22" i="45"/>
  <c r="L22" i="45"/>
  <c r="M22" i="45"/>
  <c r="N22" i="45"/>
  <c r="O22" i="45"/>
  <c r="P22" i="45"/>
  <c r="P23" i="45"/>
  <c r="O4" i="45"/>
  <c r="N4" i="45"/>
  <c r="M4" i="45"/>
  <c r="L4" i="45"/>
  <c r="K4" i="45"/>
  <c r="K23" i="45" s="1"/>
  <c r="J4" i="45"/>
  <c r="I4" i="45"/>
  <c r="H4" i="45"/>
  <c r="G4" i="45"/>
  <c r="F4" i="45"/>
  <c r="E4" i="45"/>
  <c r="D4" i="45"/>
  <c r="C4" i="45"/>
  <c r="C23" i="45" s="1"/>
  <c r="I23" i="45"/>
  <c r="E23" i="45"/>
  <c r="O23" i="45"/>
  <c r="L23" i="45"/>
  <c r="F23" i="45"/>
  <c r="H7" i="44"/>
  <c r="H8" i="44"/>
  <c r="H9" i="44"/>
  <c r="H10" i="44"/>
  <c r="H11" i="44"/>
  <c r="H12" i="44"/>
  <c r="H13" i="44"/>
  <c r="H14" i="44"/>
  <c r="H15" i="44"/>
  <c r="H16" i="44"/>
  <c r="H17" i="44"/>
  <c r="H18" i="44"/>
  <c r="H19" i="44"/>
  <c r="H20" i="44"/>
  <c r="H21" i="44"/>
  <c r="H22" i="44"/>
  <c r="H5" i="44"/>
  <c r="H6" i="44"/>
  <c r="H4" i="44"/>
  <c r="H23" i="44"/>
  <c r="C5" i="44"/>
  <c r="D5" i="44"/>
  <c r="E5" i="44"/>
  <c r="F5" i="44"/>
  <c r="F23" i="44" s="1"/>
  <c r="G5" i="44"/>
  <c r="I5" i="44"/>
  <c r="J23" i="44"/>
  <c r="K5" i="44"/>
  <c r="L5" i="44"/>
  <c r="M5" i="44"/>
  <c r="N5" i="44"/>
  <c r="N23" i="44" s="1"/>
  <c r="C6" i="44"/>
  <c r="D6" i="44"/>
  <c r="E6" i="44"/>
  <c r="F6" i="44"/>
  <c r="G6" i="44"/>
  <c r="I6" i="44"/>
  <c r="J6" i="44"/>
  <c r="K6" i="44"/>
  <c r="L6" i="44"/>
  <c r="M6" i="44"/>
  <c r="N6" i="44"/>
  <c r="C7" i="44"/>
  <c r="D7" i="44"/>
  <c r="E7" i="44"/>
  <c r="F7" i="44"/>
  <c r="G7" i="44"/>
  <c r="I7" i="44"/>
  <c r="J7" i="44"/>
  <c r="K7" i="44"/>
  <c r="L7" i="44"/>
  <c r="M7" i="44"/>
  <c r="N7" i="44"/>
  <c r="C8" i="44"/>
  <c r="D8" i="44"/>
  <c r="E8" i="44"/>
  <c r="F8" i="44"/>
  <c r="G8" i="44"/>
  <c r="I8" i="44"/>
  <c r="J8" i="44"/>
  <c r="K8" i="44"/>
  <c r="L8" i="44"/>
  <c r="M8" i="44"/>
  <c r="N8" i="44"/>
  <c r="C9" i="44"/>
  <c r="D9" i="44"/>
  <c r="E9" i="44"/>
  <c r="F9" i="44"/>
  <c r="G9" i="44"/>
  <c r="I9" i="44"/>
  <c r="J9" i="44"/>
  <c r="K9" i="44"/>
  <c r="L9" i="44"/>
  <c r="M9" i="44"/>
  <c r="N9" i="44"/>
  <c r="C10" i="44"/>
  <c r="D10" i="44"/>
  <c r="E10" i="44"/>
  <c r="F10" i="44"/>
  <c r="G10" i="44"/>
  <c r="I10" i="44"/>
  <c r="J10" i="44"/>
  <c r="K10" i="44"/>
  <c r="L10" i="44"/>
  <c r="M10" i="44"/>
  <c r="N10" i="44"/>
  <c r="C11" i="44"/>
  <c r="D11" i="44"/>
  <c r="E11" i="44"/>
  <c r="F11" i="44"/>
  <c r="G11" i="44"/>
  <c r="I11" i="44"/>
  <c r="J11" i="44"/>
  <c r="K11" i="44"/>
  <c r="L11" i="44"/>
  <c r="M11" i="44"/>
  <c r="N11" i="44"/>
  <c r="C12" i="44"/>
  <c r="D12" i="44"/>
  <c r="E12" i="44"/>
  <c r="F12" i="44"/>
  <c r="G12" i="44"/>
  <c r="I12" i="44"/>
  <c r="J12" i="44"/>
  <c r="K12" i="44"/>
  <c r="L12" i="44"/>
  <c r="M12" i="44"/>
  <c r="N12" i="44"/>
  <c r="C13" i="44"/>
  <c r="D13" i="44"/>
  <c r="E13" i="44"/>
  <c r="F13" i="44"/>
  <c r="G13" i="44"/>
  <c r="I13" i="44"/>
  <c r="J13" i="44"/>
  <c r="K13" i="44"/>
  <c r="L13" i="44"/>
  <c r="M13" i="44"/>
  <c r="N13" i="44"/>
  <c r="C14" i="44"/>
  <c r="D14" i="44"/>
  <c r="E14" i="44"/>
  <c r="F14" i="44"/>
  <c r="G14" i="44"/>
  <c r="I14" i="44"/>
  <c r="J14" i="44"/>
  <c r="K14" i="44"/>
  <c r="L14" i="44"/>
  <c r="M14" i="44"/>
  <c r="N14" i="44"/>
  <c r="C15" i="44"/>
  <c r="D15" i="44"/>
  <c r="E15" i="44"/>
  <c r="F15" i="44"/>
  <c r="G15" i="44"/>
  <c r="I15" i="44"/>
  <c r="J15" i="44"/>
  <c r="K15" i="44"/>
  <c r="L15" i="44"/>
  <c r="M15" i="44"/>
  <c r="N15" i="44"/>
  <c r="C16" i="44"/>
  <c r="D16" i="44"/>
  <c r="E16" i="44"/>
  <c r="F16" i="44"/>
  <c r="G16" i="44"/>
  <c r="I16" i="44"/>
  <c r="J16" i="44"/>
  <c r="K16" i="44"/>
  <c r="L16" i="44"/>
  <c r="M16" i="44"/>
  <c r="N16" i="44"/>
  <c r="C17" i="44"/>
  <c r="D17" i="44"/>
  <c r="E17" i="44"/>
  <c r="F17" i="44"/>
  <c r="G17" i="44"/>
  <c r="I17" i="44"/>
  <c r="J17" i="44"/>
  <c r="K17" i="44"/>
  <c r="L17" i="44"/>
  <c r="M17" i="44"/>
  <c r="N17" i="44"/>
  <c r="C18" i="44"/>
  <c r="D18" i="44"/>
  <c r="E18" i="44"/>
  <c r="F18" i="44"/>
  <c r="G18" i="44"/>
  <c r="I18" i="44"/>
  <c r="J18" i="44"/>
  <c r="K18" i="44"/>
  <c r="L18" i="44"/>
  <c r="M18" i="44"/>
  <c r="N18" i="44"/>
  <c r="C19" i="44"/>
  <c r="D19" i="44"/>
  <c r="E19" i="44"/>
  <c r="F19" i="44"/>
  <c r="G19" i="44"/>
  <c r="I19" i="44"/>
  <c r="J19" i="44"/>
  <c r="K19" i="44"/>
  <c r="L19" i="44"/>
  <c r="M19" i="44"/>
  <c r="N19" i="44"/>
  <c r="C20" i="44"/>
  <c r="D20" i="44"/>
  <c r="E20" i="44"/>
  <c r="F20" i="44"/>
  <c r="G20" i="44"/>
  <c r="I20" i="44"/>
  <c r="J20" i="44"/>
  <c r="K20" i="44"/>
  <c r="L20" i="44"/>
  <c r="M20" i="44"/>
  <c r="N20" i="44"/>
  <c r="C21" i="44"/>
  <c r="D21" i="44"/>
  <c r="E21" i="44"/>
  <c r="F21" i="44"/>
  <c r="G21" i="44"/>
  <c r="I21" i="44"/>
  <c r="J21" i="44"/>
  <c r="K21" i="44"/>
  <c r="L21" i="44"/>
  <c r="M21" i="44"/>
  <c r="N21" i="44"/>
  <c r="C22" i="44"/>
  <c r="D22" i="44"/>
  <c r="E22" i="44"/>
  <c r="F22" i="44"/>
  <c r="G22" i="44"/>
  <c r="I22" i="44"/>
  <c r="J22" i="44"/>
  <c r="K22" i="44"/>
  <c r="L22" i="44"/>
  <c r="M22" i="44"/>
  <c r="N22" i="44"/>
  <c r="O5" i="44"/>
  <c r="O23" i="44" s="1"/>
  <c r="P5" i="44"/>
  <c r="P6" i="44"/>
  <c r="O7" i="44"/>
  <c r="P7" i="44"/>
  <c r="O8" i="44"/>
  <c r="P8" i="44"/>
  <c r="O9" i="44"/>
  <c r="P9" i="44"/>
  <c r="O10" i="44"/>
  <c r="P10" i="44"/>
  <c r="O11" i="44"/>
  <c r="P11" i="44"/>
  <c r="O12" i="44"/>
  <c r="P12" i="44"/>
  <c r="O13" i="44"/>
  <c r="P13" i="44"/>
  <c r="O14" i="44"/>
  <c r="P14" i="44"/>
  <c r="O15" i="44"/>
  <c r="P15" i="44"/>
  <c r="O16" i="44"/>
  <c r="P16" i="44"/>
  <c r="O17" i="44"/>
  <c r="P17" i="44"/>
  <c r="O18" i="44"/>
  <c r="P18" i="44"/>
  <c r="O19" i="44"/>
  <c r="P19" i="44"/>
  <c r="O21" i="44"/>
  <c r="P21" i="44"/>
  <c r="O22" i="44"/>
  <c r="P22" i="44"/>
  <c r="P4" i="44"/>
  <c r="O4" i="44"/>
  <c r="P5" i="43"/>
  <c r="P6" i="43"/>
  <c r="P7" i="43"/>
  <c r="P8" i="43"/>
  <c r="P23" i="43" s="1"/>
  <c r="P9" i="43"/>
  <c r="P10" i="43"/>
  <c r="P11" i="43"/>
  <c r="P12" i="43"/>
  <c r="P13" i="43"/>
  <c r="P14" i="43"/>
  <c r="P15" i="43"/>
  <c r="P16" i="43"/>
  <c r="P17" i="43"/>
  <c r="P19" i="43"/>
  <c r="P21" i="43"/>
  <c r="P22" i="43"/>
  <c r="P4" i="43"/>
  <c r="P5" i="42"/>
  <c r="P6" i="42"/>
  <c r="P7" i="42"/>
  <c r="P8" i="42"/>
  <c r="P9" i="42"/>
  <c r="P10" i="42"/>
  <c r="P11" i="42"/>
  <c r="P12" i="42"/>
  <c r="P13" i="42"/>
  <c r="P14" i="42"/>
  <c r="P15" i="42"/>
  <c r="P16" i="42"/>
  <c r="P17" i="42"/>
  <c r="P18" i="42"/>
  <c r="P19" i="42"/>
  <c r="P22" i="42"/>
  <c r="P4" i="42"/>
  <c r="P5" i="41"/>
  <c r="P6" i="41"/>
  <c r="P7" i="41"/>
  <c r="P8" i="41"/>
  <c r="P9" i="41"/>
  <c r="P10" i="41"/>
  <c r="P11" i="41"/>
  <c r="P12" i="41"/>
  <c r="P13" i="41"/>
  <c r="P14" i="41"/>
  <c r="P15" i="41"/>
  <c r="P16" i="41"/>
  <c r="P17" i="41"/>
  <c r="P18" i="41"/>
  <c r="P19" i="41"/>
  <c r="P21" i="41"/>
  <c r="P22" i="41"/>
  <c r="P4" i="41"/>
  <c r="P5" i="40"/>
  <c r="P6" i="40"/>
  <c r="P7" i="40"/>
  <c r="P8" i="40"/>
  <c r="P9" i="40"/>
  <c r="P10" i="40"/>
  <c r="P11" i="40"/>
  <c r="P12" i="40"/>
  <c r="P13" i="40"/>
  <c r="P14" i="40"/>
  <c r="P15" i="40"/>
  <c r="P16" i="40"/>
  <c r="P17" i="40"/>
  <c r="P18" i="40"/>
  <c r="P19" i="40"/>
  <c r="P22" i="40"/>
  <c r="P4" i="40"/>
  <c r="O5" i="43"/>
  <c r="O6" i="43"/>
  <c r="O7" i="43"/>
  <c r="O8" i="43"/>
  <c r="O9" i="43"/>
  <c r="O10" i="43"/>
  <c r="O11" i="43"/>
  <c r="O12" i="43"/>
  <c r="O13" i="43"/>
  <c r="O14" i="43"/>
  <c r="O15" i="43"/>
  <c r="O16" i="43"/>
  <c r="O17" i="43"/>
  <c r="O18" i="43"/>
  <c r="O21" i="43"/>
  <c r="O22" i="43"/>
  <c r="O4" i="43"/>
  <c r="N4" i="44"/>
  <c r="M4" i="44"/>
  <c r="L4" i="44"/>
  <c r="K4" i="44"/>
  <c r="J4" i="44"/>
  <c r="I4" i="44"/>
  <c r="G4" i="44"/>
  <c r="F4" i="44"/>
  <c r="E4" i="44"/>
  <c r="D4" i="44"/>
  <c r="C4" i="44"/>
  <c r="M23" i="44"/>
  <c r="L23" i="44"/>
  <c r="K23" i="44"/>
  <c r="I23" i="44"/>
  <c r="G23" i="44"/>
  <c r="E23" i="44"/>
  <c r="D23" i="44"/>
  <c r="C23" i="44"/>
  <c r="C5" i="43"/>
  <c r="D5" i="43"/>
  <c r="E5" i="43"/>
  <c r="F5" i="43"/>
  <c r="F23" i="43" s="1"/>
  <c r="G5" i="43"/>
  <c r="I5" i="43"/>
  <c r="K5" i="43"/>
  <c r="L5" i="43"/>
  <c r="M5" i="43"/>
  <c r="N5" i="43"/>
  <c r="C6" i="43"/>
  <c r="D6" i="43"/>
  <c r="E6" i="43"/>
  <c r="F6" i="43"/>
  <c r="G6" i="43"/>
  <c r="I6" i="43"/>
  <c r="J6" i="43"/>
  <c r="K6" i="43"/>
  <c r="L6" i="43"/>
  <c r="L23" i="43" s="1"/>
  <c r="M6" i="43"/>
  <c r="N6" i="43"/>
  <c r="C7" i="43"/>
  <c r="D7" i="43"/>
  <c r="E7" i="43"/>
  <c r="F7" i="43"/>
  <c r="G7" i="43"/>
  <c r="I7" i="43"/>
  <c r="J7" i="43"/>
  <c r="K7" i="43"/>
  <c r="L7" i="43"/>
  <c r="M7" i="43"/>
  <c r="N7" i="43"/>
  <c r="C8" i="43"/>
  <c r="D8" i="43"/>
  <c r="E8" i="43"/>
  <c r="F8" i="43"/>
  <c r="G8" i="43"/>
  <c r="I8" i="43"/>
  <c r="J8" i="43"/>
  <c r="K8" i="43"/>
  <c r="L8" i="43"/>
  <c r="M8" i="43"/>
  <c r="N8" i="43"/>
  <c r="C9" i="43"/>
  <c r="D9" i="43"/>
  <c r="E9" i="43"/>
  <c r="F9" i="43"/>
  <c r="G9" i="43"/>
  <c r="I9" i="43"/>
  <c r="J9" i="43"/>
  <c r="K9" i="43"/>
  <c r="L9" i="43"/>
  <c r="M9" i="43"/>
  <c r="N9" i="43"/>
  <c r="C10" i="43"/>
  <c r="D10" i="43"/>
  <c r="E10" i="43"/>
  <c r="F10" i="43"/>
  <c r="G10" i="43"/>
  <c r="I10" i="43"/>
  <c r="J10" i="43"/>
  <c r="K10" i="43"/>
  <c r="L10" i="43"/>
  <c r="M10" i="43"/>
  <c r="N10" i="43"/>
  <c r="C11" i="43"/>
  <c r="D11" i="43"/>
  <c r="E11" i="43"/>
  <c r="F11" i="43"/>
  <c r="G11" i="43"/>
  <c r="I11" i="43"/>
  <c r="J11" i="43"/>
  <c r="K11" i="43"/>
  <c r="L11" i="43"/>
  <c r="M11" i="43"/>
  <c r="N11" i="43"/>
  <c r="C12" i="43"/>
  <c r="D12" i="43"/>
  <c r="E12" i="43"/>
  <c r="F12" i="43"/>
  <c r="G12" i="43"/>
  <c r="I12" i="43"/>
  <c r="J12" i="43"/>
  <c r="K12" i="43"/>
  <c r="L12" i="43"/>
  <c r="M12" i="43"/>
  <c r="N12" i="43"/>
  <c r="C13" i="43"/>
  <c r="D13" i="43"/>
  <c r="E13" i="43"/>
  <c r="F13" i="43"/>
  <c r="G13" i="43"/>
  <c r="I13" i="43"/>
  <c r="J13" i="43"/>
  <c r="K13" i="43"/>
  <c r="L13" i="43"/>
  <c r="M13" i="43"/>
  <c r="N13" i="43"/>
  <c r="C14" i="43"/>
  <c r="D14" i="43"/>
  <c r="E14" i="43"/>
  <c r="F14" i="43"/>
  <c r="G14" i="43"/>
  <c r="I14" i="43"/>
  <c r="J14" i="43"/>
  <c r="K14" i="43"/>
  <c r="L14" i="43"/>
  <c r="M14" i="43"/>
  <c r="N14" i="43"/>
  <c r="C15" i="43"/>
  <c r="D15" i="43"/>
  <c r="E15" i="43"/>
  <c r="F15" i="43"/>
  <c r="G15" i="43"/>
  <c r="I15" i="43"/>
  <c r="J15" i="43"/>
  <c r="K15" i="43"/>
  <c r="L15" i="43"/>
  <c r="M15" i="43"/>
  <c r="N15" i="43"/>
  <c r="C16" i="43"/>
  <c r="D16" i="43"/>
  <c r="E16" i="43"/>
  <c r="F16" i="43"/>
  <c r="G16" i="43"/>
  <c r="I16" i="43"/>
  <c r="J16" i="43"/>
  <c r="K16" i="43"/>
  <c r="L16" i="43"/>
  <c r="M16" i="43"/>
  <c r="N16" i="43"/>
  <c r="C17" i="43"/>
  <c r="D17" i="43"/>
  <c r="E17" i="43"/>
  <c r="F17" i="43"/>
  <c r="G17" i="43"/>
  <c r="I17" i="43"/>
  <c r="J17" i="43"/>
  <c r="K17" i="43"/>
  <c r="L17" i="43"/>
  <c r="M17" i="43"/>
  <c r="N17" i="43"/>
  <c r="C18" i="43"/>
  <c r="D18" i="43"/>
  <c r="E18" i="43"/>
  <c r="E23" i="43" s="1"/>
  <c r="F18" i="43"/>
  <c r="G18" i="43"/>
  <c r="I18" i="43"/>
  <c r="J18" i="43"/>
  <c r="K18" i="43"/>
  <c r="L18" i="43"/>
  <c r="M18" i="43"/>
  <c r="N18" i="43"/>
  <c r="C19" i="43"/>
  <c r="D19" i="43"/>
  <c r="E19" i="43"/>
  <c r="F19" i="43"/>
  <c r="G19" i="43"/>
  <c r="I19" i="43"/>
  <c r="J19" i="43"/>
  <c r="K19" i="43"/>
  <c r="K23" i="43" s="1"/>
  <c r="L19" i="43"/>
  <c r="M19" i="43"/>
  <c r="N19" i="43"/>
  <c r="C20" i="43"/>
  <c r="D20" i="43"/>
  <c r="E20" i="43"/>
  <c r="F20" i="43"/>
  <c r="G20" i="43"/>
  <c r="I20" i="43"/>
  <c r="K20" i="43"/>
  <c r="L20" i="43"/>
  <c r="M20" i="43"/>
  <c r="N20" i="43"/>
  <c r="C21" i="43"/>
  <c r="D21" i="43"/>
  <c r="E21" i="43"/>
  <c r="F21" i="43"/>
  <c r="G21" i="43"/>
  <c r="I21" i="43"/>
  <c r="J21" i="43"/>
  <c r="K21" i="43"/>
  <c r="L21" i="43"/>
  <c r="M21" i="43"/>
  <c r="N21" i="43"/>
  <c r="C22" i="43"/>
  <c r="D22" i="43"/>
  <c r="E22" i="43"/>
  <c r="F22" i="43"/>
  <c r="G22" i="43"/>
  <c r="I22" i="43"/>
  <c r="J22" i="43"/>
  <c r="K22" i="43"/>
  <c r="L22" i="43"/>
  <c r="M22" i="43"/>
  <c r="N22" i="43"/>
  <c r="N4" i="43"/>
  <c r="M4" i="43"/>
  <c r="L4" i="43"/>
  <c r="K4" i="43"/>
  <c r="J4" i="43"/>
  <c r="I4" i="43"/>
  <c r="G4" i="43"/>
  <c r="G23" i="43" s="1"/>
  <c r="F4" i="43"/>
  <c r="E4" i="43"/>
  <c r="D4" i="43"/>
  <c r="C4" i="43"/>
  <c r="C23" i="43" s="1"/>
  <c r="M23" i="43"/>
  <c r="I23" i="43"/>
  <c r="J23" i="43"/>
  <c r="N5" i="40"/>
  <c r="N6" i="40"/>
  <c r="N7" i="40"/>
  <c r="N8" i="40"/>
  <c r="N9" i="40"/>
  <c r="N10" i="40"/>
  <c r="N11" i="40"/>
  <c r="N12" i="40"/>
  <c r="N13" i="40"/>
  <c r="N14" i="40"/>
  <c r="N15" i="40"/>
  <c r="N16" i="40"/>
  <c r="N17" i="40"/>
  <c r="N18" i="40"/>
  <c r="N19" i="40"/>
  <c r="N20" i="40"/>
  <c r="N21" i="40"/>
  <c r="N22" i="40"/>
  <c r="N4" i="40"/>
  <c r="D5" i="41"/>
  <c r="D6" i="41"/>
  <c r="D7" i="41"/>
  <c r="D8" i="41"/>
  <c r="D9" i="41"/>
  <c r="D10" i="41"/>
  <c r="D11" i="41"/>
  <c r="D12" i="41"/>
  <c r="D13" i="41"/>
  <c r="D14" i="41"/>
  <c r="D15" i="41"/>
  <c r="D16" i="41"/>
  <c r="D17" i="41"/>
  <c r="D18" i="41"/>
  <c r="D19" i="41"/>
  <c r="D20" i="41"/>
  <c r="D21" i="41"/>
  <c r="D22" i="41"/>
  <c r="D4" i="41"/>
  <c r="N5" i="41"/>
  <c r="N6" i="41"/>
  <c r="N7" i="41"/>
  <c r="N8" i="41"/>
  <c r="N9" i="41"/>
  <c r="N10" i="41"/>
  <c r="N11" i="41"/>
  <c r="N12" i="41"/>
  <c r="N13" i="41"/>
  <c r="N14" i="41"/>
  <c r="N15" i="41"/>
  <c r="N16" i="41"/>
  <c r="N17" i="41"/>
  <c r="N18" i="41"/>
  <c r="N19" i="41"/>
  <c r="N20" i="41"/>
  <c r="N21" i="41"/>
  <c r="N22" i="41"/>
  <c r="N4" i="41"/>
  <c r="N5" i="42"/>
  <c r="N6" i="42"/>
  <c r="N7" i="42"/>
  <c r="N8" i="42"/>
  <c r="N9" i="42"/>
  <c r="N10" i="42"/>
  <c r="N11" i="42"/>
  <c r="N12" i="42"/>
  <c r="N13" i="42"/>
  <c r="N14" i="42"/>
  <c r="N15" i="42"/>
  <c r="N16" i="42"/>
  <c r="N17" i="42"/>
  <c r="N18" i="42"/>
  <c r="N19" i="42"/>
  <c r="N20" i="42"/>
  <c r="N21" i="42"/>
  <c r="N22" i="42"/>
  <c r="N4" i="42"/>
  <c r="D5" i="42"/>
  <c r="D6" i="42"/>
  <c r="D7" i="42"/>
  <c r="D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D22" i="42"/>
  <c r="D4" i="42"/>
  <c r="C5" i="42"/>
  <c r="C6" i="42"/>
  <c r="C7" i="42"/>
  <c r="C8" i="42"/>
  <c r="C9" i="42"/>
  <c r="C10" i="42"/>
  <c r="C11" i="42"/>
  <c r="C12" i="42"/>
  <c r="C13" i="42"/>
  <c r="C14" i="42"/>
  <c r="C15" i="42"/>
  <c r="C16" i="42"/>
  <c r="C17" i="42"/>
  <c r="C18" i="42"/>
  <c r="C19" i="42"/>
  <c r="C20" i="42"/>
  <c r="C21" i="42"/>
  <c r="C22" i="42"/>
  <c r="C4" i="42"/>
  <c r="C5" i="41"/>
  <c r="C6" i="41"/>
  <c r="C7" i="41"/>
  <c r="C8" i="41"/>
  <c r="C9" i="41"/>
  <c r="C10" i="41"/>
  <c r="C11" i="41"/>
  <c r="C12" i="41"/>
  <c r="C13" i="41"/>
  <c r="C14" i="41"/>
  <c r="C15" i="41"/>
  <c r="C16" i="41"/>
  <c r="C17" i="41"/>
  <c r="C18" i="41"/>
  <c r="C19" i="41"/>
  <c r="C20" i="41"/>
  <c r="C21" i="41"/>
  <c r="C22" i="41"/>
  <c r="C4" i="41"/>
  <c r="E5" i="42"/>
  <c r="F5" i="42"/>
  <c r="F23" i="42" s="1"/>
  <c r="G5" i="42"/>
  <c r="I5" i="42"/>
  <c r="J5" i="42"/>
  <c r="J23" i="42" s="1"/>
  <c r="K5" i="42"/>
  <c r="L5" i="42"/>
  <c r="M5" i="42"/>
  <c r="O5" i="42"/>
  <c r="E6" i="42"/>
  <c r="F6" i="42"/>
  <c r="G6" i="42"/>
  <c r="I6" i="42"/>
  <c r="J6" i="42"/>
  <c r="K6" i="42"/>
  <c r="L6" i="42"/>
  <c r="L23" i="42" s="1"/>
  <c r="M6" i="42"/>
  <c r="E7" i="42"/>
  <c r="F7" i="42"/>
  <c r="G7" i="42"/>
  <c r="I7" i="42"/>
  <c r="J7" i="42"/>
  <c r="K7" i="42"/>
  <c r="L7" i="42"/>
  <c r="M7" i="42"/>
  <c r="O7" i="42"/>
  <c r="E8" i="42"/>
  <c r="F8" i="42"/>
  <c r="G8" i="42"/>
  <c r="I8" i="42"/>
  <c r="J8" i="42"/>
  <c r="K8" i="42"/>
  <c r="L8" i="42"/>
  <c r="M8" i="42"/>
  <c r="O8" i="42"/>
  <c r="E9" i="42"/>
  <c r="F9" i="42"/>
  <c r="G9" i="42"/>
  <c r="I9" i="42"/>
  <c r="J9" i="42"/>
  <c r="K9" i="42"/>
  <c r="L9" i="42"/>
  <c r="M9" i="42"/>
  <c r="O9" i="42"/>
  <c r="E10" i="42"/>
  <c r="F10" i="42"/>
  <c r="G10" i="42"/>
  <c r="I10" i="42"/>
  <c r="J10" i="42"/>
  <c r="K10" i="42"/>
  <c r="L10" i="42"/>
  <c r="M10" i="42"/>
  <c r="O10" i="42"/>
  <c r="E11" i="42"/>
  <c r="F11" i="42"/>
  <c r="G11" i="42"/>
  <c r="I11" i="42"/>
  <c r="J11" i="42"/>
  <c r="K11" i="42"/>
  <c r="L11" i="42"/>
  <c r="M11" i="42"/>
  <c r="O11" i="42"/>
  <c r="E12" i="42"/>
  <c r="F12" i="42"/>
  <c r="G12" i="42"/>
  <c r="I12" i="42"/>
  <c r="J12" i="42"/>
  <c r="K12" i="42"/>
  <c r="L12" i="42"/>
  <c r="M12" i="42"/>
  <c r="O12" i="42"/>
  <c r="E13" i="42"/>
  <c r="F13" i="42"/>
  <c r="G13" i="42"/>
  <c r="I13" i="42"/>
  <c r="J13" i="42"/>
  <c r="K13" i="42"/>
  <c r="L13" i="42"/>
  <c r="M13" i="42"/>
  <c r="O13" i="42"/>
  <c r="E14" i="42"/>
  <c r="F14" i="42"/>
  <c r="G14" i="42"/>
  <c r="I14" i="42"/>
  <c r="J14" i="42"/>
  <c r="K14" i="42"/>
  <c r="L14" i="42"/>
  <c r="M14" i="42"/>
  <c r="O14" i="42"/>
  <c r="E15" i="42"/>
  <c r="F15" i="42"/>
  <c r="G15" i="42"/>
  <c r="I15" i="42"/>
  <c r="J15" i="42"/>
  <c r="K15" i="42"/>
  <c r="L15" i="42"/>
  <c r="M15" i="42"/>
  <c r="O15" i="42"/>
  <c r="E16" i="42"/>
  <c r="F16" i="42"/>
  <c r="G16" i="42"/>
  <c r="I16" i="42"/>
  <c r="J16" i="42"/>
  <c r="K16" i="42"/>
  <c r="L16" i="42"/>
  <c r="M16" i="42"/>
  <c r="O16" i="42"/>
  <c r="E17" i="42"/>
  <c r="F17" i="42"/>
  <c r="G17" i="42"/>
  <c r="I17" i="42"/>
  <c r="J17" i="42"/>
  <c r="K17" i="42"/>
  <c r="L17" i="42"/>
  <c r="M17" i="42"/>
  <c r="O17" i="42"/>
  <c r="E18" i="42"/>
  <c r="F18" i="42"/>
  <c r="G18" i="42"/>
  <c r="I18" i="42"/>
  <c r="J18" i="42"/>
  <c r="K18" i="42"/>
  <c r="L18" i="42"/>
  <c r="M18" i="42"/>
  <c r="M23" i="42" s="1"/>
  <c r="E19" i="42"/>
  <c r="F19" i="42"/>
  <c r="G19" i="42"/>
  <c r="I19" i="42"/>
  <c r="J19" i="42"/>
  <c r="K19" i="42"/>
  <c r="L19" i="42"/>
  <c r="M19" i="42"/>
  <c r="O19" i="42"/>
  <c r="E20" i="42"/>
  <c r="F20" i="42"/>
  <c r="G20" i="42"/>
  <c r="I20" i="42"/>
  <c r="J20" i="42"/>
  <c r="K20" i="42"/>
  <c r="L20" i="42"/>
  <c r="M20" i="42"/>
  <c r="E21" i="42"/>
  <c r="F21" i="42"/>
  <c r="G21" i="42"/>
  <c r="I21" i="42"/>
  <c r="J21" i="42"/>
  <c r="K21" i="42"/>
  <c r="L21" i="42"/>
  <c r="M21" i="42"/>
  <c r="O21" i="42"/>
  <c r="E22" i="42"/>
  <c r="F22" i="42"/>
  <c r="G22" i="42"/>
  <c r="I22" i="42"/>
  <c r="J22" i="42"/>
  <c r="K22" i="42"/>
  <c r="L22" i="42"/>
  <c r="M22" i="42"/>
  <c r="O22" i="42"/>
  <c r="O4" i="42"/>
  <c r="M4" i="42"/>
  <c r="L4" i="42"/>
  <c r="K4" i="42"/>
  <c r="J4" i="42"/>
  <c r="I4" i="42"/>
  <c r="G4" i="42"/>
  <c r="G23" i="42" s="1"/>
  <c r="F4" i="42"/>
  <c r="E4" i="42"/>
  <c r="I23" i="42"/>
  <c r="E23" i="42"/>
  <c r="O23" i="42"/>
  <c r="K23" i="42"/>
  <c r="H23" i="42"/>
  <c r="E5" i="41"/>
  <c r="F5" i="41"/>
  <c r="G5" i="41"/>
  <c r="I5" i="41"/>
  <c r="J23" i="41"/>
  <c r="K5" i="41"/>
  <c r="L5" i="41"/>
  <c r="M5" i="41"/>
  <c r="O5" i="41"/>
  <c r="E6" i="41"/>
  <c r="F6" i="41"/>
  <c r="G6" i="41"/>
  <c r="H23" i="41"/>
  <c r="I6" i="41"/>
  <c r="J6" i="41"/>
  <c r="K6" i="41"/>
  <c r="L6" i="41"/>
  <c r="L23" i="41" s="1"/>
  <c r="M6" i="41"/>
  <c r="O6" i="41"/>
  <c r="E7" i="41"/>
  <c r="F7" i="41"/>
  <c r="G7" i="41"/>
  <c r="I7" i="41"/>
  <c r="J7" i="41"/>
  <c r="K7" i="41"/>
  <c r="L7" i="41"/>
  <c r="M7" i="41"/>
  <c r="O7" i="41"/>
  <c r="E8" i="41"/>
  <c r="F8" i="41"/>
  <c r="G8" i="41"/>
  <c r="I8" i="41"/>
  <c r="J8" i="41"/>
  <c r="K8" i="41"/>
  <c r="L8" i="41"/>
  <c r="M8" i="41"/>
  <c r="O8" i="41"/>
  <c r="E9" i="41"/>
  <c r="F9" i="41"/>
  <c r="G9" i="41"/>
  <c r="I9" i="41"/>
  <c r="J9" i="41"/>
  <c r="K9" i="41"/>
  <c r="L9" i="41"/>
  <c r="M9" i="41"/>
  <c r="O9" i="41"/>
  <c r="E10" i="41"/>
  <c r="F10" i="41"/>
  <c r="G10" i="41"/>
  <c r="I10" i="41"/>
  <c r="J10" i="41"/>
  <c r="K10" i="41"/>
  <c r="L10" i="41"/>
  <c r="M10" i="41"/>
  <c r="O10" i="41"/>
  <c r="E11" i="41"/>
  <c r="F11" i="41"/>
  <c r="G11" i="41"/>
  <c r="I11" i="41"/>
  <c r="J11" i="41"/>
  <c r="K11" i="41"/>
  <c r="L11" i="41"/>
  <c r="M11" i="41"/>
  <c r="O11" i="41"/>
  <c r="E12" i="41"/>
  <c r="F12" i="41"/>
  <c r="G12" i="41"/>
  <c r="I12" i="41"/>
  <c r="J12" i="41"/>
  <c r="K12" i="41"/>
  <c r="L12" i="41"/>
  <c r="M12" i="41"/>
  <c r="O12" i="41"/>
  <c r="E13" i="41"/>
  <c r="F13" i="41"/>
  <c r="G13" i="41"/>
  <c r="I13" i="41"/>
  <c r="J13" i="41"/>
  <c r="K13" i="41"/>
  <c r="L13" i="41"/>
  <c r="M13" i="41"/>
  <c r="O13" i="41"/>
  <c r="E14" i="41"/>
  <c r="F14" i="41"/>
  <c r="G14" i="41"/>
  <c r="I14" i="41"/>
  <c r="J14" i="41"/>
  <c r="K14" i="41"/>
  <c r="L14" i="41"/>
  <c r="M14" i="41"/>
  <c r="O14" i="41"/>
  <c r="E15" i="41"/>
  <c r="F15" i="41"/>
  <c r="G15" i="41"/>
  <c r="I15" i="41"/>
  <c r="J15" i="41"/>
  <c r="K15" i="41"/>
  <c r="L15" i="41"/>
  <c r="M15" i="41"/>
  <c r="O15" i="41"/>
  <c r="E16" i="41"/>
  <c r="F16" i="41"/>
  <c r="G16" i="41"/>
  <c r="I16" i="41"/>
  <c r="J16" i="41"/>
  <c r="K16" i="41"/>
  <c r="L16" i="41"/>
  <c r="M16" i="41"/>
  <c r="O16" i="41"/>
  <c r="E17" i="41"/>
  <c r="F17" i="41"/>
  <c r="G17" i="41"/>
  <c r="I17" i="41"/>
  <c r="J17" i="41"/>
  <c r="K17" i="41"/>
  <c r="L17" i="41"/>
  <c r="M17" i="41"/>
  <c r="O17" i="41"/>
  <c r="E18" i="41"/>
  <c r="F18" i="41"/>
  <c r="G18" i="41"/>
  <c r="I18" i="41"/>
  <c r="J18" i="41"/>
  <c r="K18" i="41"/>
  <c r="L18" i="41"/>
  <c r="M18" i="41"/>
  <c r="O18" i="41"/>
  <c r="E19" i="41"/>
  <c r="F19" i="41"/>
  <c r="G19" i="41"/>
  <c r="I19" i="41"/>
  <c r="J19" i="41"/>
  <c r="K19" i="41"/>
  <c r="L19" i="41"/>
  <c r="M19" i="41"/>
  <c r="O19" i="41"/>
  <c r="E20" i="41"/>
  <c r="F20" i="41"/>
  <c r="G20" i="41"/>
  <c r="I20" i="41"/>
  <c r="J20" i="41"/>
  <c r="K20" i="41"/>
  <c r="L20" i="41"/>
  <c r="M20" i="41"/>
  <c r="E21" i="41"/>
  <c r="F21" i="41"/>
  <c r="G21" i="41"/>
  <c r="I21" i="41"/>
  <c r="J21" i="41"/>
  <c r="K21" i="41"/>
  <c r="L21" i="41"/>
  <c r="M21" i="41"/>
  <c r="O21" i="41"/>
  <c r="E22" i="41"/>
  <c r="F22" i="41"/>
  <c r="G22" i="41"/>
  <c r="I22" i="41"/>
  <c r="J22" i="41"/>
  <c r="K22" i="41"/>
  <c r="L22" i="41"/>
  <c r="M22" i="41"/>
  <c r="O22" i="41"/>
  <c r="O4" i="41"/>
  <c r="M4" i="41"/>
  <c r="L4" i="41"/>
  <c r="K4" i="41"/>
  <c r="J4" i="41"/>
  <c r="I4" i="41"/>
  <c r="G4" i="41"/>
  <c r="F4" i="41"/>
  <c r="E4" i="41"/>
  <c r="M23" i="41"/>
  <c r="I23" i="41"/>
  <c r="K23" i="41"/>
  <c r="G23" i="41"/>
  <c r="F23" i="41"/>
  <c r="O4" i="40"/>
  <c r="O6" i="40"/>
  <c r="O7" i="40"/>
  <c r="O8" i="40"/>
  <c r="O9" i="40"/>
  <c r="O10" i="40"/>
  <c r="O11" i="40"/>
  <c r="O12" i="40"/>
  <c r="O13" i="40"/>
  <c r="O14" i="40"/>
  <c r="O15" i="40"/>
  <c r="O16" i="40"/>
  <c r="O17" i="40"/>
  <c r="O19" i="40"/>
  <c r="O21" i="40"/>
  <c r="O22" i="40"/>
  <c r="O5" i="40"/>
  <c r="C5" i="40"/>
  <c r="D5" i="40"/>
  <c r="E5" i="40"/>
  <c r="F5" i="40"/>
  <c r="F23" i="40" s="1"/>
  <c r="G5" i="40"/>
  <c r="H5" i="40"/>
  <c r="I5" i="40"/>
  <c r="J5" i="40"/>
  <c r="J23" i="40" s="1"/>
  <c r="K5" i="40"/>
  <c r="L5" i="40"/>
  <c r="M5" i="40"/>
  <c r="C6" i="40"/>
  <c r="D6" i="40"/>
  <c r="E6" i="40"/>
  <c r="E23" i="40" s="1"/>
  <c r="F6" i="40"/>
  <c r="G6" i="40"/>
  <c r="H6" i="40"/>
  <c r="I6" i="40"/>
  <c r="J6" i="40"/>
  <c r="K6" i="40"/>
  <c r="L6" i="40"/>
  <c r="M6" i="40"/>
  <c r="C7" i="40"/>
  <c r="D7" i="40"/>
  <c r="E7" i="40"/>
  <c r="F7" i="40"/>
  <c r="G7" i="40"/>
  <c r="H7" i="40"/>
  <c r="I7" i="40"/>
  <c r="J7" i="40"/>
  <c r="K7" i="40"/>
  <c r="L7" i="40"/>
  <c r="L23" i="40" s="1"/>
  <c r="M7" i="40"/>
  <c r="C8" i="40"/>
  <c r="C23" i="40" s="1"/>
  <c r="D8" i="40"/>
  <c r="E8" i="40"/>
  <c r="F8" i="40"/>
  <c r="G8" i="40"/>
  <c r="G23" i="40" s="1"/>
  <c r="H8" i="40"/>
  <c r="I8" i="40"/>
  <c r="J8" i="40"/>
  <c r="K8" i="40"/>
  <c r="K23" i="40" s="1"/>
  <c r="L8" i="40"/>
  <c r="M8" i="40"/>
  <c r="C9" i="40"/>
  <c r="D9" i="40"/>
  <c r="E9" i="40"/>
  <c r="F9" i="40"/>
  <c r="G9" i="40"/>
  <c r="H9" i="40"/>
  <c r="I9" i="40"/>
  <c r="J9" i="40"/>
  <c r="K9" i="40"/>
  <c r="L9" i="40"/>
  <c r="M9" i="40"/>
  <c r="C10" i="40"/>
  <c r="D10" i="40"/>
  <c r="E10" i="40"/>
  <c r="F10" i="40"/>
  <c r="G10" i="40"/>
  <c r="H10" i="40"/>
  <c r="I10" i="40"/>
  <c r="J10" i="40"/>
  <c r="K10" i="40"/>
  <c r="L10" i="40"/>
  <c r="M10" i="40"/>
  <c r="C11" i="40"/>
  <c r="D11" i="40"/>
  <c r="E11" i="40"/>
  <c r="F11" i="40"/>
  <c r="G11" i="40"/>
  <c r="H11" i="40"/>
  <c r="I11" i="40"/>
  <c r="J11" i="40"/>
  <c r="K11" i="40"/>
  <c r="L11" i="40"/>
  <c r="M11" i="40"/>
  <c r="C12" i="40"/>
  <c r="D12" i="40"/>
  <c r="E12" i="40"/>
  <c r="F12" i="40"/>
  <c r="G12" i="40"/>
  <c r="H12" i="40"/>
  <c r="I12" i="40"/>
  <c r="J12" i="40"/>
  <c r="K12" i="40"/>
  <c r="L12" i="40"/>
  <c r="M12" i="40"/>
  <c r="C13" i="40"/>
  <c r="D13" i="40"/>
  <c r="E13" i="40"/>
  <c r="F13" i="40"/>
  <c r="G13" i="40"/>
  <c r="H13" i="40"/>
  <c r="I13" i="40"/>
  <c r="J13" i="40"/>
  <c r="K13" i="40"/>
  <c r="L13" i="40"/>
  <c r="M13" i="40"/>
  <c r="C14" i="40"/>
  <c r="D14" i="40"/>
  <c r="E14" i="40"/>
  <c r="F14" i="40"/>
  <c r="G14" i="40"/>
  <c r="H14" i="40"/>
  <c r="I14" i="40"/>
  <c r="J14" i="40"/>
  <c r="K14" i="40"/>
  <c r="L14" i="40"/>
  <c r="M14" i="40"/>
  <c r="C15" i="40"/>
  <c r="D15" i="40"/>
  <c r="E15" i="40"/>
  <c r="F15" i="40"/>
  <c r="G15" i="40"/>
  <c r="H15" i="40"/>
  <c r="I15" i="40"/>
  <c r="J15" i="40"/>
  <c r="K15" i="40"/>
  <c r="L15" i="40"/>
  <c r="M15" i="40"/>
  <c r="C16" i="40"/>
  <c r="D16" i="40"/>
  <c r="E16" i="40"/>
  <c r="F16" i="40"/>
  <c r="G16" i="40"/>
  <c r="H16" i="40"/>
  <c r="I16" i="40"/>
  <c r="J16" i="40"/>
  <c r="K16" i="40"/>
  <c r="L16" i="40"/>
  <c r="M16" i="40"/>
  <c r="C17" i="40"/>
  <c r="D17" i="40"/>
  <c r="E17" i="40"/>
  <c r="F17" i="40"/>
  <c r="G17" i="40"/>
  <c r="H17" i="40"/>
  <c r="I17" i="40"/>
  <c r="J17" i="40"/>
  <c r="K17" i="40"/>
  <c r="L17" i="40"/>
  <c r="M17" i="40"/>
  <c r="C18" i="40"/>
  <c r="D18" i="40"/>
  <c r="E18" i="40"/>
  <c r="F18" i="40"/>
  <c r="G18" i="40"/>
  <c r="H18" i="40"/>
  <c r="I18" i="40"/>
  <c r="J18" i="40"/>
  <c r="K18" i="40"/>
  <c r="L18" i="40"/>
  <c r="M18" i="40"/>
  <c r="C19" i="40"/>
  <c r="D19" i="40"/>
  <c r="E19" i="40"/>
  <c r="F19" i="40"/>
  <c r="G19" i="40"/>
  <c r="H19" i="40"/>
  <c r="I19" i="40"/>
  <c r="J19" i="40"/>
  <c r="K19" i="40"/>
  <c r="L19" i="40"/>
  <c r="M19" i="40"/>
  <c r="C20" i="40"/>
  <c r="D20" i="40"/>
  <c r="E20" i="40"/>
  <c r="F20" i="40"/>
  <c r="G20" i="40"/>
  <c r="H20" i="40"/>
  <c r="I20" i="40"/>
  <c r="J20" i="40"/>
  <c r="K20" i="40"/>
  <c r="L20" i="40"/>
  <c r="M20" i="40"/>
  <c r="C21" i="40"/>
  <c r="D21" i="40"/>
  <c r="E21" i="40"/>
  <c r="F21" i="40"/>
  <c r="G21" i="40"/>
  <c r="H21" i="40"/>
  <c r="I21" i="40"/>
  <c r="J21" i="40"/>
  <c r="K21" i="40"/>
  <c r="L21" i="40"/>
  <c r="M21" i="40"/>
  <c r="C22" i="40"/>
  <c r="D22" i="40"/>
  <c r="E22" i="40"/>
  <c r="F22" i="40"/>
  <c r="G22" i="40"/>
  <c r="H22" i="40"/>
  <c r="I22" i="40"/>
  <c r="J22" i="40"/>
  <c r="K22" i="40"/>
  <c r="L22" i="40"/>
  <c r="M22" i="40"/>
  <c r="M4" i="40"/>
  <c r="L4" i="40"/>
  <c r="K4" i="40"/>
  <c r="J4" i="40"/>
  <c r="I4" i="40"/>
  <c r="H4" i="40"/>
  <c r="G4" i="40"/>
  <c r="F4" i="40"/>
  <c r="E4" i="40"/>
  <c r="D4" i="40"/>
  <c r="C4" i="40"/>
  <c r="N23" i="40"/>
  <c r="H23" i="40"/>
  <c r="D23" i="40"/>
  <c r="O5" i="39"/>
  <c r="O6" i="39"/>
  <c r="O7" i="39"/>
  <c r="O8" i="39"/>
  <c r="O9" i="39"/>
  <c r="O10" i="39"/>
  <c r="O11" i="39"/>
  <c r="O12" i="39"/>
  <c r="O13" i="39"/>
  <c r="O14" i="39"/>
  <c r="O15" i="39"/>
  <c r="O16" i="39"/>
  <c r="O18" i="39"/>
  <c r="O21" i="39"/>
  <c r="O22" i="39"/>
  <c r="P22" i="39"/>
  <c r="C5" i="39"/>
  <c r="D5" i="39"/>
  <c r="E5" i="39"/>
  <c r="F5" i="39"/>
  <c r="F23" i="39" s="1"/>
  <c r="G5" i="39"/>
  <c r="H5" i="39"/>
  <c r="I5" i="39"/>
  <c r="J5" i="39"/>
  <c r="K5" i="39"/>
  <c r="L5" i="39"/>
  <c r="M5" i="39"/>
  <c r="N5" i="39"/>
  <c r="P5" i="39"/>
  <c r="C6" i="39"/>
  <c r="D6" i="39"/>
  <c r="E6" i="39"/>
  <c r="F6" i="39"/>
  <c r="G6" i="39"/>
  <c r="H6" i="39"/>
  <c r="I6" i="39"/>
  <c r="I23" i="39" s="1"/>
  <c r="J6" i="39"/>
  <c r="K6" i="39"/>
  <c r="L6" i="39"/>
  <c r="M6" i="39"/>
  <c r="M23" i="39" s="1"/>
  <c r="N6" i="39"/>
  <c r="P6" i="39"/>
  <c r="C7" i="39"/>
  <c r="D7" i="39"/>
  <c r="E7" i="39"/>
  <c r="F7" i="39"/>
  <c r="G7" i="39"/>
  <c r="H7" i="39"/>
  <c r="H23" i="39" s="1"/>
  <c r="I7" i="39"/>
  <c r="J7" i="39"/>
  <c r="K7" i="39"/>
  <c r="L7" i="39"/>
  <c r="L23" i="39" s="1"/>
  <c r="M7" i="39"/>
  <c r="N7" i="39"/>
  <c r="P7" i="39"/>
  <c r="C8" i="39"/>
  <c r="C23" i="39" s="1"/>
  <c r="D8" i="39"/>
  <c r="E8" i="39"/>
  <c r="F8" i="39"/>
  <c r="G8" i="39"/>
  <c r="H8" i="39"/>
  <c r="I8" i="39"/>
  <c r="J8" i="39"/>
  <c r="K8" i="39"/>
  <c r="L8" i="39"/>
  <c r="M8" i="39"/>
  <c r="N8" i="39"/>
  <c r="P8" i="39"/>
  <c r="C9" i="39"/>
  <c r="D9" i="39"/>
  <c r="E9" i="39"/>
  <c r="F9" i="39"/>
  <c r="G9" i="39"/>
  <c r="H9" i="39"/>
  <c r="I9" i="39"/>
  <c r="J9" i="39"/>
  <c r="K9" i="39"/>
  <c r="L9" i="39"/>
  <c r="M9" i="39"/>
  <c r="N9" i="39"/>
  <c r="P9" i="39"/>
  <c r="C10" i="39"/>
  <c r="D10" i="39"/>
  <c r="E10" i="39"/>
  <c r="F10" i="39"/>
  <c r="G10" i="39"/>
  <c r="H10" i="39"/>
  <c r="I10" i="39"/>
  <c r="J10" i="39"/>
  <c r="K10" i="39"/>
  <c r="L10" i="39"/>
  <c r="M10" i="39"/>
  <c r="N10" i="39"/>
  <c r="P10" i="39"/>
  <c r="C11" i="39"/>
  <c r="D11" i="39"/>
  <c r="E11" i="39"/>
  <c r="F11" i="39"/>
  <c r="G11" i="39"/>
  <c r="H11" i="39"/>
  <c r="I11" i="39"/>
  <c r="J11" i="39"/>
  <c r="K11" i="39"/>
  <c r="L11" i="39"/>
  <c r="M11" i="39"/>
  <c r="N11" i="39"/>
  <c r="P11" i="39"/>
  <c r="C12" i="39"/>
  <c r="D12" i="39"/>
  <c r="E12" i="39"/>
  <c r="F12" i="39"/>
  <c r="G12" i="39"/>
  <c r="H12" i="39"/>
  <c r="I12" i="39"/>
  <c r="J12" i="39"/>
  <c r="K12" i="39"/>
  <c r="L12" i="39"/>
  <c r="M12" i="39"/>
  <c r="N12" i="39"/>
  <c r="P12" i="39"/>
  <c r="C13" i="39"/>
  <c r="D13" i="39"/>
  <c r="E13" i="39"/>
  <c r="F13" i="39"/>
  <c r="G13" i="39"/>
  <c r="H13" i="39"/>
  <c r="I13" i="39"/>
  <c r="J13" i="39"/>
  <c r="K13" i="39"/>
  <c r="L13" i="39"/>
  <c r="M13" i="39"/>
  <c r="N13" i="39"/>
  <c r="P13" i="39"/>
  <c r="C14" i="39"/>
  <c r="D14" i="39"/>
  <c r="E14" i="39"/>
  <c r="F14" i="39"/>
  <c r="G14" i="39"/>
  <c r="H14" i="39"/>
  <c r="I14" i="39"/>
  <c r="J14" i="39"/>
  <c r="K14" i="39"/>
  <c r="L14" i="39"/>
  <c r="M14" i="39"/>
  <c r="N14" i="39"/>
  <c r="P14" i="39"/>
  <c r="C15" i="39"/>
  <c r="D15" i="39"/>
  <c r="E15" i="39"/>
  <c r="F15" i="39"/>
  <c r="G15" i="39"/>
  <c r="H15" i="39"/>
  <c r="I15" i="39"/>
  <c r="J15" i="39"/>
  <c r="K15" i="39"/>
  <c r="L15" i="39"/>
  <c r="M15" i="39"/>
  <c r="N15" i="39"/>
  <c r="P15" i="39"/>
  <c r="C16" i="39"/>
  <c r="D16" i="39"/>
  <c r="E16" i="39"/>
  <c r="F16" i="39"/>
  <c r="G16" i="39"/>
  <c r="H16" i="39"/>
  <c r="I16" i="39"/>
  <c r="J16" i="39"/>
  <c r="K16" i="39"/>
  <c r="L16" i="39"/>
  <c r="M16" i="39"/>
  <c r="N16" i="39"/>
  <c r="P16" i="39"/>
  <c r="C17" i="39"/>
  <c r="D17" i="39"/>
  <c r="E17" i="39"/>
  <c r="F17" i="39"/>
  <c r="G17" i="39"/>
  <c r="H17" i="39"/>
  <c r="I17" i="39"/>
  <c r="J17" i="39"/>
  <c r="K17" i="39"/>
  <c r="L17" i="39"/>
  <c r="M17" i="39"/>
  <c r="N17" i="39"/>
  <c r="P17" i="39"/>
  <c r="C18" i="39"/>
  <c r="D18" i="39"/>
  <c r="E18" i="39"/>
  <c r="F18" i="39"/>
  <c r="G18" i="39"/>
  <c r="H18" i="39"/>
  <c r="I18" i="39"/>
  <c r="J18" i="39"/>
  <c r="K18" i="39"/>
  <c r="L18" i="39"/>
  <c r="M18" i="39"/>
  <c r="N18" i="39"/>
  <c r="P18" i="39"/>
  <c r="C19" i="39"/>
  <c r="D19" i="39"/>
  <c r="E19" i="39"/>
  <c r="F19" i="39"/>
  <c r="G19" i="39"/>
  <c r="H19" i="39"/>
  <c r="I19" i="39"/>
  <c r="J19" i="39"/>
  <c r="K19" i="39"/>
  <c r="L19" i="39"/>
  <c r="M19" i="39"/>
  <c r="N19" i="39"/>
  <c r="P19" i="39"/>
  <c r="C20" i="39"/>
  <c r="D20" i="39"/>
  <c r="E20" i="39"/>
  <c r="F20" i="39"/>
  <c r="G20" i="39"/>
  <c r="H20" i="39"/>
  <c r="I20" i="39"/>
  <c r="J20" i="39"/>
  <c r="K20" i="39"/>
  <c r="L20" i="39"/>
  <c r="M20" i="39"/>
  <c r="N20" i="39"/>
  <c r="C21" i="39"/>
  <c r="D21" i="39"/>
  <c r="E21" i="39"/>
  <c r="F21" i="39"/>
  <c r="G21" i="39"/>
  <c r="H21" i="39"/>
  <c r="I21" i="39"/>
  <c r="J21" i="39"/>
  <c r="K21" i="39"/>
  <c r="L21" i="39"/>
  <c r="M21" i="39"/>
  <c r="N21" i="39"/>
  <c r="C22" i="39"/>
  <c r="D22" i="39"/>
  <c r="E22" i="39"/>
  <c r="F22" i="39"/>
  <c r="G22" i="39"/>
  <c r="H22" i="39"/>
  <c r="I22" i="39"/>
  <c r="J22" i="39"/>
  <c r="K22" i="39"/>
  <c r="L22" i="39"/>
  <c r="M22" i="39"/>
  <c r="N22" i="39"/>
  <c r="L4" i="39"/>
  <c r="K4" i="39"/>
  <c r="K23" i="39" s="1"/>
  <c r="J4" i="39"/>
  <c r="I4" i="39"/>
  <c r="H4" i="39"/>
  <c r="G4" i="39"/>
  <c r="G23" i="39" s="1"/>
  <c r="F4" i="39"/>
  <c r="E4" i="39"/>
  <c r="D4" i="39"/>
  <c r="C4" i="39"/>
  <c r="P4" i="39"/>
  <c r="P23" i="39" s="1"/>
  <c r="N4" i="39"/>
  <c r="M4" i="39"/>
  <c r="J23" i="39"/>
  <c r="C5" i="38"/>
  <c r="D5" i="38"/>
  <c r="E5" i="38"/>
  <c r="F5" i="38"/>
  <c r="G5" i="38"/>
  <c r="H5" i="38"/>
  <c r="I5" i="38"/>
  <c r="J5" i="38"/>
  <c r="J23" i="38" s="1"/>
  <c r="K5" i="38"/>
  <c r="L5" i="38"/>
  <c r="M5" i="38"/>
  <c r="N5" i="38"/>
  <c r="O5" i="38"/>
  <c r="P5" i="38"/>
  <c r="C6" i="38"/>
  <c r="D6" i="38"/>
  <c r="E6" i="38"/>
  <c r="F6" i="38"/>
  <c r="G6" i="38"/>
  <c r="H6" i="38"/>
  <c r="H23" i="38" s="1"/>
  <c r="I6" i="38"/>
  <c r="J6" i="38"/>
  <c r="K6" i="38"/>
  <c r="L6" i="38"/>
  <c r="M6" i="38"/>
  <c r="N6" i="38"/>
  <c r="O6" i="38"/>
  <c r="P6" i="38"/>
  <c r="P23" i="38" s="1"/>
  <c r="C7" i="38"/>
  <c r="D7" i="38"/>
  <c r="E7" i="38"/>
  <c r="F7" i="38"/>
  <c r="G7" i="38"/>
  <c r="H7" i="38"/>
  <c r="I7" i="38"/>
  <c r="J7" i="38"/>
  <c r="K7" i="38"/>
  <c r="L7" i="38"/>
  <c r="M7" i="38"/>
  <c r="N7" i="38"/>
  <c r="O7" i="38"/>
  <c r="P7" i="38"/>
  <c r="C8" i="38"/>
  <c r="D8" i="38"/>
  <c r="E8" i="38"/>
  <c r="F8" i="38"/>
  <c r="G8" i="38"/>
  <c r="H8" i="38"/>
  <c r="I8" i="38"/>
  <c r="J8" i="38"/>
  <c r="K8" i="38"/>
  <c r="L8" i="38"/>
  <c r="M8" i="38"/>
  <c r="N8" i="38"/>
  <c r="O8" i="38"/>
  <c r="P8" i="38"/>
  <c r="C9" i="38"/>
  <c r="D9" i="38"/>
  <c r="E9" i="38"/>
  <c r="F9" i="38"/>
  <c r="G9" i="38"/>
  <c r="H9" i="38"/>
  <c r="I9" i="38"/>
  <c r="J9" i="38"/>
  <c r="K9" i="38"/>
  <c r="L9" i="38"/>
  <c r="M9" i="38"/>
  <c r="N9" i="38"/>
  <c r="O9" i="38"/>
  <c r="P9" i="38"/>
  <c r="C10" i="38"/>
  <c r="D10" i="38"/>
  <c r="D23" i="38" s="1"/>
  <c r="E10" i="38"/>
  <c r="F10" i="38"/>
  <c r="G10" i="38"/>
  <c r="H10" i="38"/>
  <c r="I10" i="38"/>
  <c r="J10" i="38"/>
  <c r="K10" i="38"/>
  <c r="L10" i="38"/>
  <c r="L23" i="38" s="1"/>
  <c r="M10" i="38"/>
  <c r="N10" i="38"/>
  <c r="O10" i="38"/>
  <c r="P10" i="38"/>
  <c r="C11" i="38"/>
  <c r="D11" i="38"/>
  <c r="E11" i="38"/>
  <c r="F11" i="38"/>
  <c r="F23" i="38" s="1"/>
  <c r="G11" i="38"/>
  <c r="H11" i="38"/>
  <c r="I11" i="38"/>
  <c r="J11" i="38"/>
  <c r="K11" i="38"/>
  <c r="L11" i="38"/>
  <c r="M11" i="38"/>
  <c r="N11" i="38"/>
  <c r="N23" i="38" s="1"/>
  <c r="O11" i="38"/>
  <c r="P11" i="38"/>
  <c r="C12" i="38"/>
  <c r="D12" i="38"/>
  <c r="E12" i="38"/>
  <c r="F12" i="38"/>
  <c r="G12" i="38"/>
  <c r="H12" i="38"/>
  <c r="I12" i="38"/>
  <c r="J12" i="38"/>
  <c r="K12" i="38"/>
  <c r="L12" i="38"/>
  <c r="M12" i="38"/>
  <c r="N12" i="38"/>
  <c r="O12" i="38"/>
  <c r="P12" i="38"/>
  <c r="C13" i="38"/>
  <c r="D13" i="38"/>
  <c r="E13" i="38"/>
  <c r="F13" i="38"/>
  <c r="G13" i="38"/>
  <c r="H13" i="38"/>
  <c r="I13" i="38"/>
  <c r="J13" i="38"/>
  <c r="K13" i="38"/>
  <c r="L13" i="38"/>
  <c r="M13" i="38"/>
  <c r="N13" i="38"/>
  <c r="O13" i="38"/>
  <c r="P13" i="38"/>
  <c r="C14" i="38"/>
  <c r="D14" i="38"/>
  <c r="E14" i="38"/>
  <c r="F14" i="38"/>
  <c r="G14" i="38"/>
  <c r="H14" i="38"/>
  <c r="I14" i="38"/>
  <c r="J14" i="38"/>
  <c r="K14" i="38"/>
  <c r="L14" i="38"/>
  <c r="M14" i="38"/>
  <c r="N14" i="38"/>
  <c r="O14" i="38"/>
  <c r="P14" i="38"/>
  <c r="C15" i="38"/>
  <c r="D15" i="38"/>
  <c r="E15" i="38"/>
  <c r="F15" i="38"/>
  <c r="G15" i="38"/>
  <c r="H15" i="38"/>
  <c r="I15" i="38"/>
  <c r="J15" i="38"/>
  <c r="K15" i="38"/>
  <c r="L15" i="38"/>
  <c r="M15" i="38"/>
  <c r="N15" i="38"/>
  <c r="O15" i="38"/>
  <c r="P15" i="38"/>
  <c r="C16" i="38"/>
  <c r="D16" i="38"/>
  <c r="E16" i="38"/>
  <c r="F16" i="38"/>
  <c r="G16" i="38"/>
  <c r="H16" i="38"/>
  <c r="I16" i="38"/>
  <c r="J16" i="38"/>
  <c r="K16" i="38"/>
  <c r="L16" i="38"/>
  <c r="M16" i="38"/>
  <c r="N16" i="38"/>
  <c r="O16" i="38"/>
  <c r="P16" i="38"/>
  <c r="C17" i="38"/>
  <c r="D17" i="38"/>
  <c r="E17" i="38"/>
  <c r="F17" i="38"/>
  <c r="G17" i="38"/>
  <c r="H17" i="38"/>
  <c r="I17" i="38"/>
  <c r="J17" i="38"/>
  <c r="K17" i="38"/>
  <c r="L17" i="38"/>
  <c r="M17" i="38"/>
  <c r="N17" i="38"/>
  <c r="O17" i="38"/>
  <c r="P17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O18" i="38"/>
  <c r="P18" i="38"/>
  <c r="C19" i="38"/>
  <c r="D19" i="38"/>
  <c r="E19" i="38"/>
  <c r="F19" i="38"/>
  <c r="G19" i="38"/>
  <c r="H19" i="38"/>
  <c r="I19" i="38"/>
  <c r="J19" i="38"/>
  <c r="K19" i="38"/>
  <c r="L19" i="38"/>
  <c r="M19" i="38"/>
  <c r="N19" i="38"/>
  <c r="O19" i="38"/>
  <c r="P19" i="38"/>
  <c r="C20" i="38"/>
  <c r="D20" i="38"/>
  <c r="E20" i="38"/>
  <c r="F20" i="38"/>
  <c r="G20" i="38"/>
  <c r="H20" i="38"/>
  <c r="I20" i="38"/>
  <c r="K20" i="38"/>
  <c r="L20" i="38"/>
  <c r="M20" i="38"/>
  <c r="N20" i="38"/>
  <c r="C21" i="38"/>
  <c r="D21" i="38"/>
  <c r="E21" i="38"/>
  <c r="F21" i="38"/>
  <c r="G21" i="38"/>
  <c r="H21" i="38"/>
  <c r="I21" i="38"/>
  <c r="J21" i="38"/>
  <c r="K21" i="38"/>
  <c r="L21" i="38"/>
  <c r="M21" i="38"/>
  <c r="N21" i="38"/>
  <c r="O21" i="38"/>
  <c r="C22" i="38"/>
  <c r="D22" i="38"/>
  <c r="E22" i="38"/>
  <c r="F22" i="38"/>
  <c r="G22" i="38"/>
  <c r="H22" i="38"/>
  <c r="I22" i="38"/>
  <c r="J22" i="38"/>
  <c r="K22" i="38"/>
  <c r="L22" i="38"/>
  <c r="M22" i="38"/>
  <c r="N22" i="38"/>
  <c r="O22" i="38"/>
  <c r="P22" i="38"/>
  <c r="E23" i="38"/>
  <c r="I23" i="38"/>
  <c r="M23" i="38"/>
  <c r="C23" i="38"/>
  <c r="G23" i="38"/>
  <c r="K23" i="38"/>
  <c r="O23" i="38"/>
  <c r="P4" i="38"/>
  <c r="N4" i="38"/>
  <c r="M4" i="38"/>
  <c r="L4" i="38"/>
  <c r="K4" i="38"/>
  <c r="J4" i="38"/>
  <c r="I4" i="38"/>
  <c r="H4" i="38"/>
  <c r="G4" i="38"/>
  <c r="F4" i="38"/>
  <c r="E4" i="38"/>
  <c r="D4" i="38"/>
  <c r="C4" i="38"/>
  <c r="E5" i="37"/>
  <c r="F5" i="37"/>
  <c r="G5" i="37"/>
  <c r="H5" i="37"/>
  <c r="I5" i="37"/>
  <c r="J5" i="37"/>
  <c r="K5" i="37"/>
  <c r="L5" i="37"/>
  <c r="M5" i="37"/>
  <c r="N5" i="37"/>
  <c r="O5" i="37"/>
  <c r="P5" i="37"/>
  <c r="E6" i="37"/>
  <c r="F6" i="37"/>
  <c r="G6" i="37"/>
  <c r="H6" i="37"/>
  <c r="I6" i="37"/>
  <c r="J6" i="37"/>
  <c r="K6" i="37"/>
  <c r="L6" i="37"/>
  <c r="M6" i="37"/>
  <c r="N6" i="37"/>
  <c r="O6" i="37"/>
  <c r="P6" i="37"/>
  <c r="E7" i="37"/>
  <c r="F7" i="37"/>
  <c r="G7" i="37"/>
  <c r="H7" i="37"/>
  <c r="I7" i="37"/>
  <c r="J7" i="37"/>
  <c r="K7" i="37"/>
  <c r="L7" i="37"/>
  <c r="M7" i="37"/>
  <c r="N7" i="37"/>
  <c r="O7" i="37"/>
  <c r="P7" i="37"/>
  <c r="E8" i="37"/>
  <c r="F8" i="37"/>
  <c r="G8" i="37"/>
  <c r="H8" i="37"/>
  <c r="I8" i="37"/>
  <c r="J8" i="37"/>
  <c r="J23" i="37" s="1"/>
  <c r="K8" i="37"/>
  <c r="L8" i="37"/>
  <c r="M8" i="37"/>
  <c r="N8" i="37"/>
  <c r="O8" i="37"/>
  <c r="P8" i="37"/>
  <c r="E9" i="37"/>
  <c r="F9" i="37"/>
  <c r="G9" i="37"/>
  <c r="H9" i="37"/>
  <c r="I9" i="37"/>
  <c r="J9" i="37"/>
  <c r="K9" i="37"/>
  <c r="L9" i="37"/>
  <c r="M9" i="37"/>
  <c r="N9" i="37"/>
  <c r="O9" i="37"/>
  <c r="P9" i="37"/>
  <c r="E10" i="37"/>
  <c r="F10" i="37"/>
  <c r="G10" i="37"/>
  <c r="H10" i="37"/>
  <c r="I10" i="37"/>
  <c r="J10" i="37"/>
  <c r="K10" i="37"/>
  <c r="L10" i="37"/>
  <c r="M10" i="37"/>
  <c r="N10" i="37"/>
  <c r="O10" i="37"/>
  <c r="P10" i="37"/>
  <c r="E11" i="37"/>
  <c r="F11" i="37"/>
  <c r="G11" i="37"/>
  <c r="H11" i="37"/>
  <c r="I11" i="37"/>
  <c r="J11" i="37"/>
  <c r="K11" i="37"/>
  <c r="L11" i="37"/>
  <c r="M11" i="37"/>
  <c r="N11" i="37"/>
  <c r="O11" i="37"/>
  <c r="P11" i="37"/>
  <c r="E12" i="37"/>
  <c r="F12" i="37"/>
  <c r="G12" i="37"/>
  <c r="H12" i="37"/>
  <c r="I12" i="37"/>
  <c r="J12" i="37"/>
  <c r="K12" i="37"/>
  <c r="L12" i="37"/>
  <c r="M12" i="37"/>
  <c r="N12" i="37"/>
  <c r="O12" i="37"/>
  <c r="P12" i="37"/>
  <c r="E13" i="37"/>
  <c r="F13" i="37"/>
  <c r="G13" i="37"/>
  <c r="H13" i="37"/>
  <c r="I13" i="37"/>
  <c r="J13" i="37"/>
  <c r="K13" i="37"/>
  <c r="L13" i="37"/>
  <c r="M13" i="37"/>
  <c r="N13" i="37"/>
  <c r="O13" i="37"/>
  <c r="P13" i="37"/>
  <c r="E14" i="37"/>
  <c r="F14" i="37"/>
  <c r="G14" i="37"/>
  <c r="H14" i="37"/>
  <c r="I14" i="37"/>
  <c r="I23" i="37" s="1"/>
  <c r="J14" i="37"/>
  <c r="K14" i="37"/>
  <c r="L14" i="37"/>
  <c r="M14" i="37"/>
  <c r="N14" i="37"/>
  <c r="O14" i="37"/>
  <c r="P14" i="37"/>
  <c r="E15" i="37"/>
  <c r="F15" i="37"/>
  <c r="G15" i="37"/>
  <c r="H15" i="37"/>
  <c r="I15" i="37"/>
  <c r="J15" i="37"/>
  <c r="K15" i="37"/>
  <c r="L15" i="37"/>
  <c r="M15" i="37"/>
  <c r="N15" i="37"/>
  <c r="O15" i="37"/>
  <c r="P15" i="37"/>
  <c r="E16" i="37"/>
  <c r="F16" i="37"/>
  <c r="G16" i="37"/>
  <c r="H16" i="37"/>
  <c r="I16" i="37"/>
  <c r="J16" i="37"/>
  <c r="K16" i="37"/>
  <c r="L16" i="37"/>
  <c r="M16" i="37"/>
  <c r="N16" i="37"/>
  <c r="O16" i="37"/>
  <c r="P16" i="37"/>
  <c r="E17" i="37"/>
  <c r="F17" i="37"/>
  <c r="G17" i="37"/>
  <c r="H17" i="37"/>
  <c r="I17" i="37"/>
  <c r="J17" i="37"/>
  <c r="K17" i="37"/>
  <c r="L17" i="37"/>
  <c r="M17" i="37"/>
  <c r="N17" i="37"/>
  <c r="O17" i="37"/>
  <c r="P17" i="37"/>
  <c r="E18" i="37"/>
  <c r="F18" i="37"/>
  <c r="G18" i="37"/>
  <c r="H18" i="37"/>
  <c r="I18" i="37"/>
  <c r="J18" i="37"/>
  <c r="K18" i="37"/>
  <c r="L18" i="37"/>
  <c r="M18" i="37"/>
  <c r="N18" i="37"/>
  <c r="O18" i="37"/>
  <c r="P18" i="37"/>
  <c r="P23" i="37" s="1"/>
  <c r="E19" i="37"/>
  <c r="F19" i="37"/>
  <c r="G19" i="37"/>
  <c r="H19" i="37"/>
  <c r="I19" i="37"/>
  <c r="J19" i="37"/>
  <c r="K19" i="37"/>
  <c r="L19" i="37"/>
  <c r="M19" i="37"/>
  <c r="N19" i="37"/>
  <c r="O19" i="37"/>
  <c r="P19" i="37"/>
  <c r="E20" i="37"/>
  <c r="F20" i="37"/>
  <c r="G20" i="37"/>
  <c r="H20" i="37"/>
  <c r="I20" i="37"/>
  <c r="K20" i="37"/>
  <c r="L20" i="37"/>
  <c r="M20" i="37"/>
  <c r="N20" i="37"/>
  <c r="E21" i="37"/>
  <c r="F21" i="37"/>
  <c r="G21" i="37"/>
  <c r="H21" i="37"/>
  <c r="I21" i="37"/>
  <c r="J21" i="37"/>
  <c r="K21" i="37"/>
  <c r="L21" i="37"/>
  <c r="M21" i="37"/>
  <c r="N21" i="37"/>
  <c r="O21" i="37"/>
  <c r="E22" i="37"/>
  <c r="F22" i="37"/>
  <c r="G22" i="37"/>
  <c r="H22" i="37"/>
  <c r="I22" i="37"/>
  <c r="J22" i="37"/>
  <c r="K22" i="37"/>
  <c r="L22" i="37"/>
  <c r="M22" i="37"/>
  <c r="N22" i="37"/>
  <c r="O22" i="37"/>
  <c r="P22" i="37"/>
  <c r="P4" i="37"/>
  <c r="O4" i="37"/>
  <c r="O23" i="37" s="1"/>
  <c r="N4" i="37"/>
  <c r="M4" i="37"/>
  <c r="L4" i="37"/>
  <c r="K4" i="37"/>
  <c r="K23" i="37" s="1"/>
  <c r="J4" i="37"/>
  <c r="I4" i="37"/>
  <c r="H4" i="37"/>
  <c r="G4" i="37"/>
  <c r="G23" i="37" s="1"/>
  <c r="F4" i="37"/>
  <c r="E4" i="37"/>
  <c r="D5" i="37"/>
  <c r="D6" i="37"/>
  <c r="D7" i="37"/>
  <c r="D8" i="37"/>
  <c r="D9" i="37"/>
  <c r="D10" i="37"/>
  <c r="D11" i="37"/>
  <c r="D12" i="37"/>
  <c r="D13" i="37"/>
  <c r="D14" i="37"/>
  <c r="D15" i="37"/>
  <c r="D16" i="37"/>
  <c r="D17" i="37"/>
  <c r="D18" i="37"/>
  <c r="D19" i="37"/>
  <c r="D20" i="37"/>
  <c r="D21" i="37"/>
  <c r="D22" i="37"/>
  <c r="D4" i="37"/>
  <c r="C5" i="37"/>
  <c r="C6" i="37"/>
  <c r="C7" i="37"/>
  <c r="C8" i="37"/>
  <c r="C9" i="37"/>
  <c r="C10" i="37"/>
  <c r="C11" i="37"/>
  <c r="C12" i="37"/>
  <c r="C13" i="37"/>
  <c r="C14" i="37"/>
  <c r="C15" i="37"/>
  <c r="C16" i="37"/>
  <c r="C17" i="37"/>
  <c r="C18" i="37"/>
  <c r="C19" i="37"/>
  <c r="C20" i="37"/>
  <c r="C21" i="37"/>
  <c r="C22" i="37"/>
  <c r="C4" i="37"/>
  <c r="E23" i="37"/>
  <c r="M23" i="37"/>
  <c r="D23" i="45" l="1"/>
  <c r="P23" i="44"/>
  <c r="O23" i="43"/>
  <c r="D23" i="43"/>
  <c r="H23" i="43"/>
  <c r="N23" i="43"/>
  <c r="N23" i="42"/>
  <c r="C23" i="42"/>
  <c r="D23" i="42"/>
  <c r="P23" i="42"/>
  <c r="C23" i="41"/>
  <c r="N23" i="41"/>
  <c r="D23" i="41"/>
  <c r="P23" i="41"/>
  <c r="O23" i="41"/>
  <c r="E23" i="41"/>
  <c r="O23" i="40"/>
  <c r="P23" i="40"/>
  <c r="I23" i="40"/>
  <c r="M23" i="40"/>
  <c r="O23" i="39"/>
  <c r="D23" i="39"/>
  <c r="N23" i="39"/>
  <c r="E23" i="39"/>
  <c r="F23" i="37"/>
  <c r="N23" i="37"/>
  <c r="H23" i="37"/>
  <c r="L23" i="37"/>
  <c r="D23" i="37"/>
  <c r="C23" i="37"/>
  <c r="P5" i="36"/>
  <c r="P6" i="36"/>
  <c r="P7" i="36"/>
  <c r="P8" i="36"/>
  <c r="P9" i="36"/>
  <c r="P10" i="36"/>
  <c r="P11" i="36"/>
  <c r="P12" i="36"/>
  <c r="P13" i="36"/>
  <c r="P14" i="36"/>
  <c r="P15" i="36"/>
  <c r="P16" i="36"/>
  <c r="P17" i="36"/>
  <c r="P18" i="36"/>
  <c r="P19" i="36"/>
  <c r="P21" i="36"/>
  <c r="P22" i="36"/>
  <c r="P4" i="36"/>
  <c r="O22" i="36"/>
  <c r="N22" i="36"/>
  <c r="M22" i="36"/>
  <c r="L22" i="36"/>
  <c r="O21" i="36"/>
  <c r="N21" i="36"/>
  <c r="M21" i="36"/>
  <c r="L21" i="36"/>
  <c r="N20" i="36"/>
  <c r="M20" i="36"/>
  <c r="L20" i="36"/>
  <c r="N19" i="36"/>
  <c r="M19" i="36"/>
  <c r="L19" i="36"/>
  <c r="L23" i="36" s="1"/>
  <c r="N18" i="36"/>
  <c r="M18" i="36"/>
  <c r="L18" i="36"/>
  <c r="O17" i="36"/>
  <c r="N17" i="36"/>
  <c r="M17" i="36"/>
  <c r="L17" i="36"/>
  <c r="O16" i="36"/>
  <c r="N16" i="36"/>
  <c r="M16" i="36"/>
  <c r="L16" i="36"/>
  <c r="O15" i="36"/>
  <c r="N15" i="36"/>
  <c r="M15" i="36"/>
  <c r="L15" i="36"/>
  <c r="O14" i="36"/>
  <c r="N14" i="36"/>
  <c r="M14" i="36"/>
  <c r="L14" i="36"/>
  <c r="O13" i="36"/>
  <c r="N13" i="36"/>
  <c r="M13" i="36"/>
  <c r="L13" i="36"/>
  <c r="O12" i="36"/>
  <c r="N12" i="36"/>
  <c r="M12" i="36"/>
  <c r="L12" i="36"/>
  <c r="O11" i="36"/>
  <c r="N11" i="36"/>
  <c r="M11" i="36"/>
  <c r="L11" i="36"/>
  <c r="O10" i="36"/>
  <c r="N10" i="36"/>
  <c r="M10" i="36"/>
  <c r="L10" i="36"/>
  <c r="O9" i="36"/>
  <c r="N9" i="36"/>
  <c r="M9" i="36"/>
  <c r="L9" i="36"/>
  <c r="O8" i="36"/>
  <c r="N8" i="36"/>
  <c r="M8" i="36"/>
  <c r="L8" i="36"/>
  <c r="O7" i="36"/>
  <c r="N7" i="36"/>
  <c r="M7" i="36"/>
  <c r="L7" i="36"/>
  <c r="O6" i="36"/>
  <c r="N6" i="36"/>
  <c r="M6" i="36"/>
  <c r="L6" i="36"/>
  <c r="O5" i="36"/>
  <c r="N5" i="36"/>
  <c r="M5" i="36"/>
  <c r="L5" i="36"/>
  <c r="O4" i="36"/>
  <c r="N4" i="36"/>
  <c r="N23" i="36" s="1"/>
  <c r="M4" i="36"/>
  <c r="L4" i="36"/>
  <c r="J5" i="36"/>
  <c r="K5" i="36"/>
  <c r="J6" i="36"/>
  <c r="K6" i="36"/>
  <c r="K23" i="36" s="1"/>
  <c r="J7" i="36"/>
  <c r="K7" i="36"/>
  <c r="J8" i="36"/>
  <c r="K8" i="36"/>
  <c r="J9" i="36"/>
  <c r="K9" i="36"/>
  <c r="J10" i="36"/>
  <c r="K10" i="36"/>
  <c r="J11" i="36"/>
  <c r="K11" i="36"/>
  <c r="K12" i="36"/>
  <c r="J13" i="36"/>
  <c r="K13" i="36"/>
  <c r="J14" i="36"/>
  <c r="K14" i="36"/>
  <c r="J15" i="36"/>
  <c r="K15" i="36"/>
  <c r="J16" i="36"/>
  <c r="K16" i="36"/>
  <c r="J17" i="36"/>
  <c r="K17" i="36"/>
  <c r="J18" i="36"/>
  <c r="K18" i="36"/>
  <c r="J19" i="36"/>
  <c r="K19" i="36"/>
  <c r="K20" i="36"/>
  <c r="K21" i="36"/>
  <c r="J22" i="36"/>
  <c r="K22" i="36"/>
  <c r="K4" i="36"/>
  <c r="J4" i="36"/>
  <c r="J23" i="36" s="1"/>
  <c r="I22" i="36"/>
  <c r="H22" i="36"/>
  <c r="G22" i="36"/>
  <c r="F22" i="36"/>
  <c r="E22" i="36"/>
  <c r="I21" i="36"/>
  <c r="H21" i="36"/>
  <c r="G21" i="36"/>
  <c r="F21" i="36"/>
  <c r="E21" i="36"/>
  <c r="I20" i="36"/>
  <c r="H20" i="36"/>
  <c r="G20" i="36"/>
  <c r="F20" i="36"/>
  <c r="E20" i="36"/>
  <c r="I19" i="36"/>
  <c r="H19" i="36"/>
  <c r="G19" i="36"/>
  <c r="F19" i="36"/>
  <c r="E19" i="36"/>
  <c r="I18" i="36"/>
  <c r="H18" i="36"/>
  <c r="G18" i="36"/>
  <c r="F18" i="36"/>
  <c r="E18" i="36"/>
  <c r="I17" i="36"/>
  <c r="H17" i="36"/>
  <c r="G17" i="36"/>
  <c r="F17" i="36"/>
  <c r="E17" i="36"/>
  <c r="I16" i="36"/>
  <c r="H16" i="36"/>
  <c r="G16" i="36"/>
  <c r="F16" i="36"/>
  <c r="E16" i="36"/>
  <c r="I15" i="36"/>
  <c r="H15" i="36"/>
  <c r="G15" i="36"/>
  <c r="F15" i="36"/>
  <c r="E15" i="36"/>
  <c r="I14" i="36"/>
  <c r="H14" i="36"/>
  <c r="G14" i="36"/>
  <c r="F14" i="36"/>
  <c r="E14" i="36"/>
  <c r="I13" i="36"/>
  <c r="H13" i="36"/>
  <c r="G13" i="36"/>
  <c r="F13" i="36"/>
  <c r="E13" i="36"/>
  <c r="I12" i="36"/>
  <c r="H12" i="36"/>
  <c r="G12" i="36"/>
  <c r="F12" i="36"/>
  <c r="E12" i="36"/>
  <c r="I11" i="36"/>
  <c r="H11" i="36"/>
  <c r="G11" i="36"/>
  <c r="F11" i="36"/>
  <c r="E11" i="36"/>
  <c r="I10" i="36"/>
  <c r="H10" i="36"/>
  <c r="G10" i="36"/>
  <c r="F10" i="36"/>
  <c r="E10" i="36"/>
  <c r="I9" i="36"/>
  <c r="H9" i="36"/>
  <c r="G9" i="36"/>
  <c r="F9" i="36"/>
  <c r="E9" i="36"/>
  <c r="I8" i="36"/>
  <c r="H8" i="36"/>
  <c r="G8" i="36"/>
  <c r="F8" i="36"/>
  <c r="E8" i="36"/>
  <c r="I7" i="36"/>
  <c r="I23" i="36" s="1"/>
  <c r="H7" i="36"/>
  <c r="G7" i="36"/>
  <c r="F7" i="36"/>
  <c r="E7" i="36"/>
  <c r="I6" i="36"/>
  <c r="H6" i="36"/>
  <c r="G6" i="36"/>
  <c r="F6" i="36"/>
  <c r="F23" i="36" s="1"/>
  <c r="E6" i="36"/>
  <c r="I5" i="36"/>
  <c r="H5" i="36"/>
  <c r="G5" i="36"/>
  <c r="G23" i="36" s="1"/>
  <c r="F5" i="36"/>
  <c r="E5" i="36"/>
  <c r="E23" i="36" s="1"/>
  <c r="I4" i="36"/>
  <c r="H4" i="36"/>
  <c r="G4" i="36"/>
  <c r="F4" i="36"/>
  <c r="E4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23" i="36" s="1"/>
  <c r="D6" i="36"/>
  <c r="D5" i="36"/>
  <c r="D4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C23" i="36" s="1"/>
  <c r="C5" i="36"/>
  <c r="C4" i="36"/>
  <c r="M23" i="36"/>
  <c r="O23" i="36"/>
  <c r="H23" i="36"/>
  <c r="K5" i="33"/>
  <c r="L5" i="33"/>
  <c r="M5" i="33"/>
  <c r="N5" i="33"/>
  <c r="O5" i="33"/>
  <c r="P5" i="33"/>
  <c r="K6" i="33"/>
  <c r="L6" i="33"/>
  <c r="M6" i="33"/>
  <c r="M23" i="33" s="1"/>
  <c r="N6" i="33"/>
  <c r="O6" i="33"/>
  <c r="P6" i="33"/>
  <c r="K7" i="33"/>
  <c r="L7" i="33"/>
  <c r="M7" i="33"/>
  <c r="N7" i="33"/>
  <c r="O7" i="33"/>
  <c r="P7" i="33"/>
  <c r="K8" i="33"/>
  <c r="L8" i="33"/>
  <c r="M8" i="33"/>
  <c r="N8" i="33"/>
  <c r="O8" i="33"/>
  <c r="P8" i="33"/>
  <c r="K9" i="33"/>
  <c r="L9" i="33"/>
  <c r="M9" i="33"/>
  <c r="N9" i="33"/>
  <c r="O9" i="33"/>
  <c r="P9" i="33"/>
  <c r="K10" i="33"/>
  <c r="L10" i="33"/>
  <c r="M10" i="33"/>
  <c r="N10" i="33"/>
  <c r="O10" i="33"/>
  <c r="P10" i="33"/>
  <c r="K11" i="33"/>
  <c r="L11" i="33"/>
  <c r="M11" i="33"/>
  <c r="N11" i="33"/>
  <c r="O11" i="33"/>
  <c r="P11" i="33"/>
  <c r="K12" i="33"/>
  <c r="L12" i="33"/>
  <c r="M12" i="33"/>
  <c r="N12" i="33"/>
  <c r="O12" i="33"/>
  <c r="P12" i="33"/>
  <c r="K13" i="33"/>
  <c r="L13" i="33"/>
  <c r="M13" i="33"/>
  <c r="N13" i="33"/>
  <c r="O13" i="33"/>
  <c r="P13" i="33"/>
  <c r="K14" i="33"/>
  <c r="L14" i="33"/>
  <c r="M14" i="33"/>
  <c r="N14" i="33"/>
  <c r="O14" i="33"/>
  <c r="P14" i="33"/>
  <c r="K15" i="33"/>
  <c r="L15" i="33"/>
  <c r="M15" i="33"/>
  <c r="N15" i="33"/>
  <c r="O15" i="33"/>
  <c r="P15" i="33"/>
  <c r="K16" i="33"/>
  <c r="L16" i="33"/>
  <c r="M16" i="33"/>
  <c r="N16" i="33"/>
  <c r="O16" i="33"/>
  <c r="P16" i="33"/>
  <c r="K17" i="33"/>
  <c r="L17" i="33"/>
  <c r="M17" i="33"/>
  <c r="N17" i="33"/>
  <c r="O17" i="33"/>
  <c r="P17" i="33"/>
  <c r="K18" i="33"/>
  <c r="L18" i="33"/>
  <c r="M18" i="33"/>
  <c r="N18" i="33"/>
  <c r="P18" i="33"/>
  <c r="K19" i="33"/>
  <c r="L19" i="33"/>
  <c r="M19" i="33"/>
  <c r="N19" i="33"/>
  <c r="O19" i="33"/>
  <c r="K20" i="33"/>
  <c r="L20" i="33"/>
  <c r="M20" i="33"/>
  <c r="N20" i="33"/>
  <c r="K21" i="33"/>
  <c r="L21" i="33"/>
  <c r="M21" i="33"/>
  <c r="N21" i="33"/>
  <c r="O21" i="33"/>
  <c r="K22" i="33"/>
  <c r="L22" i="33"/>
  <c r="M22" i="33"/>
  <c r="N22" i="33"/>
  <c r="O22" i="33"/>
  <c r="P22" i="33"/>
  <c r="P4" i="33"/>
  <c r="P23" i="33" s="1"/>
  <c r="O4" i="33"/>
  <c r="O23" i="33" s="1"/>
  <c r="N4" i="33"/>
  <c r="N23" i="33" s="1"/>
  <c r="M4" i="33"/>
  <c r="L4" i="33"/>
  <c r="L23" i="33" s="1"/>
  <c r="K4" i="33"/>
  <c r="K23" i="33" s="1"/>
  <c r="J5" i="33"/>
  <c r="J6" i="33"/>
  <c r="J7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J21" i="33"/>
  <c r="J22" i="33"/>
  <c r="J4" i="33"/>
  <c r="J23" i="33" s="1"/>
  <c r="Z29" i="35"/>
  <c r="Y29" i="35"/>
  <c r="X29" i="35"/>
  <c r="W29" i="35"/>
  <c r="V29" i="35"/>
  <c r="U29" i="35"/>
  <c r="T29" i="35"/>
  <c r="S29" i="35"/>
  <c r="R29" i="35"/>
  <c r="Q29" i="35"/>
  <c r="P29" i="35"/>
  <c r="O29" i="35"/>
  <c r="N29" i="35"/>
  <c r="M29" i="35"/>
  <c r="L29" i="35"/>
  <c r="K29" i="35"/>
  <c r="J29" i="35"/>
  <c r="I29" i="35"/>
  <c r="H29" i="35"/>
  <c r="G29" i="35"/>
  <c r="F29" i="35"/>
  <c r="E29" i="35"/>
  <c r="D29" i="35"/>
  <c r="Z28" i="35"/>
  <c r="Y28" i="35"/>
  <c r="X28" i="35"/>
  <c r="W28" i="35"/>
  <c r="V28" i="35"/>
  <c r="U28" i="35"/>
  <c r="T28" i="35"/>
  <c r="S28" i="35"/>
  <c r="R28" i="35"/>
  <c r="Q28" i="35"/>
  <c r="P28" i="35"/>
  <c r="O28" i="35"/>
  <c r="N28" i="35"/>
  <c r="M28" i="35"/>
  <c r="L28" i="35"/>
  <c r="K28" i="35"/>
  <c r="J28" i="35"/>
  <c r="I28" i="35"/>
  <c r="H28" i="35"/>
  <c r="G28" i="35"/>
  <c r="F28" i="35"/>
  <c r="E28" i="35"/>
  <c r="D28" i="35"/>
  <c r="Z27" i="35"/>
  <c r="Y27" i="35"/>
  <c r="X27" i="35"/>
  <c r="W27" i="35"/>
  <c r="V27" i="35"/>
  <c r="U27" i="35"/>
  <c r="T27" i="35"/>
  <c r="S27" i="35"/>
  <c r="R27" i="35"/>
  <c r="Q27" i="35"/>
  <c r="P27" i="35"/>
  <c r="O27" i="35"/>
  <c r="N27" i="35"/>
  <c r="M27" i="35"/>
  <c r="L27" i="35"/>
  <c r="K27" i="35"/>
  <c r="J27" i="35"/>
  <c r="I27" i="35"/>
  <c r="H27" i="35"/>
  <c r="G27" i="35"/>
  <c r="F27" i="35"/>
  <c r="E27" i="35"/>
  <c r="D27" i="35"/>
  <c r="Z26" i="35"/>
  <c r="Y26" i="35"/>
  <c r="X26" i="35"/>
  <c r="W26" i="35"/>
  <c r="V26" i="35"/>
  <c r="U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Z25" i="35"/>
  <c r="Y25" i="35"/>
  <c r="X25" i="35"/>
  <c r="W25" i="35"/>
  <c r="V25" i="35"/>
  <c r="U25" i="35"/>
  <c r="T25" i="35"/>
  <c r="S25" i="35"/>
  <c r="R25" i="35"/>
  <c r="Q25" i="35"/>
  <c r="P25" i="35"/>
  <c r="O25" i="35"/>
  <c r="N25" i="35"/>
  <c r="M25" i="35"/>
  <c r="L25" i="35"/>
  <c r="K25" i="35"/>
  <c r="J25" i="35"/>
  <c r="I25" i="35"/>
  <c r="H25" i="35"/>
  <c r="G25" i="35"/>
  <c r="F25" i="35"/>
  <c r="E25" i="35"/>
  <c r="D25" i="35"/>
  <c r="Z24" i="35"/>
  <c r="Y24" i="35"/>
  <c r="X24" i="35"/>
  <c r="W24" i="35"/>
  <c r="V24" i="35"/>
  <c r="U24" i="35"/>
  <c r="T24" i="35"/>
  <c r="S24" i="35"/>
  <c r="R24" i="35"/>
  <c r="Q24" i="35"/>
  <c r="P24" i="35"/>
  <c r="O24" i="35"/>
  <c r="N24" i="35"/>
  <c r="M24" i="35"/>
  <c r="L24" i="35"/>
  <c r="K24" i="35"/>
  <c r="J24" i="35"/>
  <c r="I24" i="35"/>
  <c r="H24" i="35"/>
  <c r="G24" i="35"/>
  <c r="F24" i="35"/>
  <c r="E24" i="35"/>
  <c r="D24" i="35"/>
  <c r="Z23" i="35"/>
  <c r="Y23" i="35"/>
  <c r="X23" i="35"/>
  <c r="W23" i="35"/>
  <c r="V23" i="35"/>
  <c r="U23" i="35"/>
  <c r="T23" i="35"/>
  <c r="S23" i="35"/>
  <c r="R23" i="35"/>
  <c r="Q23" i="35"/>
  <c r="P23" i="35"/>
  <c r="O23" i="35"/>
  <c r="N23" i="35"/>
  <c r="M23" i="35"/>
  <c r="L23" i="35"/>
  <c r="K23" i="35"/>
  <c r="J23" i="35"/>
  <c r="I23" i="35"/>
  <c r="H23" i="35"/>
  <c r="G23" i="35"/>
  <c r="F23" i="35"/>
  <c r="E23" i="35"/>
  <c r="D23" i="35"/>
  <c r="Z22" i="35"/>
  <c r="Y22" i="35"/>
  <c r="X22" i="35"/>
  <c r="W22" i="35"/>
  <c r="V22" i="35"/>
  <c r="U22" i="35"/>
  <c r="T22" i="35"/>
  <c r="S22" i="35"/>
  <c r="R22" i="35"/>
  <c r="Q22" i="35"/>
  <c r="P22" i="35"/>
  <c r="O22" i="35"/>
  <c r="N22" i="35"/>
  <c r="M22" i="35"/>
  <c r="L22" i="35"/>
  <c r="K22" i="35"/>
  <c r="J22" i="35"/>
  <c r="I22" i="35"/>
  <c r="H22" i="35"/>
  <c r="G22" i="35"/>
  <c r="F22" i="35"/>
  <c r="E22" i="35"/>
  <c r="D22" i="35"/>
  <c r="Z21" i="35"/>
  <c r="Y21" i="35"/>
  <c r="X21" i="35"/>
  <c r="W21" i="35"/>
  <c r="V21" i="35"/>
  <c r="U21" i="35"/>
  <c r="T21" i="35"/>
  <c r="S21" i="35"/>
  <c r="R21" i="35"/>
  <c r="Q21" i="35"/>
  <c r="P21" i="35"/>
  <c r="O21" i="35"/>
  <c r="N21" i="35"/>
  <c r="M21" i="35"/>
  <c r="L21" i="35"/>
  <c r="K21" i="35"/>
  <c r="J21" i="35"/>
  <c r="I21" i="35"/>
  <c r="H21" i="35"/>
  <c r="G21" i="35"/>
  <c r="F21" i="35"/>
  <c r="E21" i="35"/>
  <c r="D21" i="35"/>
  <c r="Z20" i="35"/>
  <c r="Y20" i="35"/>
  <c r="X20" i="35"/>
  <c r="W20" i="35"/>
  <c r="V20" i="35"/>
  <c r="U20" i="35"/>
  <c r="T20" i="35"/>
  <c r="S20" i="35"/>
  <c r="R20" i="35"/>
  <c r="Q20" i="35"/>
  <c r="P20" i="35"/>
  <c r="O20" i="35"/>
  <c r="N20" i="35"/>
  <c r="M20" i="35"/>
  <c r="L20" i="35"/>
  <c r="K20" i="35"/>
  <c r="J20" i="35"/>
  <c r="I20" i="35"/>
  <c r="H20" i="35"/>
  <c r="G20" i="35"/>
  <c r="F20" i="35"/>
  <c r="E20" i="35"/>
  <c r="D20" i="35"/>
  <c r="Z19" i="35"/>
  <c r="Y19" i="35"/>
  <c r="X19" i="35"/>
  <c r="W19" i="35"/>
  <c r="V19" i="35"/>
  <c r="U19" i="35"/>
  <c r="T19" i="35"/>
  <c r="S19" i="35"/>
  <c r="R19" i="35"/>
  <c r="Q19" i="35"/>
  <c r="P19" i="35"/>
  <c r="O19" i="35"/>
  <c r="N19" i="35"/>
  <c r="M19" i="35"/>
  <c r="L19" i="35"/>
  <c r="K19" i="35"/>
  <c r="J19" i="35"/>
  <c r="I19" i="35"/>
  <c r="H19" i="35"/>
  <c r="G19" i="35"/>
  <c r="F19" i="35"/>
  <c r="E19" i="35"/>
  <c r="D19" i="35"/>
  <c r="Z18" i="35"/>
  <c r="Y18" i="35"/>
  <c r="X18" i="35"/>
  <c r="W18" i="35"/>
  <c r="V18" i="35"/>
  <c r="U18" i="35"/>
  <c r="T18" i="35"/>
  <c r="S18" i="35"/>
  <c r="R18" i="35"/>
  <c r="Q18" i="35"/>
  <c r="P18" i="35"/>
  <c r="O18" i="35"/>
  <c r="N18" i="35"/>
  <c r="M18" i="35"/>
  <c r="L18" i="35"/>
  <c r="K18" i="35"/>
  <c r="J18" i="35"/>
  <c r="I18" i="35"/>
  <c r="H18" i="35"/>
  <c r="G18" i="35"/>
  <c r="F18" i="35"/>
  <c r="E18" i="35"/>
  <c r="D18" i="35"/>
  <c r="Z17" i="35"/>
  <c r="Y17" i="35"/>
  <c r="X17" i="35"/>
  <c r="W17" i="35"/>
  <c r="V17" i="35"/>
  <c r="U17" i="35"/>
  <c r="T17" i="35"/>
  <c r="S17" i="35"/>
  <c r="R17" i="35"/>
  <c r="Q17" i="35"/>
  <c r="P17" i="35"/>
  <c r="O17" i="35"/>
  <c r="N17" i="35"/>
  <c r="M17" i="35"/>
  <c r="L17" i="35"/>
  <c r="K17" i="35"/>
  <c r="J17" i="35"/>
  <c r="I17" i="35"/>
  <c r="H17" i="35"/>
  <c r="G17" i="35"/>
  <c r="F17" i="35"/>
  <c r="E17" i="35"/>
  <c r="D17" i="35"/>
  <c r="Z16" i="35"/>
  <c r="Y16" i="35"/>
  <c r="X16" i="35"/>
  <c r="W16" i="35"/>
  <c r="V16" i="35"/>
  <c r="U16" i="35"/>
  <c r="T16" i="35"/>
  <c r="S16" i="35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D16" i="35"/>
  <c r="Z15" i="35"/>
  <c r="Y15" i="35"/>
  <c r="AC15" i="35" s="1"/>
  <c r="X15" i="35"/>
  <c r="W15" i="35"/>
  <c r="V15" i="35"/>
  <c r="U15" i="35"/>
  <c r="T15" i="35"/>
  <c r="S15" i="35"/>
  <c r="R15" i="35"/>
  <c r="Q15" i="35"/>
  <c r="P15" i="35"/>
  <c r="O15" i="35"/>
  <c r="N15" i="35"/>
  <c r="M15" i="35"/>
  <c r="L15" i="35"/>
  <c r="K15" i="35"/>
  <c r="J15" i="35"/>
  <c r="I15" i="35"/>
  <c r="H15" i="35"/>
  <c r="G15" i="35"/>
  <c r="F15" i="35"/>
  <c r="E15" i="35"/>
  <c r="D15" i="35"/>
  <c r="Z14" i="35"/>
  <c r="Y14" i="35"/>
  <c r="X14" i="35"/>
  <c r="W14" i="35"/>
  <c r="V14" i="35"/>
  <c r="U14" i="35"/>
  <c r="T14" i="35"/>
  <c r="S14" i="35"/>
  <c r="R14" i="35"/>
  <c r="Q14" i="35"/>
  <c r="P14" i="35"/>
  <c r="O14" i="35"/>
  <c r="N14" i="35"/>
  <c r="M14" i="35"/>
  <c r="L14" i="35"/>
  <c r="K14" i="35"/>
  <c r="J14" i="35"/>
  <c r="I14" i="35"/>
  <c r="H14" i="35"/>
  <c r="G14" i="35"/>
  <c r="F14" i="35"/>
  <c r="E14" i="35"/>
  <c r="D14" i="35"/>
  <c r="Z13" i="35"/>
  <c r="Y13" i="35"/>
  <c r="X13" i="35"/>
  <c r="W13" i="35"/>
  <c r="V13" i="35"/>
  <c r="U13" i="35"/>
  <c r="T13" i="35"/>
  <c r="S13" i="35"/>
  <c r="R13" i="35"/>
  <c r="Q13" i="35"/>
  <c r="P13" i="35"/>
  <c r="O13" i="35"/>
  <c r="N13" i="35"/>
  <c r="M13" i="35"/>
  <c r="L13" i="35"/>
  <c r="K13" i="35"/>
  <c r="J13" i="35"/>
  <c r="I13" i="35"/>
  <c r="H13" i="35"/>
  <c r="G13" i="35"/>
  <c r="F13" i="35"/>
  <c r="E13" i="35"/>
  <c r="D13" i="35"/>
  <c r="Z12" i="35"/>
  <c r="Y12" i="35"/>
  <c r="X12" i="35"/>
  <c r="W12" i="35"/>
  <c r="V12" i="35"/>
  <c r="U12" i="35"/>
  <c r="T12" i="35"/>
  <c r="S12" i="35"/>
  <c r="R12" i="35"/>
  <c r="Q12" i="35"/>
  <c r="P12" i="35"/>
  <c r="O12" i="35"/>
  <c r="N12" i="35"/>
  <c r="M12" i="35"/>
  <c r="L12" i="35"/>
  <c r="K12" i="35"/>
  <c r="J12" i="35"/>
  <c r="I12" i="35"/>
  <c r="H12" i="35"/>
  <c r="G12" i="35"/>
  <c r="F12" i="35"/>
  <c r="E12" i="35"/>
  <c r="D12" i="35"/>
  <c r="Z11" i="35"/>
  <c r="Y11" i="35"/>
  <c r="X11" i="35"/>
  <c r="W11" i="35"/>
  <c r="V11" i="35"/>
  <c r="U11" i="35"/>
  <c r="T11" i="35"/>
  <c r="S11" i="35"/>
  <c r="R11" i="35"/>
  <c r="Q11" i="35"/>
  <c r="P11" i="35"/>
  <c r="O11" i="35"/>
  <c r="N11" i="35"/>
  <c r="M11" i="35"/>
  <c r="L11" i="35"/>
  <c r="K11" i="35"/>
  <c r="J11" i="35"/>
  <c r="I11" i="35"/>
  <c r="H11" i="35"/>
  <c r="G11" i="35"/>
  <c r="F11" i="35"/>
  <c r="E11" i="35"/>
  <c r="D11" i="35"/>
  <c r="Z10" i="35"/>
  <c r="Y10" i="35"/>
  <c r="X10" i="35"/>
  <c r="W10" i="35"/>
  <c r="V10" i="35"/>
  <c r="U10" i="35"/>
  <c r="T10" i="35"/>
  <c r="S10" i="35"/>
  <c r="R10" i="35"/>
  <c r="Q10" i="35"/>
  <c r="P10" i="35"/>
  <c r="O10" i="35"/>
  <c r="N10" i="35"/>
  <c r="M10" i="35"/>
  <c r="L10" i="35"/>
  <c r="K10" i="35"/>
  <c r="J10" i="35"/>
  <c r="I10" i="35"/>
  <c r="H10" i="35"/>
  <c r="G10" i="35"/>
  <c r="F10" i="35"/>
  <c r="E10" i="35"/>
  <c r="D10" i="35"/>
  <c r="AB29" i="34"/>
  <c r="AA29" i="34"/>
  <c r="Z29" i="34"/>
  <c r="Y29" i="34"/>
  <c r="X29" i="34"/>
  <c r="W29" i="34"/>
  <c r="V29" i="34"/>
  <c r="U29" i="34"/>
  <c r="T29" i="34"/>
  <c r="S29" i="34"/>
  <c r="R29" i="34"/>
  <c r="Q29" i="34"/>
  <c r="P29" i="34"/>
  <c r="O29" i="34"/>
  <c r="N29" i="34"/>
  <c r="M29" i="34"/>
  <c r="L29" i="34"/>
  <c r="K29" i="34"/>
  <c r="J29" i="34"/>
  <c r="I29" i="34"/>
  <c r="H29" i="34"/>
  <c r="G29" i="34"/>
  <c r="F29" i="34"/>
  <c r="E29" i="34"/>
  <c r="D29" i="34"/>
  <c r="AB28" i="34"/>
  <c r="AA28" i="34"/>
  <c r="Z28" i="34"/>
  <c r="Y28" i="34"/>
  <c r="X28" i="34"/>
  <c r="W28" i="34"/>
  <c r="V28" i="34"/>
  <c r="U28" i="34"/>
  <c r="T28" i="34"/>
  <c r="S28" i="34"/>
  <c r="R28" i="34"/>
  <c r="Q28" i="34"/>
  <c r="P28" i="34"/>
  <c r="O28" i="34"/>
  <c r="N28" i="34"/>
  <c r="M28" i="34"/>
  <c r="L28" i="34"/>
  <c r="K28" i="34"/>
  <c r="J28" i="34"/>
  <c r="I28" i="34"/>
  <c r="H28" i="34"/>
  <c r="G28" i="34"/>
  <c r="F28" i="34"/>
  <c r="E28" i="34"/>
  <c r="D28" i="34"/>
  <c r="AB27" i="34"/>
  <c r="AA27" i="34"/>
  <c r="Z27" i="34"/>
  <c r="Y27" i="34"/>
  <c r="X27" i="34"/>
  <c r="W27" i="34"/>
  <c r="V27" i="34"/>
  <c r="U27" i="34"/>
  <c r="T27" i="34"/>
  <c r="S27" i="34"/>
  <c r="R27" i="34"/>
  <c r="Q27" i="34"/>
  <c r="P27" i="34"/>
  <c r="O27" i="34"/>
  <c r="N27" i="34"/>
  <c r="M27" i="34"/>
  <c r="L27" i="34"/>
  <c r="K27" i="34"/>
  <c r="J27" i="34"/>
  <c r="I27" i="34"/>
  <c r="H27" i="34"/>
  <c r="G27" i="34"/>
  <c r="F27" i="34"/>
  <c r="E27" i="34"/>
  <c r="D27" i="34"/>
  <c r="AB26" i="34"/>
  <c r="AA26" i="34"/>
  <c r="Z26" i="34"/>
  <c r="Y26" i="34"/>
  <c r="X26" i="34"/>
  <c r="W26" i="34"/>
  <c r="V26" i="34"/>
  <c r="U26" i="34"/>
  <c r="T26" i="34"/>
  <c r="S26" i="34"/>
  <c r="R26" i="34"/>
  <c r="Q26" i="34"/>
  <c r="P26" i="34"/>
  <c r="O26" i="34"/>
  <c r="N26" i="34"/>
  <c r="M26" i="34"/>
  <c r="L26" i="34"/>
  <c r="K26" i="34"/>
  <c r="J26" i="34"/>
  <c r="I26" i="34"/>
  <c r="H26" i="34"/>
  <c r="G26" i="34"/>
  <c r="F26" i="34"/>
  <c r="E26" i="34"/>
  <c r="D26" i="34"/>
  <c r="AB25" i="34"/>
  <c r="AA25" i="34"/>
  <c r="Z25" i="34"/>
  <c r="Y25" i="34"/>
  <c r="X25" i="34"/>
  <c r="W25" i="34"/>
  <c r="V25" i="34"/>
  <c r="U25" i="34"/>
  <c r="T25" i="34"/>
  <c r="S25" i="34"/>
  <c r="R25" i="34"/>
  <c r="Q25" i="34"/>
  <c r="P25" i="34"/>
  <c r="O25" i="34"/>
  <c r="N25" i="34"/>
  <c r="M25" i="34"/>
  <c r="L25" i="34"/>
  <c r="K25" i="34"/>
  <c r="J25" i="34"/>
  <c r="I25" i="34"/>
  <c r="H25" i="34"/>
  <c r="G25" i="34"/>
  <c r="F25" i="34"/>
  <c r="E25" i="34"/>
  <c r="D25" i="34"/>
  <c r="AB24" i="34"/>
  <c r="AA24" i="34"/>
  <c r="Z24" i="34"/>
  <c r="Y24" i="34"/>
  <c r="X24" i="34"/>
  <c r="W24" i="34"/>
  <c r="V24" i="34"/>
  <c r="U24" i="34"/>
  <c r="T24" i="34"/>
  <c r="S24" i="34"/>
  <c r="R24" i="34"/>
  <c r="Q24" i="34"/>
  <c r="P24" i="34"/>
  <c r="O24" i="34"/>
  <c r="N24" i="34"/>
  <c r="M24" i="34"/>
  <c r="L24" i="34"/>
  <c r="K24" i="34"/>
  <c r="J24" i="34"/>
  <c r="I24" i="34"/>
  <c r="H24" i="34"/>
  <c r="G24" i="34"/>
  <c r="F24" i="34"/>
  <c r="E24" i="34"/>
  <c r="D24" i="34"/>
  <c r="AB23" i="34"/>
  <c r="AA23" i="34"/>
  <c r="Z23" i="34"/>
  <c r="Y23" i="34"/>
  <c r="X23" i="34"/>
  <c r="W23" i="34"/>
  <c r="V23" i="34"/>
  <c r="U23" i="34"/>
  <c r="T23" i="34"/>
  <c r="S23" i="34"/>
  <c r="R23" i="34"/>
  <c r="Q23" i="34"/>
  <c r="P23" i="34"/>
  <c r="O23" i="34"/>
  <c r="N23" i="34"/>
  <c r="M23" i="34"/>
  <c r="L23" i="34"/>
  <c r="K23" i="34"/>
  <c r="J23" i="34"/>
  <c r="I23" i="34"/>
  <c r="H23" i="34"/>
  <c r="G23" i="34"/>
  <c r="F23" i="34"/>
  <c r="E23" i="34"/>
  <c r="D23" i="34"/>
  <c r="AB22" i="34"/>
  <c r="AA22" i="34"/>
  <c r="Z22" i="34"/>
  <c r="Y22" i="34"/>
  <c r="X22" i="34"/>
  <c r="W22" i="34"/>
  <c r="V22" i="34"/>
  <c r="U22" i="34"/>
  <c r="T22" i="34"/>
  <c r="S22" i="34"/>
  <c r="R22" i="34"/>
  <c r="Q22" i="34"/>
  <c r="P22" i="34"/>
  <c r="O22" i="34"/>
  <c r="N22" i="34"/>
  <c r="M22" i="34"/>
  <c r="L22" i="34"/>
  <c r="K22" i="34"/>
  <c r="J22" i="34"/>
  <c r="I22" i="34"/>
  <c r="H22" i="34"/>
  <c r="G22" i="34"/>
  <c r="F22" i="34"/>
  <c r="E22" i="34"/>
  <c r="D22" i="34"/>
  <c r="AB21" i="34"/>
  <c r="AA21" i="34"/>
  <c r="Z21" i="34"/>
  <c r="Y21" i="34"/>
  <c r="X21" i="34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21" i="34"/>
  <c r="AB20" i="34"/>
  <c r="AA20" i="34"/>
  <c r="Z20" i="34"/>
  <c r="Y20" i="34"/>
  <c r="X20" i="34"/>
  <c r="W20" i="34"/>
  <c r="V20" i="34"/>
  <c r="U20" i="34"/>
  <c r="T20" i="34"/>
  <c r="S20" i="34"/>
  <c r="R20" i="34"/>
  <c r="Q20" i="34"/>
  <c r="P20" i="34"/>
  <c r="O20" i="34"/>
  <c r="N20" i="34"/>
  <c r="M20" i="34"/>
  <c r="L20" i="34"/>
  <c r="K20" i="34"/>
  <c r="J20" i="34"/>
  <c r="I20" i="34"/>
  <c r="H20" i="34"/>
  <c r="G20" i="34"/>
  <c r="F20" i="34"/>
  <c r="E20" i="34"/>
  <c r="D20" i="34"/>
  <c r="AB19" i="34"/>
  <c r="AA19" i="34"/>
  <c r="Z19" i="34"/>
  <c r="Y19" i="34"/>
  <c r="X19" i="34"/>
  <c r="W19" i="34"/>
  <c r="V19" i="34"/>
  <c r="U19" i="34"/>
  <c r="T19" i="34"/>
  <c r="S19" i="34"/>
  <c r="R19" i="34"/>
  <c r="Q19" i="34"/>
  <c r="P19" i="34"/>
  <c r="O19" i="34"/>
  <c r="N19" i="34"/>
  <c r="M19" i="34"/>
  <c r="L19" i="34"/>
  <c r="K19" i="34"/>
  <c r="J19" i="34"/>
  <c r="I19" i="34"/>
  <c r="H19" i="34"/>
  <c r="G19" i="34"/>
  <c r="F19" i="34"/>
  <c r="E19" i="34"/>
  <c r="D19" i="34"/>
  <c r="AB18" i="34"/>
  <c r="AA18" i="34"/>
  <c r="Z18" i="34"/>
  <c r="Y18" i="34"/>
  <c r="X18" i="34"/>
  <c r="W18" i="34"/>
  <c r="V18" i="34"/>
  <c r="U18" i="34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D18" i="34"/>
  <c r="AB17" i="34"/>
  <c r="AA17" i="34"/>
  <c r="Z17" i="34"/>
  <c r="Y17" i="34"/>
  <c r="X17" i="34"/>
  <c r="W17" i="34"/>
  <c r="V17" i="34"/>
  <c r="U17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D17" i="34"/>
  <c r="AB16" i="34"/>
  <c r="AA16" i="34"/>
  <c r="Z16" i="34"/>
  <c r="Y16" i="34"/>
  <c r="X16" i="34"/>
  <c r="W16" i="34"/>
  <c r="V16" i="34"/>
  <c r="U16" i="34"/>
  <c r="T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D16" i="34"/>
  <c r="AB15" i="34"/>
  <c r="AA15" i="34"/>
  <c r="Z15" i="34"/>
  <c r="Y15" i="34"/>
  <c r="X15" i="34"/>
  <c r="W15" i="34"/>
  <c r="AC15" i="34" s="1"/>
  <c r="V15" i="34"/>
  <c r="U15" i="34"/>
  <c r="T15" i="34"/>
  <c r="S15" i="34"/>
  <c r="R15" i="34"/>
  <c r="Q15" i="34"/>
  <c r="P15" i="34"/>
  <c r="O15" i="34"/>
  <c r="N15" i="34"/>
  <c r="M15" i="34"/>
  <c r="L15" i="34"/>
  <c r="K15" i="34"/>
  <c r="J15" i="34"/>
  <c r="I15" i="34"/>
  <c r="H15" i="34"/>
  <c r="G15" i="34"/>
  <c r="F15" i="34"/>
  <c r="E15" i="34"/>
  <c r="D15" i="34"/>
  <c r="AB14" i="34"/>
  <c r="AA14" i="34"/>
  <c r="Z14" i="34"/>
  <c r="Y14" i="34"/>
  <c r="X14" i="34"/>
  <c r="W14" i="34"/>
  <c r="V14" i="34"/>
  <c r="U14" i="34"/>
  <c r="T14" i="34"/>
  <c r="S14" i="34"/>
  <c r="R14" i="34"/>
  <c r="Q14" i="34"/>
  <c r="P14" i="34"/>
  <c r="O14" i="34"/>
  <c r="N14" i="34"/>
  <c r="M14" i="34"/>
  <c r="L14" i="34"/>
  <c r="K14" i="34"/>
  <c r="J14" i="34"/>
  <c r="I14" i="34"/>
  <c r="H14" i="34"/>
  <c r="G14" i="34"/>
  <c r="F14" i="34"/>
  <c r="E14" i="34"/>
  <c r="D14" i="34"/>
  <c r="AB13" i="34"/>
  <c r="AA13" i="34"/>
  <c r="Z13" i="34"/>
  <c r="Y13" i="34"/>
  <c r="X13" i="34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G13" i="34"/>
  <c r="F13" i="34"/>
  <c r="E13" i="34"/>
  <c r="D13" i="34"/>
  <c r="AB12" i="34"/>
  <c r="AA12" i="34"/>
  <c r="Z12" i="34"/>
  <c r="Y12" i="34"/>
  <c r="X12" i="34"/>
  <c r="W12" i="34"/>
  <c r="V12" i="34"/>
  <c r="U12" i="34"/>
  <c r="T12" i="34"/>
  <c r="S12" i="34"/>
  <c r="R12" i="34"/>
  <c r="Q12" i="34"/>
  <c r="P12" i="34"/>
  <c r="O12" i="34"/>
  <c r="N12" i="34"/>
  <c r="M12" i="34"/>
  <c r="L12" i="34"/>
  <c r="K12" i="34"/>
  <c r="J12" i="34"/>
  <c r="I12" i="34"/>
  <c r="H12" i="34"/>
  <c r="G12" i="34"/>
  <c r="F12" i="34"/>
  <c r="E12" i="34"/>
  <c r="D12" i="34"/>
  <c r="AB11" i="34"/>
  <c r="AA11" i="34"/>
  <c r="Z11" i="34"/>
  <c r="Y11" i="34"/>
  <c r="X11" i="34"/>
  <c r="W11" i="34"/>
  <c r="V11" i="34"/>
  <c r="U11" i="34"/>
  <c r="T11" i="34"/>
  <c r="S11" i="34"/>
  <c r="R11" i="34"/>
  <c r="Q11" i="34"/>
  <c r="P11" i="34"/>
  <c r="O11" i="34"/>
  <c r="N11" i="34"/>
  <c r="M11" i="34"/>
  <c r="L11" i="34"/>
  <c r="K11" i="34"/>
  <c r="J11" i="34"/>
  <c r="I11" i="34"/>
  <c r="H11" i="34"/>
  <c r="G11" i="34"/>
  <c r="F11" i="34"/>
  <c r="E11" i="34"/>
  <c r="D11" i="34"/>
  <c r="AB10" i="34"/>
  <c r="AA10" i="34"/>
  <c r="Z10" i="34"/>
  <c r="Y10" i="34"/>
  <c r="X10" i="34"/>
  <c r="W10" i="34"/>
  <c r="V10" i="34"/>
  <c r="U10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D10" i="34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O29" i="31"/>
  <c r="N29" i="31"/>
  <c r="M29" i="31"/>
  <c r="L29" i="31"/>
  <c r="K29" i="31"/>
  <c r="J29" i="31"/>
  <c r="I29" i="31"/>
  <c r="H29" i="31"/>
  <c r="G29" i="31"/>
  <c r="F29" i="31"/>
  <c r="E29" i="31"/>
  <c r="D29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O28" i="31"/>
  <c r="N28" i="31"/>
  <c r="M28" i="31"/>
  <c r="L28" i="31"/>
  <c r="K28" i="31"/>
  <c r="J28" i="31"/>
  <c r="I28" i="31"/>
  <c r="H28" i="31"/>
  <c r="G28" i="31"/>
  <c r="F28" i="31"/>
  <c r="E28" i="31"/>
  <c r="D28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O27" i="31"/>
  <c r="N27" i="31"/>
  <c r="M27" i="31"/>
  <c r="L27" i="31"/>
  <c r="K27" i="31"/>
  <c r="J27" i="31"/>
  <c r="I27" i="31"/>
  <c r="H27" i="31"/>
  <c r="G27" i="31"/>
  <c r="F27" i="31"/>
  <c r="E27" i="31"/>
  <c r="D27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D26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D25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D24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O22" i="31"/>
  <c r="N22" i="31"/>
  <c r="M22" i="31"/>
  <c r="L22" i="31"/>
  <c r="K22" i="31"/>
  <c r="J22" i="31"/>
  <c r="I22" i="31"/>
  <c r="H22" i="31"/>
  <c r="G22" i="31"/>
  <c r="F22" i="31"/>
  <c r="E22" i="31"/>
  <c r="D22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O21" i="31"/>
  <c r="N21" i="31"/>
  <c r="M21" i="31"/>
  <c r="L21" i="31"/>
  <c r="K21" i="31"/>
  <c r="J21" i="31"/>
  <c r="I21" i="31"/>
  <c r="H21" i="31"/>
  <c r="G21" i="31"/>
  <c r="F21" i="31"/>
  <c r="E21" i="31"/>
  <c r="D21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D20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O19" i="31"/>
  <c r="N19" i="31"/>
  <c r="M19" i="31"/>
  <c r="L19" i="31"/>
  <c r="K19" i="31"/>
  <c r="J19" i="31"/>
  <c r="I19" i="31"/>
  <c r="H19" i="31"/>
  <c r="G19" i="31"/>
  <c r="F19" i="31"/>
  <c r="E19" i="31"/>
  <c r="D19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O18" i="31"/>
  <c r="N18" i="31"/>
  <c r="M18" i="31"/>
  <c r="L18" i="31"/>
  <c r="K18" i="31"/>
  <c r="J18" i="31"/>
  <c r="I18" i="31"/>
  <c r="H18" i="31"/>
  <c r="G18" i="31"/>
  <c r="F18" i="31"/>
  <c r="E18" i="31"/>
  <c r="D18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O17" i="31"/>
  <c r="N17" i="31"/>
  <c r="M17" i="31"/>
  <c r="L17" i="31"/>
  <c r="K17" i="31"/>
  <c r="J17" i="31"/>
  <c r="I17" i="31"/>
  <c r="H17" i="31"/>
  <c r="G17" i="31"/>
  <c r="F17" i="31"/>
  <c r="E17" i="31"/>
  <c r="D17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H15" i="31"/>
  <c r="G15" i="31"/>
  <c r="F15" i="31"/>
  <c r="E15" i="31"/>
  <c r="D15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G14" i="31"/>
  <c r="F14" i="31"/>
  <c r="E14" i="31"/>
  <c r="D14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J13" i="31"/>
  <c r="I13" i="31"/>
  <c r="H13" i="31"/>
  <c r="G13" i="31"/>
  <c r="F13" i="31"/>
  <c r="E13" i="31"/>
  <c r="D13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D12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O11" i="31"/>
  <c r="N11" i="31"/>
  <c r="M11" i="31"/>
  <c r="L11" i="31"/>
  <c r="K11" i="31"/>
  <c r="J11" i="31"/>
  <c r="I11" i="31"/>
  <c r="H11" i="31"/>
  <c r="G11" i="31"/>
  <c r="F11" i="31"/>
  <c r="E11" i="31"/>
  <c r="D11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O10" i="31"/>
  <c r="N10" i="31"/>
  <c r="M10" i="31"/>
  <c r="L10" i="31"/>
  <c r="K10" i="31"/>
  <c r="J10" i="31"/>
  <c r="I10" i="31"/>
  <c r="H10" i="31"/>
  <c r="G10" i="31"/>
  <c r="F10" i="31"/>
  <c r="E10" i="31"/>
  <c r="D10" i="31"/>
  <c r="AB29" i="30"/>
  <c r="AA29" i="30"/>
  <c r="Z29" i="30"/>
  <c r="Y29" i="30"/>
  <c r="X29" i="30"/>
  <c r="W29" i="30"/>
  <c r="V29" i="30"/>
  <c r="U29" i="30"/>
  <c r="T29" i="30"/>
  <c r="S29" i="30"/>
  <c r="R29" i="30"/>
  <c r="Q29" i="30"/>
  <c r="P29" i="30"/>
  <c r="O29" i="30"/>
  <c r="N29" i="30"/>
  <c r="M29" i="30"/>
  <c r="L29" i="30"/>
  <c r="K29" i="30"/>
  <c r="J29" i="30"/>
  <c r="I29" i="30"/>
  <c r="H29" i="30"/>
  <c r="G29" i="30"/>
  <c r="F29" i="30"/>
  <c r="E29" i="30"/>
  <c r="D29" i="30"/>
  <c r="AB28" i="30"/>
  <c r="AA28" i="30"/>
  <c r="Z28" i="30"/>
  <c r="Y28" i="30"/>
  <c r="X28" i="30"/>
  <c r="W28" i="30"/>
  <c r="V28" i="30"/>
  <c r="U28" i="30"/>
  <c r="T28" i="30"/>
  <c r="S28" i="30"/>
  <c r="R28" i="30"/>
  <c r="Q28" i="30"/>
  <c r="P28" i="30"/>
  <c r="O28" i="30"/>
  <c r="N28" i="30"/>
  <c r="M28" i="30"/>
  <c r="L28" i="30"/>
  <c r="K28" i="30"/>
  <c r="J28" i="30"/>
  <c r="I28" i="30"/>
  <c r="H28" i="30"/>
  <c r="G28" i="30"/>
  <c r="F28" i="30"/>
  <c r="E28" i="30"/>
  <c r="D28" i="30"/>
  <c r="AB27" i="30"/>
  <c r="AA27" i="30"/>
  <c r="Z27" i="30"/>
  <c r="Y27" i="30"/>
  <c r="X27" i="30"/>
  <c r="W27" i="30"/>
  <c r="V27" i="30"/>
  <c r="U27" i="30"/>
  <c r="T27" i="30"/>
  <c r="S27" i="30"/>
  <c r="R27" i="30"/>
  <c r="Q27" i="30"/>
  <c r="P27" i="30"/>
  <c r="O27" i="30"/>
  <c r="N27" i="30"/>
  <c r="M27" i="30"/>
  <c r="L27" i="30"/>
  <c r="K27" i="30"/>
  <c r="J27" i="30"/>
  <c r="I27" i="30"/>
  <c r="H27" i="30"/>
  <c r="G27" i="30"/>
  <c r="F27" i="30"/>
  <c r="E27" i="30"/>
  <c r="D27" i="30"/>
  <c r="AB26" i="30"/>
  <c r="AA26" i="30"/>
  <c r="Z26" i="30"/>
  <c r="Y26" i="30"/>
  <c r="X26" i="30"/>
  <c r="W26" i="30"/>
  <c r="V26" i="30"/>
  <c r="U26" i="30"/>
  <c r="T26" i="30"/>
  <c r="S26" i="30"/>
  <c r="R26" i="30"/>
  <c r="Q26" i="30"/>
  <c r="P26" i="30"/>
  <c r="O26" i="30"/>
  <c r="N26" i="30"/>
  <c r="M26" i="30"/>
  <c r="L26" i="30"/>
  <c r="K26" i="30"/>
  <c r="J26" i="30"/>
  <c r="I26" i="30"/>
  <c r="H26" i="30"/>
  <c r="G26" i="30"/>
  <c r="F26" i="30"/>
  <c r="E26" i="30"/>
  <c r="D26" i="30"/>
  <c r="AB25" i="30"/>
  <c r="AA25" i="30"/>
  <c r="Z25" i="30"/>
  <c r="Y25" i="30"/>
  <c r="X25" i="30"/>
  <c r="W25" i="30"/>
  <c r="V25" i="30"/>
  <c r="U25" i="30"/>
  <c r="T25" i="30"/>
  <c r="S25" i="30"/>
  <c r="R25" i="30"/>
  <c r="Q25" i="30"/>
  <c r="P25" i="30"/>
  <c r="O25" i="30"/>
  <c r="N25" i="30"/>
  <c r="M25" i="30"/>
  <c r="L25" i="30"/>
  <c r="K25" i="30"/>
  <c r="J25" i="30"/>
  <c r="I25" i="30"/>
  <c r="H25" i="30"/>
  <c r="G25" i="30"/>
  <c r="F25" i="30"/>
  <c r="E25" i="30"/>
  <c r="D25" i="30"/>
  <c r="AB24" i="30"/>
  <c r="AA24" i="30"/>
  <c r="Z24" i="30"/>
  <c r="Y24" i="30"/>
  <c r="X24" i="30"/>
  <c r="W24" i="30"/>
  <c r="V24" i="30"/>
  <c r="U24" i="30"/>
  <c r="T24" i="30"/>
  <c r="S24" i="30"/>
  <c r="R24" i="30"/>
  <c r="Q24" i="30"/>
  <c r="P24" i="30"/>
  <c r="O24" i="30"/>
  <c r="N24" i="30"/>
  <c r="M24" i="30"/>
  <c r="L24" i="30"/>
  <c r="K24" i="30"/>
  <c r="J24" i="30"/>
  <c r="I24" i="30"/>
  <c r="H24" i="30"/>
  <c r="G24" i="30"/>
  <c r="F24" i="30"/>
  <c r="E24" i="30"/>
  <c r="D24" i="30"/>
  <c r="AB23" i="30"/>
  <c r="AA23" i="30"/>
  <c r="Z23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H23" i="30"/>
  <c r="G23" i="30"/>
  <c r="F23" i="30"/>
  <c r="E23" i="30"/>
  <c r="D23" i="30"/>
  <c r="AB22" i="30"/>
  <c r="AA22" i="30"/>
  <c r="Z22" i="30"/>
  <c r="Y22" i="30"/>
  <c r="X22" i="30"/>
  <c r="W22" i="30"/>
  <c r="V22" i="30"/>
  <c r="U22" i="30"/>
  <c r="T22" i="30"/>
  <c r="S22" i="30"/>
  <c r="R22" i="30"/>
  <c r="Q22" i="30"/>
  <c r="P22" i="30"/>
  <c r="O22" i="30"/>
  <c r="N22" i="30"/>
  <c r="M22" i="30"/>
  <c r="L22" i="30"/>
  <c r="K22" i="30"/>
  <c r="J22" i="30"/>
  <c r="I22" i="30"/>
  <c r="H22" i="30"/>
  <c r="G22" i="30"/>
  <c r="F22" i="30"/>
  <c r="E22" i="30"/>
  <c r="D22" i="30"/>
  <c r="AB21" i="30"/>
  <c r="AA21" i="30"/>
  <c r="Z21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H21" i="30"/>
  <c r="G21" i="30"/>
  <c r="F21" i="30"/>
  <c r="E21" i="30"/>
  <c r="D21" i="30"/>
  <c r="AB20" i="30"/>
  <c r="AA20" i="30"/>
  <c r="Z20" i="30"/>
  <c r="Y20" i="30"/>
  <c r="X20" i="30"/>
  <c r="W20" i="30"/>
  <c r="V20" i="30"/>
  <c r="U20" i="30"/>
  <c r="T20" i="30"/>
  <c r="S20" i="30"/>
  <c r="R20" i="30"/>
  <c r="Q20" i="30"/>
  <c r="P20" i="30"/>
  <c r="O20" i="30"/>
  <c r="N20" i="30"/>
  <c r="M20" i="30"/>
  <c r="L20" i="30"/>
  <c r="K20" i="30"/>
  <c r="J20" i="30"/>
  <c r="I20" i="30"/>
  <c r="H20" i="30"/>
  <c r="G20" i="30"/>
  <c r="F20" i="30"/>
  <c r="E20" i="30"/>
  <c r="D20" i="30"/>
  <c r="AB19" i="30"/>
  <c r="AA19" i="30"/>
  <c r="Z19" i="30"/>
  <c r="Y19" i="30"/>
  <c r="X19" i="30"/>
  <c r="W19" i="30"/>
  <c r="V19" i="30"/>
  <c r="U19" i="30"/>
  <c r="T19" i="30"/>
  <c r="S19" i="30"/>
  <c r="R19" i="30"/>
  <c r="Q19" i="30"/>
  <c r="P19" i="30"/>
  <c r="O19" i="30"/>
  <c r="N19" i="30"/>
  <c r="M19" i="30"/>
  <c r="L19" i="30"/>
  <c r="K19" i="30"/>
  <c r="J19" i="30"/>
  <c r="I19" i="30"/>
  <c r="H19" i="30"/>
  <c r="G19" i="30"/>
  <c r="F19" i="30"/>
  <c r="E19" i="30"/>
  <c r="D19" i="30"/>
  <c r="AB18" i="30"/>
  <c r="AA18" i="30"/>
  <c r="Z18" i="30"/>
  <c r="Y18" i="30"/>
  <c r="X18" i="30"/>
  <c r="W18" i="30"/>
  <c r="V18" i="30"/>
  <c r="U18" i="30"/>
  <c r="T18" i="30"/>
  <c r="S18" i="30"/>
  <c r="R18" i="30"/>
  <c r="Q18" i="30"/>
  <c r="P18" i="30"/>
  <c r="O18" i="30"/>
  <c r="N18" i="30"/>
  <c r="M18" i="30"/>
  <c r="L18" i="30"/>
  <c r="K18" i="30"/>
  <c r="J18" i="30"/>
  <c r="I18" i="30"/>
  <c r="H18" i="30"/>
  <c r="G18" i="30"/>
  <c r="F18" i="30"/>
  <c r="E18" i="30"/>
  <c r="D18" i="30"/>
  <c r="AB17" i="30"/>
  <c r="AA17" i="30"/>
  <c r="Z17" i="30"/>
  <c r="Y17" i="30"/>
  <c r="X17" i="30"/>
  <c r="W17" i="30"/>
  <c r="V17" i="30"/>
  <c r="U17" i="30"/>
  <c r="T17" i="30"/>
  <c r="S17" i="30"/>
  <c r="R17" i="30"/>
  <c r="Q17" i="30"/>
  <c r="P17" i="30"/>
  <c r="O17" i="30"/>
  <c r="N17" i="30"/>
  <c r="M17" i="30"/>
  <c r="L17" i="30"/>
  <c r="K17" i="30"/>
  <c r="J17" i="30"/>
  <c r="I17" i="30"/>
  <c r="H17" i="30"/>
  <c r="G17" i="30"/>
  <c r="F17" i="30"/>
  <c r="E17" i="30"/>
  <c r="D17" i="30"/>
  <c r="AB16" i="30"/>
  <c r="AA16" i="30"/>
  <c r="Z16" i="30"/>
  <c r="Y16" i="30"/>
  <c r="X16" i="30"/>
  <c r="W16" i="30"/>
  <c r="V16" i="30"/>
  <c r="U16" i="30"/>
  <c r="T16" i="30"/>
  <c r="S16" i="30"/>
  <c r="R16" i="30"/>
  <c r="Q16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AB15" i="30"/>
  <c r="AA15" i="30"/>
  <c r="Z15" i="30"/>
  <c r="Y15" i="30"/>
  <c r="X15" i="30"/>
  <c r="W15" i="30"/>
  <c r="V15" i="30"/>
  <c r="U15" i="30"/>
  <c r="T15" i="30"/>
  <c r="S15" i="30"/>
  <c r="R15" i="30"/>
  <c r="Q15" i="30"/>
  <c r="P15" i="30"/>
  <c r="O15" i="30"/>
  <c r="N15" i="30"/>
  <c r="M15" i="30"/>
  <c r="L15" i="30"/>
  <c r="K15" i="30"/>
  <c r="J15" i="30"/>
  <c r="I15" i="30"/>
  <c r="H15" i="30"/>
  <c r="G15" i="30"/>
  <c r="F15" i="30"/>
  <c r="E15" i="30"/>
  <c r="D15" i="30"/>
  <c r="AB14" i="30"/>
  <c r="AA14" i="30"/>
  <c r="Z14" i="30"/>
  <c r="Y14" i="30"/>
  <c r="X14" i="30"/>
  <c r="W14" i="30"/>
  <c r="V14" i="30"/>
  <c r="U14" i="30"/>
  <c r="T14" i="30"/>
  <c r="S14" i="30"/>
  <c r="R14" i="30"/>
  <c r="Q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AB13" i="30"/>
  <c r="AA13" i="30"/>
  <c r="Z13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K13" i="30"/>
  <c r="J13" i="30"/>
  <c r="I13" i="30"/>
  <c r="H13" i="30"/>
  <c r="G13" i="30"/>
  <c r="F13" i="30"/>
  <c r="E13" i="30"/>
  <c r="D13" i="30"/>
  <c r="AB12" i="30"/>
  <c r="AA12" i="30"/>
  <c r="Z12" i="30"/>
  <c r="Y12" i="30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D12" i="30"/>
  <c r="AB11" i="30"/>
  <c r="AA11" i="30"/>
  <c r="Z11" i="30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G11" i="30"/>
  <c r="F11" i="30"/>
  <c r="E11" i="30"/>
  <c r="D11" i="30"/>
  <c r="AB10" i="30"/>
  <c r="AA10" i="30"/>
  <c r="Z10" i="30"/>
  <c r="Y10" i="30"/>
  <c r="X10" i="30"/>
  <c r="W10" i="30"/>
  <c r="V10" i="30"/>
  <c r="U10" i="30"/>
  <c r="T10" i="30"/>
  <c r="S10" i="30"/>
  <c r="R10" i="30"/>
  <c r="Q10" i="30"/>
  <c r="P10" i="30"/>
  <c r="O10" i="30"/>
  <c r="N10" i="30"/>
  <c r="M10" i="30"/>
  <c r="L10" i="30"/>
  <c r="K10" i="30"/>
  <c r="J10" i="30"/>
  <c r="I10" i="30"/>
  <c r="H10" i="30"/>
  <c r="G10" i="30"/>
  <c r="F10" i="30"/>
  <c r="E10" i="30"/>
  <c r="D10" i="30"/>
  <c r="AB29" i="29"/>
  <c r="AA29" i="29"/>
  <c r="Z29" i="29"/>
  <c r="Y29" i="29"/>
  <c r="X29" i="29"/>
  <c r="W29" i="29"/>
  <c r="V29" i="29"/>
  <c r="U29" i="29"/>
  <c r="T29" i="29"/>
  <c r="S29" i="29"/>
  <c r="R29" i="29"/>
  <c r="Q29" i="29"/>
  <c r="P29" i="29"/>
  <c r="O29" i="29"/>
  <c r="N29" i="29"/>
  <c r="M29" i="29"/>
  <c r="L29" i="29"/>
  <c r="K29" i="29"/>
  <c r="J29" i="29"/>
  <c r="I29" i="29"/>
  <c r="H29" i="29"/>
  <c r="G29" i="29"/>
  <c r="F29" i="29"/>
  <c r="E29" i="29"/>
  <c r="D29" i="29"/>
  <c r="AB28" i="29"/>
  <c r="AA28" i="29"/>
  <c r="Z28" i="29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K28" i="29"/>
  <c r="J28" i="29"/>
  <c r="I28" i="29"/>
  <c r="H28" i="29"/>
  <c r="G28" i="29"/>
  <c r="F28" i="29"/>
  <c r="E28" i="29"/>
  <c r="D28" i="29"/>
  <c r="AB27" i="29"/>
  <c r="AA27" i="29"/>
  <c r="Z27" i="29"/>
  <c r="Y27" i="29"/>
  <c r="X27" i="29"/>
  <c r="W27" i="29"/>
  <c r="V27" i="29"/>
  <c r="U27" i="29"/>
  <c r="T27" i="29"/>
  <c r="S27" i="29"/>
  <c r="R27" i="29"/>
  <c r="Q27" i="29"/>
  <c r="P27" i="29"/>
  <c r="O27" i="29"/>
  <c r="N27" i="29"/>
  <c r="M27" i="29"/>
  <c r="L27" i="29"/>
  <c r="K27" i="29"/>
  <c r="J27" i="29"/>
  <c r="I27" i="29"/>
  <c r="H27" i="29"/>
  <c r="G27" i="29"/>
  <c r="F27" i="29"/>
  <c r="E27" i="29"/>
  <c r="D27" i="29"/>
  <c r="AB26" i="29"/>
  <c r="AA26" i="29"/>
  <c r="Z26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J26" i="29"/>
  <c r="I26" i="29"/>
  <c r="H26" i="29"/>
  <c r="G26" i="29"/>
  <c r="F26" i="29"/>
  <c r="E26" i="29"/>
  <c r="D26" i="29"/>
  <c r="AB25" i="29"/>
  <c r="AA25" i="29"/>
  <c r="Z25" i="29"/>
  <c r="Y25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J25" i="29"/>
  <c r="I25" i="29"/>
  <c r="H25" i="29"/>
  <c r="G25" i="29"/>
  <c r="F25" i="29"/>
  <c r="E25" i="29"/>
  <c r="D25" i="29"/>
  <c r="AB24" i="29"/>
  <c r="AA24" i="29"/>
  <c r="Z24" i="29"/>
  <c r="Y24" i="29"/>
  <c r="X24" i="29"/>
  <c r="W24" i="29"/>
  <c r="V24" i="29"/>
  <c r="U24" i="29"/>
  <c r="T24" i="29"/>
  <c r="S24" i="29"/>
  <c r="R24" i="29"/>
  <c r="Q24" i="29"/>
  <c r="P24" i="29"/>
  <c r="O24" i="29"/>
  <c r="N24" i="29"/>
  <c r="M24" i="29"/>
  <c r="L24" i="29"/>
  <c r="K24" i="29"/>
  <c r="J24" i="29"/>
  <c r="I24" i="29"/>
  <c r="H24" i="29"/>
  <c r="G24" i="29"/>
  <c r="F24" i="29"/>
  <c r="E24" i="29"/>
  <c r="D24" i="29"/>
  <c r="AB23" i="29"/>
  <c r="AA23" i="29"/>
  <c r="Z23" i="29"/>
  <c r="Y23" i="29"/>
  <c r="X23" i="29"/>
  <c r="W23" i="29"/>
  <c r="V23" i="29"/>
  <c r="U23" i="29"/>
  <c r="T23" i="29"/>
  <c r="S23" i="29"/>
  <c r="R23" i="29"/>
  <c r="Q23" i="29"/>
  <c r="P23" i="29"/>
  <c r="O23" i="29"/>
  <c r="N23" i="29"/>
  <c r="M23" i="29"/>
  <c r="L23" i="29"/>
  <c r="K23" i="29"/>
  <c r="J23" i="29"/>
  <c r="I23" i="29"/>
  <c r="H23" i="29"/>
  <c r="G23" i="29"/>
  <c r="F23" i="29"/>
  <c r="E23" i="29"/>
  <c r="D23" i="29"/>
  <c r="AB22" i="29"/>
  <c r="AA22" i="29"/>
  <c r="Z22" i="29"/>
  <c r="Y22" i="29"/>
  <c r="X22" i="29"/>
  <c r="W22" i="29"/>
  <c r="V22" i="29"/>
  <c r="U22" i="29"/>
  <c r="T22" i="29"/>
  <c r="S22" i="29"/>
  <c r="R22" i="29"/>
  <c r="Q22" i="29"/>
  <c r="P22" i="29"/>
  <c r="O22" i="29"/>
  <c r="N22" i="29"/>
  <c r="M22" i="29"/>
  <c r="L22" i="29"/>
  <c r="K22" i="29"/>
  <c r="J22" i="29"/>
  <c r="I22" i="29"/>
  <c r="H22" i="29"/>
  <c r="G22" i="29"/>
  <c r="F22" i="29"/>
  <c r="E22" i="29"/>
  <c r="D22" i="29"/>
  <c r="AB21" i="29"/>
  <c r="AA21" i="29"/>
  <c r="Z21" i="29"/>
  <c r="Y21" i="29"/>
  <c r="X21" i="29"/>
  <c r="W21" i="29"/>
  <c r="V21" i="29"/>
  <c r="U21" i="29"/>
  <c r="T21" i="29"/>
  <c r="S21" i="29"/>
  <c r="R21" i="29"/>
  <c r="Q21" i="29"/>
  <c r="P21" i="29"/>
  <c r="O21" i="29"/>
  <c r="N21" i="29"/>
  <c r="M21" i="29"/>
  <c r="L21" i="29"/>
  <c r="K21" i="29"/>
  <c r="J21" i="29"/>
  <c r="I21" i="29"/>
  <c r="H21" i="29"/>
  <c r="G21" i="29"/>
  <c r="F21" i="29"/>
  <c r="E21" i="29"/>
  <c r="D21" i="29"/>
  <c r="AB20" i="29"/>
  <c r="AA20" i="29"/>
  <c r="Z20" i="29"/>
  <c r="Y20" i="29"/>
  <c r="X20" i="29"/>
  <c r="W20" i="29"/>
  <c r="V20" i="29"/>
  <c r="U20" i="29"/>
  <c r="T20" i="29"/>
  <c r="S20" i="29"/>
  <c r="R20" i="29"/>
  <c r="Q20" i="29"/>
  <c r="P20" i="29"/>
  <c r="O20" i="29"/>
  <c r="N20" i="29"/>
  <c r="M20" i="29"/>
  <c r="L20" i="29"/>
  <c r="K20" i="29"/>
  <c r="J20" i="29"/>
  <c r="I20" i="29"/>
  <c r="H20" i="29"/>
  <c r="G20" i="29"/>
  <c r="F20" i="29"/>
  <c r="E20" i="29"/>
  <c r="D20" i="29"/>
  <c r="AB19" i="29"/>
  <c r="AA19" i="29"/>
  <c r="Z19" i="29"/>
  <c r="Y19" i="29"/>
  <c r="X19" i="29"/>
  <c r="W19" i="29"/>
  <c r="V19" i="29"/>
  <c r="U19" i="29"/>
  <c r="T19" i="29"/>
  <c r="S19" i="29"/>
  <c r="R19" i="29"/>
  <c r="Q19" i="29"/>
  <c r="P19" i="29"/>
  <c r="O19" i="29"/>
  <c r="N19" i="29"/>
  <c r="M19" i="29"/>
  <c r="L19" i="29"/>
  <c r="K19" i="29"/>
  <c r="J19" i="29"/>
  <c r="I19" i="29"/>
  <c r="H19" i="29"/>
  <c r="G19" i="29"/>
  <c r="F19" i="29"/>
  <c r="E19" i="29"/>
  <c r="D19" i="29"/>
  <c r="AB18" i="29"/>
  <c r="AA18" i="29"/>
  <c r="Z18" i="29"/>
  <c r="Y18" i="29"/>
  <c r="X18" i="29"/>
  <c r="W18" i="29"/>
  <c r="V18" i="29"/>
  <c r="U18" i="29"/>
  <c r="T18" i="29"/>
  <c r="S18" i="29"/>
  <c r="R18" i="29"/>
  <c r="Q18" i="29"/>
  <c r="P18" i="29"/>
  <c r="O18" i="29"/>
  <c r="N18" i="29"/>
  <c r="M18" i="29"/>
  <c r="L18" i="29"/>
  <c r="K18" i="29"/>
  <c r="J18" i="29"/>
  <c r="I18" i="29"/>
  <c r="H18" i="29"/>
  <c r="G18" i="29"/>
  <c r="F18" i="29"/>
  <c r="E18" i="29"/>
  <c r="D18" i="29"/>
  <c r="AB17" i="29"/>
  <c r="AA17" i="29"/>
  <c r="Z17" i="29"/>
  <c r="Y17" i="29"/>
  <c r="X17" i="29"/>
  <c r="W17" i="29"/>
  <c r="V17" i="29"/>
  <c r="U17" i="29"/>
  <c r="T17" i="29"/>
  <c r="S17" i="29"/>
  <c r="R17" i="29"/>
  <c r="Q17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AB16" i="29"/>
  <c r="AA16" i="29"/>
  <c r="Z16" i="29"/>
  <c r="Y16" i="29"/>
  <c r="X16" i="29"/>
  <c r="W16" i="29"/>
  <c r="V16" i="29"/>
  <c r="U16" i="29"/>
  <c r="T16" i="29"/>
  <c r="S16" i="29"/>
  <c r="R16" i="29"/>
  <c r="Q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AB15" i="29"/>
  <c r="AA15" i="29"/>
  <c r="Z15" i="29"/>
  <c r="Y15" i="29"/>
  <c r="X15" i="29"/>
  <c r="W15" i="29"/>
  <c r="V15" i="29"/>
  <c r="U15" i="29"/>
  <c r="T15" i="29"/>
  <c r="S15" i="29"/>
  <c r="R15" i="29"/>
  <c r="Q15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D15" i="29"/>
  <c r="AB14" i="29"/>
  <c r="AA14" i="29"/>
  <c r="Z14" i="29"/>
  <c r="Y14" i="29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AB13" i="29"/>
  <c r="AA13" i="29"/>
  <c r="Z13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J13" i="29"/>
  <c r="I13" i="29"/>
  <c r="H13" i="29"/>
  <c r="G13" i="29"/>
  <c r="F13" i="29"/>
  <c r="E13" i="29"/>
  <c r="D13" i="29"/>
  <c r="AB12" i="29"/>
  <c r="AA12" i="29"/>
  <c r="Z12" i="29"/>
  <c r="Y12" i="29"/>
  <c r="X12" i="29"/>
  <c r="W12" i="29"/>
  <c r="V12" i="29"/>
  <c r="U12" i="29"/>
  <c r="T12" i="29"/>
  <c r="S12" i="29"/>
  <c r="R12" i="29"/>
  <c r="Q12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AB11" i="29"/>
  <c r="AA11" i="29"/>
  <c r="Z11" i="29"/>
  <c r="Y11" i="29"/>
  <c r="X11" i="29"/>
  <c r="W11" i="29"/>
  <c r="V11" i="29"/>
  <c r="U11" i="29"/>
  <c r="T11" i="29"/>
  <c r="S11" i="29"/>
  <c r="R11" i="29"/>
  <c r="Q11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AB10" i="29"/>
  <c r="AA10" i="29"/>
  <c r="Z10" i="29"/>
  <c r="Y10" i="29"/>
  <c r="X10" i="29"/>
  <c r="W10" i="29"/>
  <c r="V10" i="29"/>
  <c r="U10" i="29"/>
  <c r="T10" i="29"/>
  <c r="S10" i="29"/>
  <c r="R10" i="29"/>
  <c r="Q10" i="29"/>
  <c r="P10" i="29"/>
  <c r="O10" i="29"/>
  <c r="N10" i="29"/>
  <c r="M10" i="29"/>
  <c r="L10" i="29"/>
  <c r="K10" i="29"/>
  <c r="J10" i="29"/>
  <c r="I10" i="29"/>
  <c r="H10" i="29"/>
  <c r="G10" i="29"/>
  <c r="F10" i="29"/>
  <c r="E10" i="29"/>
  <c r="D10" i="29"/>
  <c r="E10" i="28"/>
  <c r="F10" i="28"/>
  <c r="G10" i="28"/>
  <c r="H10" i="28"/>
  <c r="I10" i="28"/>
  <c r="J10" i="28"/>
  <c r="K10" i="28"/>
  <c r="L10" i="28"/>
  <c r="M10" i="28"/>
  <c r="N10" i="28"/>
  <c r="O10" i="28"/>
  <c r="P10" i="28"/>
  <c r="Q10" i="28"/>
  <c r="R10" i="28"/>
  <c r="S10" i="28"/>
  <c r="T10" i="28"/>
  <c r="U10" i="28"/>
  <c r="V10" i="28"/>
  <c r="W10" i="28"/>
  <c r="X10" i="28"/>
  <c r="Y10" i="28"/>
  <c r="Z10" i="28"/>
  <c r="AA10" i="28"/>
  <c r="AB10" i="28"/>
  <c r="E11" i="28"/>
  <c r="F11" i="28"/>
  <c r="G11" i="28"/>
  <c r="H11" i="28"/>
  <c r="I11" i="28"/>
  <c r="J11" i="28"/>
  <c r="K11" i="28"/>
  <c r="L11" i="28"/>
  <c r="M11" i="28"/>
  <c r="N11" i="28"/>
  <c r="O11" i="28"/>
  <c r="P11" i="28"/>
  <c r="Q11" i="28"/>
  <c r="R11" i="28"/>
  <c r="S11" i="28"/>
  <c r="T11" i="28"/>
  <c r="U11" i="28"/>
  <c r="V11" i="28"/>
  <c r="W11" i="28"/>
  <c r="X11" i="28"/>
  <c r="Y11" i="28"/>
  <c r="Z11" i="28"/>
  <c r="AA11" i="28"/>
  <c r="AB11" i="28"/>
  <c r="E12" i="28"/>
  <c r="F12" i="28"/>
  <c r="G12" i="28"/>
  <c r="H12" i="28"/>
  <c r="I12" i="28"/>
  <c r="J12" i="28"/>
  <c r="K12" i="28"/>
  <c r="L12" i="28"/>
  <c r="M12" i="28"/>
  <c r="N12" i="28"/>
  <c r="O12" i="28"/>
  <c r="P12" i="28"/>
  <c r="Q12" i="28"/>
  <c r="R12" i="28"/>
  <c r="S12" i="28"/>
  <c r="T12" i="28"/>
  <c r="U12" i="28"/>
  <c r="V12" i="28"/>
  <c r="W12" i="28"/>
  <c r="X12" i="28"/>
  <c r="Y12" i="28"/>
  <c r="Z12" i="28"/>
  <c r="AA12" i="28"/>
  <c r="AB12" i="28"/>
  <c r="E13" i="28"/>
  <c r="F13" i="28"/>
  <c r="G13" i="28"/>
  <c r="H13" i="28"/>
  <c r="I13" i="28"/>
  <c r="J13" i="28"/>
  <c r="K13" i="28"/>
  <c r="L13" i="28"/>
  <c r="M13" i="28"/>
  <c r="N13" i="28"/>
  <c r="O13" i="28"/>
  <c r="P13" i="28"/>
  <c r="Q13" i="28"/>
  <c r="R13" i="28"/>
  <c r="S13" i="28"/>
  <c r="T13" i="28"/>
  <c r="U13" i="28"/>
  <c r="V13" i="28"/>
  <c r="W13" i="28"/>
  <c r="X13" i="28"/>
  <c r="Y13" i="28"/>
  <c r="Z13" i="28"/>
  <c r="AA13" i="28"/>
  <c r="AB13" i="28"/>
  <c r="E14" i="28"/>
  <c r="F14" i="28"/>
  <c r="G14" i="28"/>
  <c r="H14" i="28"/>
  <c r="I14" i="28"/>
  <c r="J14" i="28"/>
  <c r="K14" i="28"/>
  <c r="L14" i="28"/>
  <c r="M14" i="28"/>
  <c r="N14" i="28"/>
  <c r="O14" i="28"/>
  <c r="P14" i="28"/>
  <c r="Q14" i="28"/>
  <c r="R14" i="28"/>
  <c r="S14" i="28"/>
  <c r="T14" i="28"/>
  <c r="U14" i="28"/>
  <c r="V14" i="28"/>
  <c r="W14" i="28"/>
  <c r="X14" i="28"/>
  <c r="Y14" i="28"/>
  <c r="Z14" i="28"/>
  <c r="AA14" i="28"/>
  <c r="AB14" i="28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U15" i="28"/>
  <c r="V15" i="28"/>
  <c r="W15" i="28"/>
  <c r="X15" i="28"/>
  <c r="Y15" i="28"/>
  <c r="Z15" i="28"/>
  <c r="AA15" i="28"/>
  <c r="AB15" i="28"/>
  <c r="E16" i="28"/>
  <c r="F16" i="28"/>
  <c r="G16" i="28"/>
  <c r="H16" i="28"/>
  <c r="I16" i="28"/>
  <c r="J16" i="28"/>
  <c r="K16" i="28"/>
  <c r="L16" i="28"/>
  <c r="M16" i="28"/>
  <c r="N16" i="28"/>
  <c r="O16" i="28"/>
  <c r="P16" i="28"/>
  <c r="Q16" i="28"/>
  <c r="R16" i="28"/>
  <c r="S16" i="28"/>
  <c r="T16" i="28"/>
  <c r="U16" i="28"/>
  <c r="V16" i="28"/>
  <c r="W16" i="28"/>
  <c r="X16" i="28"/>
  <c r="Y16" i="28"/>
  <c r="Z16" i="28"/>
  <c r="AA16" i="28"/>
  <c r="AB16" i="28"/>
  <c r="E17" i="28"/>
  <c r="F17" i="28"/>
  <c r="G17" i="28"/>
  <c r="H17" i="28"/>
  <c r="I17" i="28"/>
  <c r="J17" i="28"/>
  <c r="K17" i="28"/>
  <c r="L17" i="28"/>
  <c r="M17" i="28"/>
  <c r="N17" i="28"/>
  <c r="O17" i="28"/>
  <c r="P17" i="28"/>
  <c r="Q17" i="28"/>
  <c r="R17" i="28"/>
  <c r="S17" i="28"/>
  <c r="T17" i="28"/>
  <c r="U17" i="28"/>
  <c r="V17" i="28"/>
  <c r="W17" i="28"/>
  <c r="X17" i="28"/>
  <c r="Y17" i="28"/>
  <c r="Z17" i="28"/>
  <c r="AA17" i="28"/>
  <c r="AB17" i="28"/>
  <c r="E18" i="28"/>
  <c r="F18" i="28"/>
  <c r="G18" i="28"/>
  <c r="H18" i="28"/>
  <c r="I18" i="28"/>
  <c r="J18" i="28"/>
  <c r="K18" i="28"/>
  <c r="L18" i="28"/>
  <c r="M18" i="28"/>
  <c r="N18" i="28"/>
  <c r="O18" i="28"/>
  <c r="P18" i="28"/>
  <c r="Q18" i="28"/>
  <c r="R18" i="28"/>
  <c r="S18" i="28"/>
  <c r="T18" i="28"/>
  <c r="U18" i="28"/>
  <c r="V18" i="28"/>
  <c r="W18" i="28"/>
  <c r="X18" i="28"/>
  <c r="Y18" i="28"/>
  <c r="Z18" i="28"/>
  <c r="AA18" i="28"/>
  <c r="AB18" i="28"/>
  <c r="E19" i="28"/>
  <c r="F19" i="28"/>
  <c r="G19" i="28"/>
  <c r="H19" i="28"/>
  <c r="I19" i="28"/>
  <c r="J19" i="28"/>
  <c r="K19" i="28"/>
  <c r="L19" i="28"/>
  <c r="M19" i="28"/>
  <c r="N19" i="28"/>
  <c r="O19" i="28"/>
  <c r="P19" i="28"/>
  <c r="Q19" i="28"/>
  <c r="R19" i="28"/>
  <c r="S19" i="28"/>
  <c r="T19" i="28"/>
  <c r="U19" i="28"/>
  <c r="V19" i="28"/>
  <c r="W19" i="28"/>
  <c r="X19" i="28"/>
  <c r="Y19" i="28"/>
  <c r="Z19" i="28"/>
  <c r="AA19" i="28"/>
  <c r="AB19" i="28"/>
  <c r="E20" i="28"/>
  <c r="F20" i="28"/>
  <c r="G20" i="28"/>
  <c r="H20" i="28"/>
  <c r="I20" i="28"/>
  <c r="J20" i="28"/>
  <c r="K20" i="28"/>
  <c r="L20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E22" i="28"/>
  <c r="F22" i="28"/>
  <c r="G22" i="28"/>
  <c r="H22" i="28"/>
  <c r="I22" i="28"/>
  <c r="J22" i="28"/>
  <c r="K22" i="28"/>
  <c r="L22" i="28"/>
  <c r="M22" i="28"/>
  <c r="N22" i="28"/>
  <c r="O22" i="28"/>
  <c r="P22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E23" i="28"/>
  <c r="F23" i="28"/>
  <c r="G23" i="28"/>
  <c r="H23" i="28"/>
  <c r="I23" i="28"/>
  <c r="J23" i="28"/>
  <c r="K23" i="28"/>
  <c r="L23" i="28"/>
  <c r="M23" i="28"/>
  <c r="N23" i="28"/>
  <c r="O23" i="28"/>
  <c r="P23" i="28"/>
  <c r="Q23" i="28"/>
  <c r="R23" i="28"/>
  <c r="S23" i="28"/>
  <c r="T23" i="28"/>
  <c r="U23" i="28"/>
  <c r="V23" i="28"/>
  <c r="W23" i="28"/>
  <c r="X23" i="28"/>
  <c r="Y23" i="28"/>
  <c r="Z23" i="28"/>
  <c r="AA23" i="28"/>
  <c r="AB23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E25" i="28"/>
  <c r="F25" i="28"/>
  <c r="G25" i="28"/>
  <c r="H25" i="28"/>
  <c r="I25" i="28"/>
  <c r="J25" i="28"/>
  <c r="K25" i="28"/>
  <c r="L25" i="28"/>
  <c r="M25" i="28"/>
  <c r="N25" i="28"/>
  <c r="O25" i="28"/>
  <c r="P25" i="28"/>
  <c r="Q25" i="28"/>
  <c r="R25" i="28"/>
  <c r="S25" i="28"/>
  <c r="T25" i="28"/>
  <c r="U25" i="28"/>
  <c r="V25" i="28"/>
  <c r="W25" i="28"/>
  <c r="X25" i="28"/>
  <c r="Y25" i="28"/>
  <c r="Z25" i="28"/>
  <c r="AA25" i="28"/>
  <c r="AB25" i="28"/>
  <c r="E26" i="28"/>
  <c r="F26" i="28"/>
  <c r="G26" i="28"/>
  <c r="H26" i="28"/>
  <c r="I26" i="28"/>
  <c r="J26" i="28"/>
  <c r="K26" i="28"/>
  <c r="L26" i="28"/>
  <c r="M26" i="28"/>
  <c r="N26" i="28"/>
  <c r="O26" i="28"/>
  <c r="P26" i="28"/>
  <c r="Q26" i="28"/>
  <c r="R26" i="28"/>
  <c r="S26" i="28"/>
  <c r="T26" i="28"/>
  <c r="U26" i="28"/>
  <c r="V26" i="28"/>
  <c r="W26" i="28"/>
  <c r="X26" i="28"/>
  <c r="Y26" i="28"/>
  <c r="Z26" i="28"/>
  <c r="AA26" i="28"/>
  <c r="AB26" i="28"/>
  <c r="E27" i="28"/>
  <c r="F27" i="28"/>
  <c r="G27" i="28"/>
  <c r="H27" i="28"/>
  <c r="I27" i="28"/>
  <c r="J27" i="28"/>
  <c r="K27" i="28"/>
  <c r="L27" i="28"/>
  <c r="M27" i="28"/>
  <c r="N27" i="28"/>
  <c r="O27" i="28"/>
  <c r="P27" i="28"/>
  <c r="Q27" i="28"/>
  <c r="R27" i="28"/>
  <c r="S27" i="28"/>
  <c r="T27" i="28"/>
  <c r="U27" i="28"/>
  <c r="V27" i="28"/>
  <c r="W27" i="28"/>
  <c r="X27" i="28"/>
  <c r="Y27" i="28"/>
  <c r="Z27" i="28"/>
  <c r="AA27" i="28"/>
  <c r="AB27" i="28"/>
  <c r="E28" i="28"/>
  <c r="F28" i="28"/>
  <c r="G28" i="28"/>
  <c r="H28" i="28"/>
  <c r="I28" i="28"/>
  <c r="J28" i="28"/>
  <c r="K28" i="28"/>
  <c r="L28" i="28"/>
  <c r="M28" i="28"/>
  <c r="N28" i="28"/>
  <c r="O28" i="28"/>
  <c r="P28" i="28"/>
  <c r="Q28" i="28"/>
  <c r="R28" i="28"/>
  <c r="S28" i="28"/>
  <c r="T28" i="28"/>
  <c r="U28" i="28"/>
  <c r="V28" i="28"/>
  <c r="W28" i="28"/>
  <c r="X28" i="28"/>
  <c r="Y28" i="28"/>
  <c r="Z28" i="28"/>
  <c r="AA28" i="28"/>
  <c r="AB28" i="28"/>
  <c r="E29" i="28"/>
  <c r="F29" i="28"/>
  <c r="G29" i="28"/>
  <c r="H29" i="28"/>
  <c r="I29" i="28"/>
  <c r="J29" i="28"/>
  <c r="K29" i="28"/>
  <c r="L29" i="28"/>
  <c r="M29" i="28"/>
  <c r="N29" i="28"/>
  <c r="O29" i="28"/>
  <c r="P29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Q30" i="28"/>
  <c r="R30" i="28"/>
  <c r="S30" i="28"/>
  <c r="T30" i="28"/>
  <c r="U30" i="28"/>
  <c r="V30" i="28"/>
  <c r="W30" i="28"/>
  <c r="X30" i="28"/>
  <c r="Y30" i="28"/>
  <c r="Z30" i="28"/>
  <c r="AA30" i="28"/>
  <c r="AB3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10" i="28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AB27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AB25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AB24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AB23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AB20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AB19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G5" i="33"/>
  <c r="H5" i="33"/>
  <c r="I5" i="33"/>
  <c r="G6" i="33"/>
  <c r="G23" i="33" s="1"/>
  <c r="H6" i="33"/>
  <c r="I6" i="33"/>
  <c r="G7" i="33"/>
  <c r="H7" i="33"/>
  <c r="I7" i="33"/>
  <c r="G8" i="33"/>
  <c r="H8" i="33"/>
  <c r="I8" i="33"/>
  <c r="I23" i="33" s="1"/>
  <c r="G9" i="33"/>
  <c r="H9" i="33"/>
  <c r="I9" i="33"/>
  <c r="G10" i="33"/>
  <c r="H10" i="33"/>
  <c r="I10" i="33"/>
  <c r="G11" i="33"/>
  <c r="H11" i="33"/>
  <c r="I11" i="33"/>
  <c r="G12" i="33"/>
  <c r="H12" i="33"/>
  <c r="I12" i="33"/>
  <c r="G13" i="33"/>
  <c r="H13" i="33"/>
  <c r="I13" i="33"/>
  <c r="G14" i="33"/>
  <c r="H14" i="33"/>
  <c r="I14" i="33"/>
  <c r="G15" i="33"/>
  <c r="H15" i="33"/>
  <c r="I15" i="33"/>
  <c r="G16" i="33"/>
  <c r="H16" i="33"/>
  <c r="I16" i="33"/>
  <c r="G17" i="33"/>
  <c r="H17" i="33"/>
  <c r="I17" i="33"/>
  <c r="G18" i="33"/>
  <c r="H18" i="33"/>
  <c r="I18" i="33"/>
  <c r="G19" i="33"/>
  <c r="H19" i="33"/>
  <c r="I19" i="33"/>
  <c r="G20" i="33"/>
  <c r="H20" i="33"/>
  <c r="I20" i="33"/>
  <c r="G21" i="33"/>
  <c r="H21" i="33"/>
  <c r="I21" i="33"/>
  <c r="G22" i="33"/>
  <c r="H22" i="33"/>
  <c r="I22" i="33"/>
  <c r="I4" i="33"/>
  <c r="H4" i="33"/>
  <c r="H23" i="33" s="1"/>
  <c r="G4" i="33"/>
  <c r="E10" i="25"/>
  <c r="F10" i="25"/>
  <c r="G10" i="25"/>
  <c r="H10" i="25"/>
  <c r="I10" i="25"/>
  <c r="J10" i="25"/>
  <c r="K10" i="25"/>
  <c r="L10" i="25"/>
  <c r="M10" i="25"/>
  <c r="N10" i="25"/>
  <c r="O10" i="25"/>
  <c r="P10" i="25"/>
  <c r="Q10" i="25"/>
  <c r="R10" i="25"/>
  <c r="S10" i="25"/>
  <c r="T10" i="25"/>
  <c r="U10" i="25"/>
  <c r="V10" i="25"/>
  <c r="W10" i="25"/>
  <c r="X10" i="25"/>
  <c r="Y10" i="25"/>
  <c r="Z10" i="25"/>
  <c r="AA10" i="25"/>
  <c r="AB10" i="25"/>
  <c r="E11" i="25"/>
  <c r="F11" i="25"/>
  <c r="G11" i="25"/>
  <c r="H11" i="25"/>
  <c r="I11" i="25"/>
  <c r="J11" i="25"/>
  <c r="K11" i="25"/>
  <c r="L11" i="25"/>
  <c r="M11" i="25"/>
  <c r="N11" i="25"/>
  <c r="O11" i="25"/>
  <c r="P11" i="25"/>
  <c r="Q11" i="25"/>
  <c r="R11" i="25"/>
  <c r="S11" i="25"/>
  <c r="T11" i="25"/>
  <c r="U11" i="25"/>
  <c r="V11" i="25"/>
  <c r="W11" i="25"/>
  <c r="X11" i="25"/>
  <c r="Y11" i="25"/>
  <c r="Z11" i="25"/>
  <c r="AA11" i="25"/>
  <c r="AB11" i="25"/>
  <c r="E12" i="25"/>
  <c r="F12" i="25"/>
  <c r="G12" i="25"/>
  <c r="H12" i="25"/>
  <c r="I12" i="25"/>
  <c r="J12" i="25"/>
  <c r="K12" i="25"/>
  <c r="L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Z12" i="25"/>
  <c r="AA12" i="25"/>
  <c r="AB12" i="25"/>
  <c r="E13" i="25"/>
  <c r="F13" i="25"/>
  <c r="G13" i="25"/>
  <c r="H13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Y13" i="25"/>
  <c r="Z13" i="25"/>
  <c r="AA13" i="25"/>
  <c r="AB13" i="25"/>
  <c r="E14" i="25"/>
  <c r="F14" i="25"/>
  <c r="G14" i="25"/>
  <c r="H14" i="25"/>
  <c r="I14" i="25"/>
  <c r="J14" i="25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Y14" i="25"/>
  <c r="Z14" i="25"/>
  <c r="AA14" i="25"/>
  <c r="AB14" i="25"/>
  <c r="E15" i="25"/>
  <c r="F15" i="25"/>
  <c r="G15" i="25"/>
  <c r="H15" i="25"/>
  <c r="I15" i="25"/>
  <c r="J15" i="25"/>
  <c r="K15" i="25"/>
  <c r="L15" i="25"/>
  <c r="M15" i="25"/>
  <c r="N15" i="25"/>
  <c r="O15" i="25"/>
  <c r="P15" i="25"/>
  <c r="Q15" i="25"/>
  <c r="R15" i="25"/>
  <c r="S15" i="25"/>
  <c r="T15" i="25"/>
  <c r="U15" i="25"/>
  <c r="V15" i="25"/>
  <c r="W15" i="25"/>
  <c r="X15" i="25"/>
  <c r="Y15" i="25"/>
  <c r="Z15" i="25"/>
  <c r="AA15" i="25"/>
  <c r="AB15" i="25"/>
  <c r="E16" i="25"/>
  <c r="F16" i="25"/>
  <c r="G16" i="25"/>
  <c r="H16" i="25"/>
  <c r="I16" i="25"/>
  <c r="J16" i="25"/>
  <c r="K16" i="25"/>
  <c r="L16" i="25"/>
  <c r="M16" i="25"/>
  <c r="N16" i="25"/>
  <c r="O16" i="25"/>
  <c r="P16" i="25"/>
  <c r="Q16" i="25"/>
  <c r="R16" i="25"/>
  <c r="S16" i="25"/>
  <c r="T16" i="25"/>
  <c r="U16" i="25"/>
  <c r="V16" i="25"/>
  <c r="W16" i="25"/>
  <c r="X16" i="25"/>
  <c r="Y16" i="25"/>
  <c r="Z16" i="25"/>
  <c r="AA16" i="25"/>
  <c r="AB16" i="25"/>
  <c r="E17" i="25"/>
  <c r="F17" i="25"/>
  <c r="G17" i="25"/>
  <c r="H17" i="25"/>
  <c r="I17" i="25"/>
  <c r="J17" i="25"/>
  <c r="K17" i="25"/>
  <c r="L17" i="25"/>
  <c r="M17" i="25"/>
  <c r="N17" i="25"/>
  <c r="O17" i="25"/>
  <c r="P17" i="25"/>
  <c r="Q17" i="25"/>
  <c r="R17" i="25"/>
  <c r="S17" i="25"/>
  <c r="T17" i="25"/>
  <c r="U17" i="25"/>
  <c r="V17" i="25"/>
  <c r="W17" i="25"/>
  <c r="X17" i="25"/>
  <c r="Y17" i="25"/>
  <c r="Z17" i="25"/>
  <c r="AA17" i="25"/>
  <c r="AB17" i="25"/>
  <c r="E18" i="25"/>
  <c r="F18" i="25"/>
  <c r="G18" i="25"/>
  <c r="H18" i="25"/>
  <c r="I18" i="25"/>
  <c r="J18" i="25"/>
  <c r="K18" i="25"/>
  <c r="L18" i="25"/>
  <c r="M18" i="25"/>
  <c r="N18" i="25"/>
  <c r="O18" i="25"/>
  <c r="P18" i="25"/>
  <c r="Q18" i="25"/>
  <c r="R18" i="25"/>
  <c r="S18" i="25"/>
  <c r="T18" i="25"/>
  <c r="U18" i="25"/>
  <c r="V18" i="25"/>
  <c r="W18" i="25"/>
  <c r="X18" i="25"/>
  <c r="Y18" i="25"/>
  <c r="Z18" i="25"/>
  <c r="AA18" i="25"/>
  <c r="AB18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R19" i="25"/>
  <c r="S19" i="25"/>
  <c r="T19" i="25"/>
  <c r="U19" i="25"/>
  <c r="V19" i="25"/>
  <c r="W19" i="25"/>
  <c r="X19" i="25"/>
  <c r="Y19" i="25"/>
  <c r="Z19" i="25"/>
  <c r="AA19" i="25"/>
  <c r="AB19" i="25"/>
  <c r="E20" i="25"/>
  <c r="F20" i="25"/>
  <c r="G20" i="25"/>
  <c r="H20" i="25"/>
  <c r="I20" i="25"/>
  <c r="J20" i="25"/>
  <c r="K20" i="25"/>
  <c r="L20" i="25"/>
  <c r="M20" i="25"/>
  <c r="N20" i="25"/>
  <c r="O20" i="25"/>
  <c r="P20" i="25"/>
  <c r="Q20" i="25"/>
  <c r="R20" i="25"/>
  <c r="S20" i="25"/>
  <c r="T20" i="25"/>
  <c r="U20" i="25"/>
  <c r="V20" i="25"/>
  <c r="W20" i="25"/>
  <c r="X20" i="25"/>
  <c r="Y20" i="25"/>
  <c r="Z20" i="25"/>
  <c r="AA20" i="25"/>
  <c r="AB20" i="25"/>
  <c r="E21" i="25"/>
  <c r="F21" i="25"/>
  <c r="G21" i="25"/>
  <c r="H21" i="25"/>
  <c r="I21" i="25"/>
  <c r="J21" i="25"/>
  <c r="K21" i="25"/>
  <c r="L21" i="25"/>
  <c r="M21" i="25"/>
  <c r="N21" i="25"/>
  <c r="O21" i="25"/>
  <c r="P21" i="25"/>
  <c r="Q21" i="25"/>
  <c r="R21" i="25"/>
  <c r="S21" i="25"/>
  <c r="T21" i="25"/>
  <c r="U21" i="25"/>
  <c r="V21" i="25"/>
  <c r="W21" i="25"/>
  <c r="X21" i="25"/>
  <c r="Y21" i="25"/>
  <c r="Z21" i="25"/>
  <c r="AA21" i="25"/>
  <c r="AB21" i="25"/>
  <c r="E22" i="25"/>
  <c r="F22" i="25"/>
  <c r="G22" i="25"/>
  <c r="H22" i="25"/>
  <c r="I22" i="25"/>
  <c r="J22" i="25"/>
  <c r="K22" i="25"/>
  <c r="L22" i="25"/>
  <c r="M22" i="25"/>
  <c r="N22" i="25"/>
  <c r="O22" i="25"/>
  <c r="P22" i="25"/>
  <c r="Q22" i="25"/>
  <c r="R22" i="25"/>
  <c r="S22" i="25"/>
  <c r="T22" i="25"/>
  <c r="U22" i="25"/>
  <c r="V22" i="25"/>
  <c r="W22" i="25"/>
  <c r="X22" i="25"/>
  <c r="Y22" i="25"/>
  <c r="Z22" i="25"/>
  <c r="AA22" i="25"/>
  <c r="AB22" i="25"/>
  <c r="E23" i="25"/>
  <c r="F23" i="25"/>
  <c r="G23" i="25"/>
  <c r="H23" i="25"/>
  <c r="I23" i="25"/>
  <c r="J23" i="25"/>
  <c r="K23" i="25"/>
  <c r="L23" i="25"/>
  <c r="M23" i="25"/>
  <c r="N23" i="25"/>
  <c r="O23" i="25"/>
  <c r="P23" i="25"/>
  <c r="Q23" i="25"/>
  <c r="R23" i="25"/>
  <c r="S23" i="25"/>
  <c r="T23" i="25"/>
  <c r="U23" i="25"/>
  <c r="V23" i="25"/>
  <c r="W23" i="25"/>
  <c r="X23" i="25"/>
  <c r="Y23" i="25"/>
  <c r="Z23" i="25"/>
  <c r="AA23" i="25"/>
  <c r="AB23" i="25"/>
  <c r="E24" i="25"/>
  <c r="F24" i="25"/>
  <c r="G24" i="25"/>
  <c r="H24" i="25"/>
  <c r="I24" i="25"/>
  <c r="J24" i="25"/>
  <c r="K24" i="25"/>
  <c r="L24" i="25"/>
  <c r="M24" i="25"/>
  <c r="N24" i="25"/>
  <c r="O24" i="25"/>
  <c r="P24" i="25"/>
  <c r="Q24" i="25"/>
  <c r="R24" i="25"/>
  <c r="S24" i="25"/>
  <c r="T24" i="25"/>
  <c r="U24" i="25"/>
  <c r="V24" i="25"/>
  <c r="W24" i="25"/>
  <c r="X24" i="25"/>
  <c r="Y24" i="25"/>
  <c r="Z24" i="25"/>
  <c r="AA24" i="25"/>
  <c r="AB24" i="25"/>
  <c r="E25" i="25"/>
  <c r="F25" i="25"/>
  <c r="G25" i="25"/>
  <c r="H25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W25" i="25"/>
  <c r="X25" i="25"/>
  <c r="Y25" i="25"/>
  <c r="Z25" i="25"/>
  <c r="AA25" i="25"/>
  <c r="AB25" i="25"/>
  <c r="E26" i="25"/>
  <c r="F26" i="25"/>
  <c r="G26" i="25"/>
  <c r="H26" i="25"/>
  <c r="I26" i="25"/>
  <c r="J26" i="25"/>
  <c r="K26" i="25"/>
  <c r="L26" i="25"/>
  <c r="M26" i="25"/>
  <c r="N26" i="25"/>
  <c r="O26" i="25"/>
  <c r="P26" i="25"/>
  <c r="Q26" i="25"/>
  <c r="R26" i="25"/>
  <c r="S26" i="25"/>
  <c r="T26" i="25"/>
  <c r="U26" i="25"/>
  <c r="V26" i="25"/>
  <c r="W26" i="25"/>
  <c r="X26" i="25"/>
  <c r="Y26" i="25"/>
  <c r="Z26" i="25"/>
  <c r="AA26" i="25"/>
  <c r="AB26" i="25"/>
  <c r="E27" i="25"/>
  <c r="F27" i="25"/>
  <c r="G27" i="25"/>
  <c r="H27" i="25"/>
  <c r="I27" i="25"/>
  <c r="J27" i="25"/>
  <c r="K27" i="25"/>
  <c r="L27" i="25"/>
  <c r="M27" i="25"/>
  <c r="N27" i="25"/>
  <c r="O27" i="25"/>
  <c r="P27" i="25"/>
  <c r="Q27" i="25"/>
  <c r="R27" i="25"/>
  <c r="S27" i="25"/>
  <c r="T27" i="25"/>
  <c r="U27" i="25"/>
  <c r="V27" i="25"/>
  <c r="W27" i="25"/>
  <c r="X27" i="25"/>
  <c r="Y27" i="25"/>
  <c r="Z27" i="25"/>
  <c r="AA27" i="25"/>
  <c r="AB27" i="25"/>
  <c r="E28" i="25"/>
  <c r="F28" i="25"/>
  <c r="G28" i="25"/>
  <c r="H28" i="25"/>
  <c r="I28" i="25"/>
  <c r="J28" i="25"/>
  <c r="K28" i="25"/>
  <c r="L28" i="25"/>
  <c r="M28" i="25"/>
  <c r="N28" i="25"/>
  <c r="O28" i="25"/>
  <c r="P28" i="25"/>
  <c r="Q28" i="25"/>
  <c r="R28" i="25"/>
  <c r="S28" i="25"/>
  <c r="T28" i="25"/>
  <c r="U28" i="25"/>
  <c r="V28" i="25"/>
  <c r="W28" i="25"/>
  <c r="X28" i="25"/>
  <c r="Y28" i="25"/>
  <c r="Z28" i="25"/>
  <c r="AA28" i="25"/>
  <c r="AB28" i="25"/>
  <c r="E29" i="25"/>
  <c r="F29" i="25"/>
  <c r="G29" i="25"/>
  <c r="H29" i="25"/>
  <c r="I29" i="25"/>
  <c r="J29" i="25"/>
  <c r="K29" i="25"/>
  <c r="L29" i="25"/>
  <c r="M29" i="25"/>
  <c r="N29" i="25"/>
  <c r="O29" i="25"/>
  <c r="P29" i="25"/>
  <c r="Q29" i="25"/>
  <c r="R29" i="25"/>
  <c r="S29" i="25"/>
  <c r="T29" i="25"/>
  <c r="U29" i="25"/>
  <c r="V29" i="25"/>
  <c r="W29" i="25"/>
  <c r="X29" i="25"/>
  <c r="Y29" i="25"/>
  <c r="Z29" i="25"/>
  <c r="AA29" i="25"/>
  <c r="AB29" i="25"/>
  <c r="E30" i="25"/>
  <c r="F30" i="25"/>
  <c r="G30" i="25"/>
  <c r="H30" i="25"/>
  <c r="I30" i="25"/>
  <c r="J30" i="25"/>
  <c r="K30" i="25"/>
  <c r="L30" i="25"/>
  <c r="M30" i="25"/>
  <c r="N30" i="25"/>
  <c r="O30" i="25"/>
  <c r="P30" i="25"/>
  <c r="Q30" i="25"/>
  <c r="R30" i="25"/>
  <c r="S30" i="25"/>
  <c r="T30" i="25"/>
  <c r="U30" i="25"/>
  <c r="V30" i="25"/>
  <c r="W30" i="25"/>
  <c r="X30" i="25"/>
  <c r="Y30" i="25"/>
  <c r="Z30" i="25"/>
  <c r="AA30" i="25"/>
  <c r="AB3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10" i="25"/>
  <c r="E10" i="24"/>
  <c r="F10" i="24"/>
  <c r="G10" i="24"/>
  <c r="H10" i="24"/>
  <c r="I10" i="24"/>
  <c r="J10" i="24"/>
  <c r="K10" i="24"/>
  <c r="L10" i="24"/>
  <c r="M10" i="24"/>
  <c r="N10" i="24"/>
  <c r="O10" i="24"/>
  <c r="P10" i="24"/>
  <c r="Q10" i="24"/>
  <c r="R10" i="24"/>
  <c r="S10" i="24"/>
  <c r="T10" i="24"/>
  <c r="U10" i="24"/>
  <c r="V10" i="24"/>
  <c r="W10" i="24"/>
  <c r="X10" i="24"/>
  <c r="Y10" i="24"/>
  <c r="Z10" i="24"/>
  <c r="AA10" i="24"/>
  <c r="AB10" i="24"/>
  <c r="E11" i="24"/>
  <c r="F11" i="24"/>
  <c r="G11" i="24"/>
  <c r="H11" i="24"/>
  <c r="I11" i="24"/>
  <c r="J11" i="24"/>
  <c r="K11" i="24"/>
  <c r="L11" i="24"/>
  <c r="M11" i="24"/>
  <c r="N11" i="24"/>
  <c r="O11" i="24"/>
  <c r="P11" i="24"/>
  <c r="Q11" i="24"/>
  <c r="R11" i="24"/>
  <c r="S11" i="24"/>
  <c r="T11" i="24"/>
  <c r="U11" i="24"/>
  <c r="V11" i="24"/>
  <c r="W11" i="24"/>
  <c r="X11" i="24"/>
  <c r="Y11" i="24"/>
  <c r="Z11" i="24"/>
  <c r="AA11" i="24"/>
  <c r="AB11" i="24"/>
  <c r="E12" i="24"/>
  <c r="F12" i="24"/>
  <c r="G12" i="24"/>
  <c r="H12" i="24"/>
  <c r="I12" i="24"/>
  <c r="J12" i="24"/>
  <c r="K12" i="24"/>
  <c r="L12" i="24"/>
  <c r="M12" i="24"/>
  <c r="N12" i="24"/>
  <c r="O12" i="24"/>
  <c r="P12" i="24"/>
  <c r="Q12" i="24"/>
  <c r="R12" i="24"/>
  <c r="S12" i="24"/>
  <c r="T12" i="24"/>
  <c r="U12" i="24"/>
  <c r="V12" i="24"/>
  <c r="W12" i="24"/>
  <c r="X12" i="24"/>
  <c r="Y12" i="24"/>
  <c r="Z12" i="24"/>
  <c r="AA12" i="24"/>
  <c r="AB12" i="24"/>
  <c r="E13" i="24"/>
  <c r="F13" i="24"/>
  <c r="G13" i="24"/>
  <c r="H13" i="24"/>
  <c r="I13" i="24"/>
  <c r="J13" i="24"/>
  <c r="K13" i="24"/>
  <c r="L13" i="24"/>
  <c r="M13" i="24"/>
  <c r="N13" i="24"/>
  <c r="O13" i="24"/>
  <c r="P13" i="24"/>
  <c r="Q13" i="24"/>
  <c r="R13" i="24"/>
  <c r="S13" i="24"/>
  <c r="T13" i="24"/>
  <c r="U13" i="24"/>
  <c r="V13" i="24"/>
  <c r="W13" i="24"/>
  <c r="X13" i="24"/>
  <c r="Y13" i="24"/>
  <c r="Z13" i="24"/>
  <c r="AA13" i="24"/>
  <c r="AB13" i="24"/>
  <c r="E14" i="24"/>
  <c r="F14" i="24"/>
  <c r="G14" i="24"/>
  <c r="H14" i="24"/>
  <c r="I14" i="24"/>
  <c r="J14" i="24"/>
  <c r="K14" i="24"/>
  <c r="L14" i="24"/>
  <c r="M14" i="24"/>
  <c r="N14" i="24"/>
  <c r="O14" i="24"/>
  <c r="P14" i="24"/>
  <c r="Q14" i="24"/>
  <c r="R14" i="24"/>
  <c r="S14" i="24"/>
  <c r="T14" i="24"/>
  <c r="U14" i="24"/>
  <c r="V14" i="24"/>
  <c r="W14" i="24"/>
  <c r="X14" i="24"/>
  <c r="Y14" i="24"/>
  <c r="Z14" i="24"/>
  <c r="AA14" i="24"/>
  <c r="AB14" i="24"/>
  <c r="E15" i="24"/>
  <c r="F15" i="24"/>
  <c r="G15" i="24"/>
  <c r="H15" i="24"/>
  <c r="I15" i="24"/>
  <c r="J15" i="24"/>
  <c r="K15" i="24"/>
  <c r="L15" i="24"/>
  <c r="M15" i="24"/>
  <c r="N15" i="24"/>
  <c r="O15" i="24"/>
  <c r="P15" i="24"/>
  <c r="Q15" i="24"/>
  <c r="R15" i="24"/>
  <c r="S15" i="24"/>
  <c r="T15" i="24"/>
  <c r="U15" i="24"/>
  <c r="V15" i="24"/>
  <c r="W15" i="24"/>
  <c r="X15" i="24"/>
  <c r="Y15" i="24"/>
  <c r="Z15" i="24"/>
  <c r="AA15" i="24"/>
  <c r="AB15" i="24"/>
  <c r="E16" i="24"/>
  <c r="F16" i="24"/>
  <c r="G16" i="24"/>
  <c r="H16" i="24"/>
  <c r="I16" i="24"/>
  <c r="J16" i="24"/>
  <c r="K16" i="24"/>
  <c r="L16" i="24"/>
  <c r="M16" i="24"/>
  <c r="N16" i="24"/>
  <c r="O16" i="24"/>
  <c r="P16" i="24"/>
  <c r="Q16" i="24"/>
  <c r="R16" i="24"/>
  <c r="S16" i="24"/>
  <c r="T16" i="24"/>
  <c r="U16" i="24"/>
  <c r="V16" i="24"/>
  <c r="W16" i="24"/>
  <c r="X16" i="24"/>
  <c r="Y16" i="24"/>
  <c r="Z16" i="24"/>
  <c r="AA16" i="24"/>
  <c r="AB16" i="24"/>
  <c r="E17" i="24"/>
  <c r="F17" i="24"/>
  <c r="G17" i="24"/>
  <c r="H17" i="24"/>
  <c r="I17" i="24"/>
  <c r="J17" i="24"/>
  <c r="K17" i="24"/>
  <c r="L17" i="24"/>
  <c r="M17" i="24"/>
  <c r="N17" i="24"/>
  <c r="O17" i="24"/>
  <c r="P17" i="24"/>
  <c r="Q17" i="24"/>
  <c r="R17" i="24"/>
  <c r="S17" i="24"/>
  <c r="T17" i="24"/>
  <c r="U17" i="24"/>
  <c r="V17" i="24"/>
  <c r="W17" i="24"/>
  <c r="X17" i="24"/>
  <c r="Y17" i="24"/>
  <c r="Z17" i="24"/>
  <c r="AA17" i="24"/>
  <c r="AB17" i="24"/>
  <c r="E18" i="24"/>
  <c r="F18" i="24"/>
  <c r="G18" i="24"/>
  <c r="H18" i="24"/>
  <c r="I18" i="24"/>
  <c r="J18" i="24"/>
  <c r="K18" i="24"/>
  <c r="L18" i="24"/>
  <c r="M18" i="24"/>
  <c r="N18" i="24"/>
  <c r="O18" i="24"/>
  <c r="P18" i="24"/>
  <c r="Q18" i="24"/>
  <c r="R18" i="24"/>
  <c r="S18" i="24"/>
  <c r="T18" i="24"/>
  <c r="U18" i="24"/>
  <c r="V18" i="24"/>
  <c r="W18" i="24"/>
  <c r="X18" i="24"/>
  <c r="Y18" i="24"/>
  <c r="Z18" i="24"/>
  <c r="AA18" i="24"/>
  <c r="AB18" i="24"/>
  <c r="E19" i="24"/>
  <c r="F19" i="24"/>
  <c r="G19" i="24"/>
  <c r="H19" i="24"/>
  <c r="I19" i="24"/>
  <c r="J19" i="24"/>
  <c r="K19" i="24"/>
  <c r="L19" i="24"/>
  <c r="M19" i="24"/>
  <c r="N19" i="24"/>
  <c r="O19" i="24"/>
  <c r="P19" i="24"/>
  <c r="Q19" i="24"/>
  <c r="R19" i="24"/>
  <c r="S19" i="24"/>
  <c r="T19" i="24"/>
  <c r="U19" i="24"/>
  <c r="V19" i="24"/>
  <c r="W19" i="24"/>
  <c r="X19" i="24"/>
  <c r="Y19" i="24"/>
  <c r="Z19" i="24"/>
  <c r="AA19" i="24"/>
  <c r="AB19" i="24"/>
  <c r="E20" i="24"/>
  <c r="F20" i="24"/>
  <c r="G20" i="24"/>
  <c r="H20" i="24"/>
  <c r="I20" i="24"/>
  <c r="J20" i="24"/>
  <c r="K20" i="24"/>
  <c r="L20" i="24"/>
  <c r="M20" i="24"/>
  <c r="N20" i="24"/>
  <c r="O20" i="24"/>
  <c r="P20" i="24"/>
  <c r="Q20" i="24"/>
  <c r="R20" i="24"/>
  <c r="S20" i="24"/>
  <c r="T20" i="24"/>
  <c r="U20" i="24"/>
  <c r="V20" i="24"/>
  <c r="W20" i="24"/>
  <c r="X20" i="24"/>
  <c r="Y20" i="24"/>
  <c r="Z20" i="24"/>
  <c r="AA20" i="24"/>
  <c r="AB20" i="24"/>
  <c r="E21" i="24"/>
  <c r="F21" i="24"/>
  <c r="G21" i="24"/>
  <c r="H21" i="24"/>
  <c r="I21" i="24"/>
  <c r="J21" i="24"/>
  <c r="K21" i="24"/>
  <c r="L21" i="24"/>
  <c r="M21" i="24"/>
  <c r="N21" i="24"/>
  <c r="O21" i="24"/>
  <c r="P21" i="24"/>
  <c r="Q21" i="24"/>
  <c r="R21" i="24"/>
  <c r="S21" i="24"/>
  <c r="T21" i="24"/>
  <c r="U21" i="24"/>
  <c r="V21" i="24"/>
  <c r="W21" i="24"/>
  <c r="X21" i="24"/>
  <c r="Y21" i="24"/>
  <c r="Z21" i="24"/>
  <c r="AA21" i="24"/>
  <c r="AB21" i="24"/>
  <c r="E22" i="24"/>
  <c r="F22" i="24"/>
  <c r="G22" i="24"/>
  <c r="H22" i="24"/>
  <c r="I22" i="24"/>
  <c r="J22" i="24"/>
  <c r="K22" i="24"/>
  <c r="L22" i="24"/>
  <c r="M22" i="24"/>
  <c r="N22" i="24"/>
  <c r="O22" i="24"/>
  <c r="P22" i="24"/>
  <c r="Q22" i="24"/>
  <c r="R22" i="24"/>
  <c r="S22" i="24"/>
  <c r="T22" i="24"/>
  <c r="U22" i="24"/>
  <c r="V22" i="24"/>
  <c r="W22" i="24"/>
  <c r="X22" i="24"/>
  <c r="Y22" i="24"/>
  <c r="Z22" i="24"/>
  <c r="AA22" i="24"/>
  <c r="AB22" i="24"/>
  <c r="E23" i="24"/>
  <c r="F23" i="24"/>
  <c r="G23" i="24"/>
  <c r="H23" i="24"/>
  <c r="I23" i="24"/>
  <c r="J23" i="24"/>
  <c r="K23" i="24"/>
  <c r="L23" i="24"/>
  <c r="M23" i="24"/>
  <c r="N23" i="24"/>
  <c r="O23" i="24"/>
  <c r="P23" i="24"/>
  <c r="Q23" i="24"/>
  <c r="R23" i="24"/>
  <c r="S23" i="24"/>
  <c r="T23" i="24"/>
  <c r="U23" i="24"/>
  <c r="V23" i="24"/>
  <c r="W23" i="24"/>
  <c r="X23" i="24"/>
  <c r="Y23" i="24"/>
  <c r="Z23" i="24"/>
  <c r="AA23" i="24"/>
  <c r="AB23" i="24"/>
  <c r="E24" i="24"/>
  <c r="F24" i="24"/>
  <c r="G24" i="24"/>
  <c r="H24" i="24"/>
  <c r="I24" i="24"/>
  <c r="J24" i="24"/>
  <c r="K24" i="24"/>
  <c r="L24" i="24"/>
  <c r="M24" i="24"/>
  <c r="N24" i="24"/>
  <c r="O24" i="24"/>
  <c r="P24" i="24"/>
  <c r="Q24" i="24"/>
  <c r="R24" i="24"/>
  <c r="S24" i="24"/>
  <c r="T24" i="24"/>
  <c r="U24" i="24"/>
  <c r="V24" i="24"/>
  <c r="W24" i="24"/>
  <c r="X24" i="24"/>
  <c r="Y24" i="24"/>
  <c r="Z24" i="24"/>
  <c r="AA24" i="24"/>
  <c r="AB24" i="24"/>
  <c r="E25" i="24"/>
  <c r="F25" i="24"/>
  <c r="G25" i="24"/>
  <c r="H25" i="24"/>
  <c r="I25" i="24"/>
  <c r="J25" i="24"/>
  <c r="K25" i="24"/>
  <c r="L25" i="24"/>
  <c r="M25" i="24"/>
  <c r="N25" i="24"/>
  <c r="O25" i="24"/>
  <c r="P25" i="24"/>
  <c r="Q25" i="24"/>
  <c r="R25" i="24"/>
  <c r="S25" i="24"/>
  <c r="T25" i="24"/>
  <c r="U25" i="24"/>
  <c r="V25" i="24"/>
  <c r="W25" i="24"/>
  <c r="X25" i="24"/>
  <c r="Y25" i="24"/>
  <c r="Z25" i="24"/>
  <c r="AA25" i="24"/>
  <c r="AB25" i="24"/>
  <c r="E26" i="24"/>
  <c r="F26" i="24"/>
  <c r="G26" i="24"/>
  <c r="H26" i="24"/>
  <c r="I26" i="24"/>
  <c r="J26" i="24"/>
  <c r="K26" i="24"/>
  <c r="L26" i="24"/>
  <c r="M26" i="24"/>
  <c r="N26" i="24"/>
  <c r="O26" i="24"/>
  <c r="P26" i="24"/>
  <c r="Q26" i="24"/>
  <c r="R26" i="24"/>
  <c r="S26" i="24"/>
  <c r="T26" i="24"/>
  <c r="U26" i="24"/>
  <c r="V26" i="24"/>
  <c r="W26" i="24"/>
  <c r="X26" i="24"/>
  <c r="Y26" i="24"/>
  <c r="Z26" i="24"/>
  <c r="AA26" i="24"/>
  <c r="AB26" i="24"/>
  <c r="E27" i="24"/>
  <c r="F27" i="24"/>
  <c r="G27" i="24"/>
  <c r="H27" i="24"/>
  <c r="I27" i="24"/>
  <c r="J27" i="24"/>
  <c r="K27" i="24"/>
  <c r="L27" i="24"/>
  <c r="M27" i="24"/>
  <c r="N27" i="24"/>
  <c r="O27" i="24"/>
  <c r="P27" i="24"/>
  <c r="Q27" i="24"/>
  <c r="R27" i="24"/>
  <c r="S27" i="24"/>
  <c r="T27" i="24"/>
  <c r="U27" i="24"/>
  <c r="V27" i="24"/>
  <c r="W27" i="24"/>
  <c r="X27" i="24"/>
  <c r="Y27" i="24"/>
  <c r="Z27" i="24"/>
  <c r="AA27" i="24"/>
  <c r="AB27" i="24"/>
  <c r="E28" i="24"/>
  <c r="F28" i="24"/>
  <c r="G28" i="24"/>
  <c r="H28" i="24"/>
  <c r="I28" i="24"/>
  <c r="J28" i="24"/>
  <c r="K28" i="24"/>
  <c r="L28" i="24"/>
  <c r="M28" i="24"/>
  <c r="N28" i="24"/>
  <c r="O28" i="24"/>
  <c r="P28" i="24"/>
  <c r="Q28" i="24"/>
  <c r="R28" i="24"/>
  <c r="S28" i="24"/>
  <c r="T28" i="24"/>
  <c r="U28" i="24"/>
  <c r="V28" i="24"/>
  <c r="W28" i="24"/>
  <c r="X28" i="24"/>
  <c r="Y28" i="24"/>
  <c r="Z28" i="24"/>
  <c r="AA28" i="24"/>
  <c r="AB28" i="24"/>
  <c r="E29" i="24"/>
  <c r="F29" i="24"/>
  <c r="G29" i="24"/>
  <c r="H29" i="24"/>
  <c r="I29" i="24"/>
  <c r="J29" i="24"/>
  <c r="K29" i="24"/>
  <c r="L29" i="24"/>
  <c r="M29" i="24"/>
  <c r="N29" i="24"/>
  <c r="O29" i="24"/>
  <c r="P29" i="24"/>
  <c r="Q29" i="24"/>
  <c r="R29" i="24"/>
  <c r="S29" i="24"/>
  <c r="T29" i="24"/>
  <c r="U29" i="24"/>
  <c r="V29" i="24"/>
  <c r="W29" i="24"/>
  <c r="X29" i="24"/>
  <c r="Y29" i="24"/>
  <c r="Z29" i="24"/>
  <c r="AA29" i="24"/>
  <c r="AB29" i="24"/>
  <c r="E30" i="24"/>
  <c r="F30" i="24"/>
  <c r="G30" i="24"/>
  <c r="H30" i="24"/>
  <c r="I30" i="24"/>
  <c r="J30" i="24"/>
  <c r="K30" i="24"/>
  <c r="L30" i="24"/>
  <c r="M30" i="24"/>
  <c r="N30" i="24"/>
  <c r="O30" i="24"/>
  <c r="P30" i="24"/>
  <c r="Q30" i="24"/>
  <c r="R30" i="24"/>
  <c r="S30" i="24"/>
  <c r="T30" i="24"/>
  <c r="U30" i="24"/>
  <c r="V30" i="24"/>
  <c r="W30" i="24"/>
  <c r="X30" i="24"/>
  <c r="Y30" i="24"/>
  <c r="Z30" i="24"/>
  <c r="AA30" i="24"/>
  <c r="AB3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10" i="24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AB11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F5" i="33"/>
  <c r="F6" i="33"/>
  <c r="F23" i="33" s="1"/>
  <c r="F7" i="33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4" i="33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AB13" i="21"/>
  <c r="AA13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AB11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E5" i="33"/>
  <c r="E6" i="33"/>
  <c r="E7" i="33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4" i="33"/>
  <c r="E23" i="33" s="1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D5" i="33"/>
  <c r="D6" i="33"/>
  <c r="D7" i="33"/>
  <c r="D8" i="33"/>
  <c r="D9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4" i="33"/>
  <c r="D23" i="33" s="1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AB25" i="19"/>
  <c r="AA25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AB11" i="19"/>
  <c r="AA11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10" i="18"/>
  <c r="C5" i="33"/>
  <c r="C6" i="33"/>
  <c r="C7" i="33"/>
  <c r="C8" i="33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4" i="33"/>
  <c r="C23" i="33" s="1"/>
  <c r="P23" i="36" l="1"/>
  <c r="AA15" i="35"/>
  <c r="AB15" i="35"/>
  <c r="AE15" i="31" l="1"/>
  <c r="AD15" i="31"/>
  <c r="AC15" i="31"/>
  <c r="AE15" i="30"/>
  <c r="AD15" i="30"/>
  <c r="AC15" i="30"/>
  <c r="AD15" i="29"/>
  <c r="AC15" i="29"/>
  <c r="AE15" i="28"/>
  <c r="AD15" i="28"/>
  <c r="AC15" i="28"/>
  <c r="AD15" i="27"/>
  <c r="AC15" i="27"/>
  <c r="AE15" i="26"/>
  <c r="AD15" i="26"/>
  <c r="AC15" i="26"/>
  <c r="AB15" i="26"/>
  <c r="AA15" i="26"/>
  <c r="Z15" i="26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AE15" i="25"/>
  <c r="AD15" i="25"/>
  <c r="AC15" i="25"/>
  <c r="AE15" i="24"/>
  <c r="AD15" i="24"/>
  <c r="AC15" i="24"/>
  <c r="AE15" i="22"/>
  <c r="AD15" i="22"/>
  <c r="AC15" i="22"/>
  <c r="AE15" i="21"/>
  <c r="AD15" i="21"/>
  <c r="AC15" i="21"/>
  <c r="AE15" i="20"/>
  <c r="AD15" i="20"/>
  <c r="AC15" i="20"/>
  <c r="AE15" i="19"/>
  <c r="AD15" i="19"/>
  <c r="AC15" i="19"/>
  <c r="AE15" i="18"/>
  <c r="AD15" i="18"/>
  <c r="A15" i="19"/>
  <c r="AC15" i="18"/>
  <c r="AD15" i="13" l="1"/>
  <c r="AE15" i="13"/>
  <c r="AB15" i="9"/>
  <c r="AC15" i="9"/>
  <c r="AB15" i="10"/>
  <c r="AC15" i="10"/>
  <c r="AA15" i="10"/>
  <c r="AA15" i="9"/>
  <c r="AC15" i="13"/>
  <c r="AD15" i="8"/>
  <c r="AE15" i="8"/>
  <c r="AC15" i="3"/>
  <c r="AD15" i="3"/>
  <c r="AD15" i="14"/>
  <c r="AE15" i="14"/>
  <c r="AC15" i="15"/>
  <c r="AD15" i="15"/>
  <c r="AB15" i="15"/>
  <c r="AC15" i="14"/>
  <c r="AB15" i="3"/>
  <c r="AC15" i="8"/>
  <c r="AD15" i="11"/>
  <c r="AE15" i="11"/>
  <c r="AC15" i="11"/>
  <c r="AD15" i="12"/>
  <c r="AE15" i="12"/>
  <c r="AC15" i="12"/>
  <c r="AD15" i="1"/>
  <c r="AE15" i="1"/>
  <c r="AC15" i="1"/>
  <c r="AD15" i="7"/>
  <c r="AE15" i="7"/>
  <c r="AC15" i="7"/>
  <c r="AD15" i="6"/>
  <c r="AE15" i="6"/>
  <c r="AC15" i="6"/>
  <c r="AD15" i="5"/>
  <c r="AE15" i="5"/>
  <c r="AC15" i="5"/>
  <c r="AD15" i="4"/>
  <c r="AE15" i="4"/>
  <c r="AC15" i="4"/>
  <c r="D15" i="16"/>
  <c r="E15" i="16"/>
  <c r="F15" i="16"/>
  <c r="G15" i="16"/>
  <c r="H15" i="16"/>
  <c r="I15" i="16"/>
  <c r="J15" i="16"/>
  <c r="K15" i="16"/>
  <c r="L15" i="16"/>
  <c r="M15" i="16"/>
  <c r="N15" i="16"/>
  <c r="O15" i="5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D15" i="16"/>
  <c r="AB15" i="16"/>
  <c r="C15" i="16"/>
  <c r="AE15" i="16"/>
  <c r="AC15" i="16"/>
  <c r="A15" i="5"/>
</calcChain>
</file>

<file path=xl/sharedStrings.xml><?xml version="1.0" encoding="utf-8"?>
<sst xmlns="http://schemas.openxmlformats.org/spreadsheetml/2006/main" count="3960" uniqueCount="134">
  <si>
    <t>SUT Use at purchasers' prices</t>
  </si>
  <si>
    <t>Reference area: Belgium</t>
  </si>
  <si>
    <t>Time period: 2021</t>
  </si>
  <si>
    <t>Combined unit of measure: Millions, Euro, Current prices</t>
  </si>
  <si>
    <t>Transaction</t>
  </si>
  <si>
    <t>Intermediate consumption</t>
  </si>
  <si>
    <t>Final consumption expenditure</t>
  </si>
  <si>
    <t>Gross fixed capital formation</t>
  </si>
  <si>
    <t>Exports of goods and services</t>
  </si>
  <si>
    <t>Economic activity</t>
  </si>
  <si>
    <t>Total - all activities</t>
  </si>
  <si>
    <t>· 
Agriculture, forestry and fishing</t>
  </si>
  <si>
    <t>· 
Mining and quarrying</t>
  </si>
  <si>
    <t>· 
Manufacturing</t>
  </si>
  <si>
    <t>· 
Electricity, gas, steam and air conditioning supply</t>
  </si>
  <si>
    <t>· 
Water supply; sewerage, waste management and remediation activities</t>
  </si>
  <si>
    <t>· 
Construction</t>
  </si>
  <si>
    <t>· 
Wholesale and retail trade; repair of motor vehicles and motorcycles</t>
  </si>
  <si>
    <t>· 
Transportation and storage</t>
  </si>
  <si>
    <t>· 
Accommodation and food service activities</t>
  </si>
  <si>
    <t>· 
Information and communication</t>
  </si>
  <si>
    <t>· 
Financial and insurance activities</t>
  </si>
  <si>
    <t>· 
Real estate activities</t>
  </si>
  <si>
    <t>· 
Professional, scientific and technical activities</t>
  </si>
  <si>
    <t>· 
Administrative and support service activities</t>
  </si>
  <si>
    <t>· 
Public administration and defence; compulsory social security</t>
  </si>
  <si>
    <t>· 
Education</t>
  </si>
  <si>
    <t>· 
Human health and social work activities</t>
  </si>
  <si>
    <t>· 
Arts, entertainment and recreation</t>
  </si>
  <si>
    <t>· 
Other service activities</t>
  </si>
  <si>
    <t>· 
Activities of households as employers; undifferentiated goods- and services-producing activities of households for own use</t>
  </si>
  <si>
    <t>· 
Activities of extraterritorial organizations and bodies</t>
  </si>
  <si>
    <t>Not applicable</t>
  </si>
  <si>
    <t>Product</t>
  </si>
  <si>
    <t/>
  </si>
  <si>
    <t>Total</t>
  </si>
  <si>
    <t>·  Products of agriculture, forestry and fishing</t>
  </si>
  <si>
    <t>·  Mining and quarrying</t>
  </si>
  <si>
    <t>·  Manufactured products</t>
  </si>
  <si>
    <t>·  Electricity, gas, steam and air conditioning</t>
  </si>
  <si>
    <t>·  Water supply; sewerage, waste management and remediation services</t>
  </si>
  <si>
    <t>·  Constructions and construction works</t>
  </si>
  <si>
    <t>·  Wholesale and retail trade services; repair services of motor vehicles and motorcycles</t>
  </si>
  <si>
    <t>·  Transportation and storage services</t>
  </si>
  <si>
    <t>·  Accommodation and food services</t>
  </si>
  <si>
    <t>·  Information and communication services</t>
  </si>
  <si>
    <t>·  Financial and insurance services</t>
  </si>
  <si>
    <t>·  Real estate services</t>
  </si>
  <si>
    <t>·  Professional, scientific and technical services</t>
  </si>
  <si>
    <t>·  Administrative and support services</t>
  </si>
  <si>
    <t>·  Public administration and defence services; compulsory social security services</t>
  </si>
  <si>
    <t>·  Education services</t>
  </si>
  <si>
    <t>·  Human health and social work services</t>
  </si>
  <si>
    <t>·  Arts, entertainment and recreation services</t>
  </si>
  <si>
    <t>·  Other services</t>
  </si>
  <si>
    <t>·  Services of households as employers; undifferentiated goods and services produced by households for own use</t>
  </si>
  <si>
    <t>·  Services provided by extraterritorial organisations and bodies</t>
  </si>
  <si>
    <t xml:space="preserve">© Terms &amp; conditions </t>
  </si>
  <si>
    <t>This dataset describes the use of goods and services in the economy by product and by type of use, distinguishing between intermediate consumption (products and services bought and consumed into a production process) and various categories of final demand such as consumption, investment and exports. It presents the Use table at purchasers’ prices (the price paid by the buyer).&lt;br /&gt;&lt;br /&gt;The Use table is organized in a matrix format:&lt;br /&gt;The &lt;b&gt;columns&lt;/b&gt; provide information about the type of use and consist of intermediate consumption by economic activity (at the 2-digit level of the International Standard Industrial Classification of All Economic Activities (ISIC) Rev 4, containing 89 industries); final consumption expenditure of households, general government and non-profit institutions serving households (NPISHs); ‘gross capital formation’ or investment (broken down between gross fixed capital formation, changes in inventories, acquisitions less disposals of valuables); and exports, of which re-exports.&lt;br /&gt;The &lt;b&gt;rows&lt;/b&gt; provide a breakdown by product (using the comparable European Classification of Products by Activities (CPA) breakdown).&lt;br /&gt;This dataset does not contain the value added block. This is presented separately in the dataset “SUT Use, Value added and its components by activity”.&lt;br /&gt;&lt;br /&gt;The dataset has been prepared from statistics reported to the OECD by countries in their answers to the annual Supply and Use questionnaire.&lt;br /&gt;&lt;br /&gt;Information about data availability is available in &lt;a href="https://stats.oecd.org/wbos/fileview2.aspx?IDFile=2a551034-f321-4a5c-b03a-7bbf08e4c2d4"&gt;&lt;b&gt;SUT updates&lt;/b&gt;&lt;/a&gt;&lt;br /&gt;&lt;br /&gt;The dataset corresponds to SNA_TABLE40 dataset in the previous dissemination system.&lt;br /&gt;A mapping between the new codes and previous codes is available in &lt;a href="https://stats.oecd.org/wbos/fileview2.aspx?IDFile=b48fdb3b-472b-4d6c-bed1-3378b1f75a76"&gt;&lt;b&gt;SUT_USEPP_Codes_mapping&lt;/b&gt;&lt;/a&gt;&lt;br /&gt;The file &lt;a href="https://stats.oecd.org/wbos/fileview2.aspx?IDFile=ce2200e9-fc70-4b11-877f-2a00c6d4e530"&gt;&lt;b&gt;SUT_Tips&lt;/b&gt;&lt;/a&gt; contains further suggestions on how to navigate and use the various Supply and Use tables (SUTs) in the new dissemination system.&lt;br /&gt;&lt;br /&gt;Explore the OECD SUT webpage &lt;a href="https://www.oecd.org/en/data/datasets/supply-and-use-tables.html"&gt;&lt;b&gt;SUT webpage&lt;/b&gt;&lt;/a&gt;</t>
  </si>
  <si>
    <t>Topic: Economy &gt; National accounts &gt; Supply and use tables &gt; Supply and use</t>
  </si>
  <si>
    <t xml:space="preserve">Number of unfiltered data points: 7558757 </t>
  </si>
  <si>
    <t xml:space="preserve">Last updated: February 13, 2025 at 12:36:41 AM </t>
  </si>
  <si>
    <t>You might also be interested in these data:</t>
  </si>
  <si>
    <t>SUT Domestic Use at basic prices</t>
  </si>
  <si>
    <t>SUT Domestic Use at purchasers' prices</t>
  </si>
  <si>
    <t>SUT Import Use at basic prices</t>
  </si>
  <si>
    <t>SUT Import Use at purchasers' prices</t>
  </si>
  <si>
    <t>SUT Supply at basic prices and purchasers' prices</t>
  </si>
  <si>
    <t>SUT Supply by type of production</t>
  </si>
  <si>
    <t>SUT Use, Value added and its components by activity</t>
  </si>
  <si>
    <t>SUT Use at basic prices</t>
  </si>
  <si>
    <t>SUT Use at basic prices (for 'Developer API')</t>
  </si>
  <si>
    <t>SUT Use at purchasers' prices (for 'Developer API')</t>
  </si>
  <si>
    <t>CI</t>
  </si>
  <si>
    <t>CFM</t>
  </si>
  <si>
    <t>FBCF</t>
  </si>
  <si>
    <t>Reference area: Finland</t>
  </si>
  <si>
    <t>Reference area: France</t>
  </si>
  <si>
    <t>Reference area: Germany</t>
  </si>
  <si>
    <t>Reference area: Italy</t>
  </si>
  <si>
    <t>Reference area: Spain</t>
  </si>
  <si>
    <t>Reference area: Sweden</t>
  </si>
  <si>
    <t>Combined unit of measure: Millions, Current prices</t>
  </si>
  <si>
    <t>Reference area: United States</t>
  </si>
  <si>
    <t>·  Unspecified</t>
  </si>
  <si>
    <t>Reference area: Canada</t>
  </si>
  <si>
    <t>Combined unit of measure: Millions, Canadian dollar, Current prices</t>
  </si>
  <si>
    <t>Reference area: Austria</t>
  </si>
  <si>
    <t>Reference area: Netherlands</t>
  </si>
  <si>
    <t>Time period: 2020</t>
  </si>
  <si>
    <t>Reference area: United Kingdom</t>
  </si>
  <si>
    <t>Combined unit of measure: Millions, Pound sterling, Current prices</t>
  </si>
  <si>
    <t>Reference area: Czechia</t>
  </si>
  <si>
    <t>Combined unit of measure: Millions, Czech koruna, Current prices</t>
  </si>
  <si>
    <t>Reference area: Poland</t>
  </si>
  <si>
    <t>ratio CFM égal au ratio français</t>
  </si>
  <si>
    <t>France</t>
  </si>
  <si>
    <t>Allemagne</t>
  </si>
  <si>
    <t>Italie</t>
  </si>
  <si>
    <t>Espagne</t>
  </si>
  <si>
    <t>Belgique</t>
  </si>
  <si>
    <t>Autriche</t>
  </si>
  <si>
    <t>Suède</t>
  </si>
  <si>
    <t>Pologne</t>
  </si>
  <si>
    <t>USA</t>
  </si>
  <si>
    <t>Canada</t>
  </si>
  <si>
    <t>Finlande</t>
  </si>
  <si>
    <t>Pays-Bas</t>
  </si>
  <si>
    <t>U.K.</t>
  </si>
  <si>
    <t>·  Produits de l’agriculture, de la sylviculture et de la pêche</t>
  </si>
  <si>
    <t>·  Produits des industries extractives</t>
  </si>
  <si>
    <t>·  Produits manufacturés</t>
  </si>
  <si>
    <t>·  Électricité, gaz, vapeur et air conditionné</t>
  </si>
  <si>
    <t>·  Production et distribution d’eau; assainissement, gestion des déchets et dépollution</t>
  </si>
  <si>
    <t>·  Constructions et travaux de construction</t>
  </si>
  <si>
    <t>·  Commerce; réparation d’automobiles et de motocycles</t>
  </si>
  <si>
    <t>·  Services de transport et d’entreposage</t>
  </si>
  <si>
    <t>·  Services d’hébergement et de restauration</t>
  </si>
  <si>
    <t>·  Services d’information et de communication</t>
  </si>
  <si>
    <t>·  Services financiers et assurances</t>
  </si>
  <si>
    <t>·  Services immobiliers</t>
  </si>
  <si>
    <t>·  Services professionnels, scientifiques et techniques</t>
  </si>
  <si>
    <t>·  Services administratifs et d’assistance</t>
  </si>
  <si>
    <t>·  Services d’administration publique et de défense; services de sécurité sociale obligatoire</t>
  </si>
  <si>
    <t>·  Services de l’enseignement</t>
  </si>
  <si>
    <t>·  Services de santé humaine et d’action sociale</t>
  </si>
  <si>
    <t>·  Services artistiques et du spectacle et services récréatifs</t>
  </si>
  <si>
    <t>·  Autres services</t>
  </si>
  <si>
    <t>·  Total</t>
  </si>
  <si>
    <t>Tchequie</t>
  </si>
  <si>
    <t>·  Psoduits de l’agsicultuse, de la sylvicultuse et de la pêche</t>
  </si>
  <si>
    <t>·  Psoduits des industsies extsactives</t>
  </si>
  <si>
    <t>·  Psoduius de l’agsiculuuse, de la sylviculuuse eu de la pêche</t>
  </si>
  <si>
    <t>·  Psoduius des indususies exusacuives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</si>
</sst>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E\ \ \ #,##0.00;\E\ \ \ \-#,##0.00"/>
    <numFmt numFmtId="165" formatCode="0.0%"/>
  </numFmts>
  <fonts count="68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rgb="FF4182D5"/>
      <name val="Calibri"/>
      <family val="2"/>
    </font>
    <font>
      <u/>
      <sz val="11"/>
      <color rgb="FF4182D5"/>
      <name val="Calibri"/>
      <family val="2"/>
    </font>
    <font>
      <u/>
      <sz val="11"/>
      <color rgb="FF4182D5"/>
      <name val="Calibri"/>
      <family val="2"/>
    </font>
    <font>
      <u/>
      <sz val="11"/>
      <color rgb="FF4182D5"/>
      <name val="Calibri"/>
      <family val="2"/>
    </font>
    <font>
      <u/>
      <sz val="11"/>
      <color rgb="FF4182D5"/>
      <name val="Calibri"/>
      <family val="2"/>
    </font>
    <font>
      <u/>
      <sz val="11"/>
      <color rgb="FF4182D5"/>
      <name val="Calibri"/>
      <family val="2"/>
    </font>
    <font>
      <u/>
      <sz val="11"/>
      <color rgb="FF4182D5"/>
      <name val="Calibri"/>
      <family val="2"/>
    </font>
    <font>
      <u/>
      <sz val="11"/>
      <color rgb="FF4182D5"/>
      <name val="Calibri"/>
      <family val="2"/>
    </font>
    <font>
      <u/>
      <sz val="11"/>
      <color rgb="FF4182D5"/>
      <name val="Calibri"/>
      <family val="2"/>
    </font>
    <font>
      <u/>
      <sz val="11"/>
      <color rgb="FF4182D5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628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E2F2FB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F1F1F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FFFF00"/>
      </pattern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68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7">
    <xf numFmtId="0" fontId="0" fillId="0" borderId="0" xfId="0"/>
    <xf numFmtId="0" fontId="1" fillId="2" borderId="1" xfId="0" applyFont="1" applyFill="1" applyBorder="1" applyAlignment="1" applyProtection="1">
      <alignment horizontal="left" readingOrder="1"/>
    </xf>
    <xf numFmtId="0" fontId="2" fillId="3" borderId="2" xfId="0" applyFont="1" applyFill="1" applyBorder="1" applyAlignment="1" applyProtection="1">
      <alignment horizontal="left" readingOrder="1"/>
    </xf>
    <xf numFmtId="0" fontId="3" fillId="4" borderId="3" xfId="0" applyFont="1" applyFill="1" applyBorder="1" applyAlignment="1" applyProtection="1">
      <alignment horizontal="left" readingOrder="1"/>
    </xf>
    <xf numFmtId="0" fontId="4" fillId="5" borderId="4" xfId="0" applyFont="1" applyFill="1" applyBorder="1" applyAlignment="1" applyProtection="1">
      <alignment horizontal="left" readingOrder="1"/>
    </xf>
    <xf numFmtId="0" fontId="5" fillId="6" borderId="5" xfId="0" applyFont="1" applyFill="1" applyBorder="1" applyAlignment="1" applyProtection="1">
      <alignment horizontal="left" vertical="top" wrapText="1" readingOrder="1"/>
    </xf>
    <xf numFmtId="0" fontId="7" fillId="7" borderId="7" xfId="0" applyFont="1" applyFill="1" applyBorder="1" applyAlignment="1" applyProtection="1">
      <alignment horizontal="center" vertical="top" wrapText="1" readingOrder="1"/>
    </xf>
    <xf numFmtId="0" fontId="8" fillId="8" borderId="8" xfId="0" applyFont="1" applyFill="1" applyBorder="1" applyAlignment="1" applyProtection="1">
      <alignment horizontal="center" vertical="top" wrapText="1" readingOrder="1"/>
    </xf>
    <xf numFmtId="0" fontId="9" fillId="9" borderId="9" xfId="0" applyFont="1" applyFill="1" applyBorder="1" applyAlignment="1" applyProtection="1">
      <alignment horizontal="center" vertical="top" wrapText="1" readingOrder="1"/>
    </xf>
    <xf numFmtId="0" fontId="10" fillId="10" borderId="10" xfId="0" applyFont="1" applyFill="1" applyBorder="1" applyAlignment="1" applyProtection="1">
      <alignment horizontal="center" vertical="top" wrapText="1" readingOrder="1"/>
    </xf>
    <xf numFmtId="0" fontId="11" fillId="11" borderId="11" xfId="0" applyFont="1" applyFill="1" applyBorder="1" applyAlignment="1" applyProtection="1">
      <alignment horizontal="center" vertical="top" wrapText="1" readingOrder="1"/>
    </xf>
    <xf numFmtId="0" fontId="12" fillId="12" borderId="12" xfId="0" applyFont="1" applyFill="1" applyBorder="1" applyAlignment="1" applyProtection="1">
      <alignment horizontal="center" vertical="top" wrapText="1" readingOrder="1"/>
    </xf>
    <xf numFmtId="0" fontId="13" fillId="13" borderId="13" xfId="0" applyFont="1" applyFill="1" applyBorder="1" applyAlignment="1" applyProtection="1">
      <alignment horizontal="center" vertical="top" wrapText="1" readingOrder="1"/>
    </xf>
    <xf numFmtId="0" fontId="14" fillId="14" borderId="14" xfId="0" applyFont="1" applyFill="1" applyBorder="1" applyAlignment="1" applyProtection="1">
      <alignment horizontal="center" vertical="top" wrapText="1" readingOrder="1"/>
    </xf>
    <xf numFmtId="0" fontId="15" fillId="15" borderId="15" xfId="0" applyFont="1" applyFill="1" applyBorder="1" applyAlignment="1" applyProtection="1">
      <alignment horizontal="center" vertical="top" wrapText="1" readingOrder="1"/>
    </xf>
    <xf numFmtId="0" fontId="16" fillId="16" borderId="16" xfId="0" applyFont="1" applyFill="1" applyBorder="1" applyAlignment="1" applyProtection="1">
      <alignment horizontal="center" vertical="top" wrapText="1" readingOrder="1"/>
    </xf>
    <xf numFmtId="0" fontId="17" fillId="17" borderId="17" xfId="0" applyFont="1" applyFill="1" applyBorder="1" applyAlignment="1" applyProtection="1">
      <alignment horizontal="center" vertical="top" wrapText="1" readingOrder="1"/>
    </xf>
    <xf numFmtId="0" fontId="18" fillId="18" borderId="18" xfId="0" applyFont="1" applyFill="1" applyBorder="1" applyAlignment="1" applyProtection="1">
      <alignment horizontal="center" vertical="top" wrapText="1" readingOrder="1"/>
    </xf>
    <xf numFmtId="0" fontId="19" fillId="19" borderId="19" xfId="0" applyFont="1" applyFill="1" applyBorder="1" applyAlignment="1" applyProtection="1">
      <alignment horizontal="center" vertical="top" wrapText="1" readingOrder="1"/>
    </xf>
    <xf numFmtId="0" fontId="20" fillId="20" borderId="20" xfId="0" applyFont="1" applyFill="1" applyBorder="1" applyAlignment="1" applyProtection="1">
      <alignment horizontal="center" vertical="top" wrapText="1" readingOrder="1"/>
    </xf>
    <xf numFmtId="0" fontId="21" fillId="21" borderId="21" xfId="0" applyFont="1" applyFill="1" applyBorder="1" applyAlignment="1" applyProtection="1">
      <alignment horizontal="center" vertical="top" wrapText="1" readingOrder="1"/>
    </xf>
    <xf numFmtId="0" fontId="22" fillId="22" borderId="22" xfId="0" applyFont="1" applyFill="1" applyBorder="1" applyAlignment="1" applyProtection="1">
      <alignment horizontal="center" vertical="top" wrapText="1" readingOrder="1"/>
    </xf>
    <xf numFmtId="0" fontId="23" fillId="23" borderId="23" xfId="0" applyFont="1" applyFill="1" applyBorder="1" applyAlignment="1" applyProtection="1">
      <alignment horizontal="center" vertical="top" wrapText="1" readingOrder="1"/>
    </xf>
    <xf numFmtId="0" fontId="24" fillId="24" borderId="24" xfId="0" applyFont="1" applyFill="1" applyBorder="1" applyAlignment="1" applyProtection="1">
      <alignment horizontal="center" vertical="top" wrapText="1" readingOrder="1"/>
    </xf>
    <xf numFmtId="0" fontId="25" fillId="25" borderId="25" xfId="0" applyFont="1" applyFill="1" applyBorder="1" applyAlignment="1" applyProtection="1">
      <alignment horizontal="center" vertical="top" wrapText="1" readingOrder="1"/>
    </xf>
    <xf numFmtId="0" fontId="26" fillId="26" borderId="26" xfId="0" applyFont="1" applyFill="1" applyBorder="1" applyAlignment="1" applyProtection="1">
      <alignment horizontal="center" vertical="top" wrapText="1" readingOrder="1"/>
    </xf>
    <xf numFmtId="0" fontId="27" fillId="27" borderId="27" xfId="0" applyFont="1" applyFill="1" applyBorder="1" applyAlignment="1" applyProtection="1">
      <alignment horizontal="center" vertical="top" wrapText="1" readingOrder="1"/>
    </xf>
    <xf numFmtId="0" fontId="28" fillId="28" borderId="28" xfId="0" applyFont="1" applyFill="1" applyBorder="1" applyAlignment="1" applyProtection="1">
      <alignment horizontal="center" vertical="top" wrapText="1" readingOrder="1"/>
    </xf>
    <xf numFmtId="0" fontId="29" fillId="29" borderId="29" xfId="0" applyFont="1" applyFill="1" applyBorder="1" applyAlignment="1" applyProtection="1">
      <alignment horizontal="center" vertical="top" wrapText="1" readingOrder="1"/>
    </xf>
    <xf numFmtId="0" fontId="30" fillId="30" borderId="30" xfId="0" applyFont="1" applyFill="1" applyBorder="1" applyAlignment="1" applyProtection="1">
      <alignment horizontal="center" vertical="top" wrapText="1" readingOrder="1"/>
    </xf>
    <xf numFmtId="0" fontId="31" fillId="31" borderId="31" xfId="0" applyFont="1" applyFill="1" applyBorder="1" applyAlignment="1" applyProtection="1">
      <alignment horizontal="left" vertical="top" wrapText="1" readingOrder="1"/>
    </xf>
    <xf numFmtId="0" fontId="33" fillId="32" borderId="33" xfId="0" applyFont="1" applyFill="1" applyBorder="1" applyAlignment="1" applyProtection="1">
      <alignment horizontal="center" vertical="top" wrapText="1" readingOrder="1"/>
    </xf>
    <xf numFmtId="0" fontId="34" fillId="33" borderId="34" xfId="0" applyFont="1" applyFill="1" applyBorder="1" applyAlignment="1" applyProtection="1">
      <alignment horizontal="center" vertical="top" wrapText="1" readingOrder="1"/>
    </xf>
    <xf numFmtId="0" fontId="35" fillId="34" borderId="35" xfId="0" applyFont="1" applyFill="1" applyBorder="1" applyAlignment="1" applyProtection="1">
      <alignment horizontal="center" vertical="top" wrapText="1" readingOrder="1"/>
    </xf>
    <xf numFmtId="0" fontId="36" fillId="35" borderId="36" xfId="0" applyFont="1" applyFill="1" applyBorder="1" applyAlignment="1" applyProtection="1">
      <alignment horizontal="center" vertical="top" wrapText="1" readingOrder="1"/>
    </xf>
    <xf numFmtId="0" fontId="37" fillId="36" borderId="37" xfId="0" applyFont="1" applyFill="1" applyBorder="1" applyAlignment="1" applyProtection="1">
      <alignment horizontal="center" vertical="top" wrapText="1" readingOrder="1"/>
    </xf>
    <xf numFmtId="0" fontId="38" fillId="37" borderId="38" xfId="0" applyFont="1" applyFill="1" applyBorder="1" applyAlignment="1" applyProtection="1">
      <alignment horizontal="center" vertical="top" wrapText="1" readingOrder="1"/>
    </xf>
    <xf numFmtId="0" fontId="39" fillId="38" borderId="39" xfId="0" applyFont="1" applyFill="1" applyBorder="1" applyAlignment="1" applyProtection="1">
      <alignment horizontal="center" vertical="top" wrapText="1" readingOrder="1"/>
    </xf>
    <xf numFmtId="0" fontId="40" fillId="39" borderId="40" xfId="0" applyFont="1" applyFill="1" applyBorder="1" applyAlignment="1" applyProtection="1">
      <alignment horizontal="center" vertical="top" wrapText="1" readingOrder="1"/>
    </xf>
    <xf numFmtId="0" fontId="41" fillId="40" borderId="41" xfId="0" applyFont="1" applyFill="1" applyBorder="1" applyAlignment="1" applyProtection="1">
      <alignment horizontal="center" vertical="top" wrapText="1" readingOrder="1"/>
    </xf>
    <xf numFmtId="0" fontId="42" fillId="41" borderId="42" xfId="0" applyFont="1" applyFill="1" applyBorder="1" applyAlignment="1" applyProtection="1">
      <alignment horizontal="center" vertical="top" wrapText="1" readingOrder="1"/>
    </xf>
    <xf numFmtId="0" fontId="43" fillId="42" borderId="43" xfId="0" applyFont="1" applyFill="1" applyBorder="1" applyAlignment="1" applyProtection="1">
      <alignment horizontal="center" vertical="top" wrapText="1" readingOrder="1"/>
    </xf>
    <xf numFmtId="0" fontId="44" fillId="43" borderId="44" xfId="0" applyFont="1" applyFill="1" applyBorder="1" applyAlignment="1" applyProtection="1">
      <alignment horizontal="center" vertical="top" wrapText="1" readingOrder="1"/>
    </xf>
    <xf numFmtId="0" fontId="45" fillId="44" borderId="45" xfId="0" applyFont="1" applyFill="1" applyBorder="1" applyAlignment="1" applyProtection="1">
      <alignment horizontal="center" vertical="top" wrapText="1" readingOrder="1"/>
    </xf>
    <xf numFmtId="0" fontId="46" fillId="45" borderId="46" xfId="0" applyFont="1" applyFill="1" applyBorder="1" applyAlignment="1" applyProtection="1">
      <alignment horizontal="center" vertical="top" wrapText="1" readingOrder="1"/>
    </xf>
    <xf numFmtId="0" fontId="47" fillId="46" borderId="47" xfId="0" applyFont="1" applyFill="1" applyBorder="1" applyAlignment="1" applyProtection="1">
      <alignment horizontal="center" vertical="top" wrapText="1" readingOrder="1"/>
    </xf>
    <xf numFmtId="0" fontId="48" fillId="47" borderId="48" xfId="0" applyFont="1" applyFill="1" applyBorder="1" applyAlignment="1" applyProtection="1">
      <alignment horizontal="center" vertical="top" wrapText="1" readingOrder="1"/>
    </xf>
    <xf numFmtId="0" fontId="49" fillId="48" borderId="49" xfId="0" applyFont="1" applyFill="1" applyBorder="1" applyAlignment="1" applyProtection="1">
      <alignment horizontal="center" vertical="top" wrapText="1" readingOrder="1"/>
    </xf>
    <xf numFmtId="0" fontId="50" fillId="49" borderId="50" xfId="0" applyFont="1" applyFill="1" applyBorder="1" applyAlignment="1" applyProtection="1">
      <alignment horizontal="center" vertical="top" wrapText="1" readingOrder="1"/>
    </xf>
    <xf numFmtId="0" fontId="51" fillId="50" borderId="51" xfId="0" applyFont="1" applyFill="1" applyBorder="1" applyAlignment="1" applyProtection="1">
      <alignment horizontal="center" vertical="top" wrapText="1" readingOrder="1"/>
    </xf>
    <xf numFmtId="0" fontId="52" fillId="51" borderId="52" xfId="0" applyFont="1" applyFill="1" applyBorder="1" applyAlignment="1" applyProtection="1">
      <alignment horizontal="center" vertical="top" wrapText="1" readingOrder="1"/>
    </xf>
    <xf numFmtId="0" fontId="53" fillId="52" borderId="53" xfId="0" applyFont="1" applyFill="1" applyBorder="1" applyAlignment="1" applyProtection="1">
      <alignment horizontal="center" vertical="top" wrapText="1" readingOrder="1"/>
    </xf>
    <xf numFmtId="0" fontId="54" fillId="53" borderId="54" xfId="0" applyFont="1" applyFill="1" applyBorder="1" applyAlignment="1" applyProtection="1">
      <alignment horizontal="center" vertical="top" wrapText="1" readingOrder="1"/>
    </xf>
    <xf numFmtId="0" fontId="55" fillId="54" borderId="55" xfId="0" applyFont="1" applyFill="1" applyBorder="1" applyAlignment="1" applyProtection="1">
      <alignment horizontal="center" vertical="top" wrapText="1" readingOrder="1"/>
    </xf>
    <xf numFmtId="0" fontId="56" fillId="55" borderId="56" xfId="0" applyFont="1" applyFill="1" applyBorder="1" applyAlignment="1" applyProtection="1">
      <alignment horizontal="center" vertical="top" wrapText="1" readingOrder="1"/>
    </xf>
    <xf numFmtId="0" fontId="57" fillId="56" borderId="57" xfId="0" applyFont="1" applyFill="1" applyBorder="1" applyAlignment="1" applyProtection="1">
      <alignment horizontal="left" vertical="top" wrapText="1" readingOrder="1"/>
    </xf>
    <xf numFmtId="0" fontId="59" fillId="57" borderId="59" xfId="0" applyFont="1" applyFill="1" applyBorder="1" applyAlignment="1" applyProtection="1">
      <alignment horizontal="left" vertical="top" wrapText="1" readingOrder="1"/>
    </xf>
    <xf numFmtId="0" fontId="60" fillId="58" borderId="60" xfId="0" applyFont="1" applyFill="1" applyBorder="1" applyAlignment="1" applyProtection="1">
      <alignment horizontal="left" vertical="top" wrapText="1" readingOrder="1"/>
    </xf>
    <xf numFmtId="0" fontId="61" fillId="59" borderId="61" xfId="0" applyFont="1" applyFill="1" applyBorder="1" applyAlignment="1" applyProtection="1">
      <alignment horizontal="left" vertical="top" wrapText="1" readingOrder="1"/>
    </xf>
    <xf numFmtId="0" fontId="62" fillId="60" borderId="62" xfId="0" applyFont="1" applyFill="1" applyBorder="1" applyAlignment="1" applyProtection="1">
      <alignment horizontal="left" vertical="top" wrapText="1" readingOrder="1"/>
    </xf>
    <xf numFmtId="0" fontId="63" fillId="61" borderId="63" xfId="0" applyFont="1" applyFill="1" applyBorder="1" applyAlignment="1" applyProtection="1">
      <alignment horizontal="left" vertical="top" wrapText="1" readingOrder="1"/>
    </xf>
    <xf numFmtId="0" fontId="64" fillId="62" borderId="64" xfId="0" applyFont="1" applyFill="1" applyBorder="1" applyAlignment="1" applyProtection="1">
      <alignment horizontal="left" vertical="top" wrapText="1" readingOrder="1"/>
    </xf>
    <xf numFmtId="0" fontId="65" fillId="63" borderId="65" xfId="0" applyFont="1" applyFill="1" applyBorder="1" applyAlignment="1" applyProtection="1">
      <alignment horizontal="left" vertical="top" wrapText="1" readingOrder="1"/>
    </xf>
    <xf numFmtId="0" fontId="66" fillId="64" borderId="66" xfId="0" applyFont="1" applyFill="1" applyBorder="1" applyAlignment="1" applyProtection="1">
      <alignment horizontal="left" vertical="top" wrapText="1" readingOrder="1"/>
    </xf>
    <xf numFmtId="0" fontId="67" fillId="65" borderId="67" xfId="0" applyFont="1" applyFill="1" applyBorder="1" applyAlignment="1" applyProtection="1">
      <alignment horizontal="left" vertical="top" wrapText="1" readingOrder="1"/>
    </xf>
    <xf numFmtId="0" fontId="68" fillId="66" borderId="68" xfId="0" applyFont="1" applyFill="1" applyBorder="1" applyAlignment="1" applyProtection="1">
      <alignment horizontal="left" vertical="top" wrapText="1" readingOrder="1"/>
    </xf>
    <xf numFmtId="0" fontId="69" fillId="67" borderId="69" xfId="0" applyFont="1" applyFill="1" applyBorder="1" applyAlignment="1" applyProtection="1">
      <alignment horizontal="left" vertical="top" wrapText="1" readingOrder="1"/>
    </xf>
    <xf numFmtId="0" fontId="70" fillId="68" borderId="70" xfId="0" applyFont="1" applyFill="1" applyBorder="1" applyAlignment="1" applyProtection="1">
      <alignment horizontal="left" vertical="top" wrapText="1" readingOrder="1"/>
    </xf>
    <xf numFmtId="0" fontId="71" fillId="69" borderId="71" xfId="0" applyFont="1" applyFill="1" applyBorder="1" applyAlignment="1" applyProtection="1">
      <alignment horizontal="left" vertical="top" wrapText="1" readingOrder="1"/>
    </xf>
    <xf numFmtId="0" fontId="72" fillId="70" borderId="72" xfId="0" applyFont="1" applyFill="1" applyBorder="1" applyAlignment="1" applyProtection="1">
      <alignment horizontal="left" vertical="top" wrapText="1" readingOrder="1"/>
    </xf>
    <xf numFmtId="0" fontId="73" fillId="71" borderId="73" xfId="0" applyFont="1" applyFill="1" applyBorder="1" applyAlignment="1" applyProtection="1">
      <alignment horizontal="left" vertical="top" wrapText="1" readingOrder="1"/>
    </xf>
    <xf numFmtId="0" fontId="74" fillId="72" borderId="74" xfId="0" applyFont="1" applyFill="1" applyBorder="1" applyAlignment="1" applyProtection="1">
      <alignment horizontal="left" vertical="top" wrapText="1" readingOrder="1"/>
    </xf>
    <xf numFmtId="0" fontId="75" fillId="73" borderId="75" xfId="0" applyFont="1" applyFill="1" applyBorder="1" applyAlignment="1" applyProtection="1">
      <alignment horizontal="left" vertical="top" wrapText="1" readingOrder="1"/>
    </xf>
    <xf numFmtId="0" fontId="76" fillId="74" borderId="76" xfId="0" applyFont="1" applyFill="1" applyBorder="1" applyAlignment="1" applyProtection="1">
      <alignment horizontal="left" vertical="top" wrapText="1" readingOrder="1"/>
    </xf>
    <xf numFmtId="0" fontId="77" fillId="75" borderId="77" xfId="0" applyFont="1" applyFill="1" applyBorder="1" applyAlignment="1" applyProtection="1">
      <alignment horizontal="left" vertical="top" wrapText="1" readingOrder="1"/>
    </xf>
    <xf numFmtId="0" fontId="78" fillId="76" borderId="78" xfId="0" applyFont="1" applyFill="1" applyBorder="1" applyAlignment="1" applyProtection="1">
      <alignment horizontal="left" vertical="top" wrapText="1" readingOrder="1"/>
    </xf>
    <xf numFmtId="0" fontId="79" fillId="77" borderId="79" xfId="0" applyFont="1" applyFill="1" applyBorder="1" applyAlignment="1" applyProtection="1">
      <alignment horizontal="left" vertical="top" wrapText="1" readingOrder="1"/>
    </xf>
    <xf numFmtId="0" fontId="80" fillId="78" borderId="80" xfId="0" applyFont="1" applyFill="1" applyBorder="1" applyAlignment="1" applyProtection="1">
      <alignment horizontal="left" vertical="top" wrapText="1" readingOrder="1"/>
    </xf>
    <xf numFmtId="0" fontId="81" fillId="79" borderId="81" xfId="0" applyFont="1" applyFill="1" applyBorder="1" applyAlignment="1" applyProtection="1">
      <alignment horizontal="left" vertical="top" wrapText="1" readingOrder="1"/>
    </xf>
    <xf numFmtId="0" fontId="82" fillId="80" borderId="82" xfId="0" applyFont="1" applyFill="1" applyBorder="1" applyAlignment="1" applyProtection="1">
      <alignment horizontal="left" vertical="top" wrapText="1" readingOrder="1"/>
    </xf>
    <xf numFmtId="0" fontId="83" fillId="81" borderId="83" xfId="0" applyFont="1" applyFill="1" applyBorder="1" applyAlignment="1" applyProtection="1">
      <alignment horizontal="left" vertical="top" wrapText="1" readingOrder="1"/>
    </xf>
    <xf numFmtId="4" fontId="85" fillId="82" borderId="85" xfId="0" applyNumberFormat="1" applyFont="1" applyFill="1" applyBorder="1" applyAlignment="1" applyProtection="1">
      <alignment horizontal="right" wrapText="1" readingOrder="1"/>
    </xf>
    <xf numFmtId="4" fontId="86" fillId="83" borderId="86" xfId="0" applyNumberFormat="1" applyFont="1" applyFill="1" applyBorder="1" applyAlignment="1" applyProtection="1">
      <alignment horizontal="right" wrapText="1" readingOrder="1"/>
    </xf>
    <xf numFmtId="4" fontId="87" fillId="84" borderId="87" xfId="0" applyNumberFormat="1" applyFont="1" applyFill="1" applyBorder="1" applyAlignment="1" applyProtection="1">
      <alignment horizontal="right" wrapText="1" readingOrder="1"/>
    </xf>
    <xf numFmtId="4" fontId="88" fillId="85" borderId="88" xfId="0" applyNumberFormat="1" applyFont="1" applyFill="1" applyBorder="1" applyAlignment="1" applyProtection="1">
      <alignment horizontal="right" wrapText="1" readingOrder="1"/>
    </xf>
    <xf numFmtId="4" fontId="89" fillId="86" borderId="89" xfId="0" applyNumberFormat="1" applyFont="1" applyFill="1" applyBorder="1" applyAlignment="1" applyProtection="1">
      <alignment horizontal="right" wrapText="1" readingOrder="1"/>
    </xf>
    <xf numFmtId="4" fontId="90" fillId="87" borderId="90" xfId="0" applyNumberFormat="1" applyFont="1" applyFill="1" applyBorder="1" applyAlignment="1" applyProtection="1">
      <alignment horizontal="right" wrapText="1" readingOrder="1"/>
    </xf>
    <xf numFmtId="4" fontId="91" fillId="88" borderId="91" xfId="0" applyNumberFormat="1" applyFont="1" applyFill="1" applyBorder="1" applyAlignment="1" applyProtection="1">
      <alignment horizontal="right" wrapText="1" readingOrder="1"/>
    </xf>
    <xf numFmtId="4" fontId="92" fillId="89" borderId="92" xfId="0" applyNumberFormat="1" applyFont="1" applyFill="1" applyBorder="1" applyAlignment="1" applyProtection="1">
      <alignment horizontal="right" wrapText="1" readingOrder="1"/>
    </xf>
    <xf numFmtId="4" fontId="93" fillId="90" borderId="93" xfId="0" applyNumberFormat="1" applyFont="1" applyFill="1" applyBorder="1" applyAlignment="1" applyProtection="1">
      <alignment horizontal="right" wrapText="1" readingOrder="1"/>
    </xf>
    <xf numFmtId="4" fontId="94" fillId="91" borderId="94" xfId="0" applyNumberFormat="1" applyFont="1" applyFill="1" applyBorder="1" applyAlignment="1" applyProtection="1">
      <alignment horizontal="right" wrapText="1" readingOrder="1"/>
    </xf>
    <xf numFmtId="4" fontId="95" fillId="92" borderId="95" xfId="0" applyNumberFormat="1" applyFont="1" applyFill="1" applyBorder="1" applyAlignment="1" applyProtection="1">
      <alignment horizontal="right" wrapText="1" readingOrder="1"/>
    </xf>
    <xf numFmtId="4" fontId="96" fillId="93" borderId="96" xfId="0" applyNumberFormat="1" applyFont="1" applyFill="1" applyBorder="1" applyAlignment="1" applyProtection="1">
      <alignment horizontal="right" wrapText="1" readingOrder="1"/>
    </xf>
    <xf numFmtId="4" fontId="97" fillId="94" borderId="97" xfId="0" applyNumberFormat="1" applyFont="1" applyFill="1" applyBorder="1" applyAlignment="1" applyProtection="1">
      <alignment horizontal="right" wrapText="1" readingOrder="1"/>
    </xf>
    <xf numFmtId="4" fontId="98" fillId="95" borderId="98" xfId="0" applyNumberFormat="1" applyFont="1" applyFill="1" applyBorder="1" applyAlignment="1" applyProtection="1">
      <alignment horizontal="right" wrapText="1" readingOrder="1"/>
    </xf>
    <xf numFmtId="4" fontId="99" fillId="96" borderId="99" xfId="0" applyNumberFormat="1" applyFont="1" applyFill="1" applyBorder="1" applyAlignment="1" applyProtection="1">
      <alignment horizontal="right" wrapText="1" readingOrder="1"/>
    </xf>
    <xf numFmtId="4" fontId="100" fillId="97" borderId="100" xfId="0" applyNumberFormat="1" applyFont="1" applyFill="1" applyBorder="1" applyAlignment="1" applyProtection="1">
      <alignment horizontal="right" wrapText="1" readingOrder="1"/>
    </xf>
    <xf numFmtId="4" fontId="101" fillId="98" borderId="101" xfId="0" applyNumberFormat="1" applyFont="1" applyFill="1" applyBorder="1" applyAlignment="1" applyProtection="1">
      <alignment horizontal="right" wrapText="1" readingOrder="1"/>
    </xf>
    <xf numFmtId="4" fontId="102" fillId="99" borderId="102" xfId="0" applyNumberFormat="1" applyFont="1" applyFill="1" applyBorder="1" applyAlignment="1" applyProtection="1">
      <alignment horizontal="right" wrapText="1" readingOrder="1"/>
    </xf>
    <xf numFmtId="4" fontId="103" fillId="100" borderId="103" xfId="0" applyNumberFormat="1" applyFont="1" applyFill="1" applyBorder="1" applyAlignment="1" applyProtection="1">
      <alignment horizontal="right" wrapText="1" readingOrder="1"/>
    </xf>
    <xf numFmtId="4" fontId="104" fillId="101" borderId="104" xfId="0" applyNumberFormat="1" applyFont="1" applyFill="1" applyBorder="1" applyAlignment="1" applyProtection="1">
      <alignment horizontal="right" wrapText="1" readingOrder="1"/>
    </xf>
    <xf numFmtId="4" fontId="105" fillId="102" borderId="105" xfId="0" applyNumberFormat="1" applyFont="1" applyFill="1" applyBorder="1" applyAlignment="1" applyProtection="1">
      <alignment horizontal="right" wrapText="1" readingOrder="1"/>
    </xf>
    <xf numFmtId="4" fontId="106" fillId="103" borderId="106" xfId="0" applyNumberFormat="1" applyFont="1" applyFill="1" applyBorder="1" applyAlignment="1" applyProtection="1">
      <alignment horizontal="right" wrapText="1" readingOrder="1"/>
    </xf>
    <xf numFmtId="4" fontId="107" fillId="104" borderId="107" xfId="0" applyNumberFormat="1" applyFont="1" applyFill="1" applyBorder="1" applyAlignment="1" applyProtection="1">
      <alignment horizontal="right" wrapText="1" readingOrder="1"/>
    </xf>
    <xf numFmtId="4" fontId="108" fillId="105" borderId="108" xfId="0" applyNumberFormat="1" applyFont="1" applyFill="1" applyBorder="1" applyAlignment="1" applyProtection="1">
      <alignment horizontal="right" wrapText="1" readingOrder="1"/>
    </xf>
    <xf numFmtId="0" fontId="109" fillId="106" borderId="109" xfId="0" applyFont="1" applyFill="1" applyBorder="1" applyAlignment="1" applyProtection="1">
      <alignment horizontal="left" vertical="top" wrapText="1" readingOrder="1"/>
    </xf>
    <xf numFmtId="4" fontId="111" fillId="107" borderId="111" xfId="0" applyNumberFormat="1" applyFont="1" applyFill="1" applyBorder="1" applyAlignment="1" applyProtection="1">
      <alignment horizontal="right" wrapText="1" readingOrder="1"/>
    </xf>
    <xf numFmtId="4" fontId="112" fillId="108" borderId="112" xfId="0" applyNumberFormat="1" applyFont="1" applyFill="1" applyBorder="1" applyAlignment="1" applyProtection="1">
      <alignment horizontal="right" wrapText="1" readingOrder="1"/>
    </xf>
    <xf numFmtId="4" fontId="113" fillId="109" borderId="113" xfId="0" applyNumberFormat="1" applyFont="1" applyFill="1" applyBorder="1" applyAlignment="1" applyProtection="1">
      <alignment horizontal="right" wrapText="1" readingOrder="1"/>
    </xf>
    <xf numFmtId="4" fontId="114" fillId="110" borderId="114" xfId="0" applyNumberFormat="1" applyFont="1" applyFill="1" applyBorder="1" applyAlignment="1" applyProtection="1">
      <alignment horizontal="right" wrapText="1" readingOrder="1"/>
    </xf>
    <xf numFmtId="4" fontId="115" fillId="111" borderId="115" xfId="0" applyNumberFormat="1" applyFont="1" applyFill="1" applyBorder="1" applyAlignment="1" applyProtection="1">
      <alignment horizontal="right" wrapText="1" readingOrder="1"/>
    </xf>
    <xf numFmtId="4" fontId="116" fillId="112" borderId="116" xfId="0" applyNumberFormat="1" applyFont="1" applyFill="1" applyBorder="1" applyAlignment="1" applyProtection="1">
      <alignment horizontal="right" wrapText="1" readingOrder="1"/>
    </xf>
    <xf numFmtId="4" fontId="117" fillId="113" borderId="117" xfId="0" applyNumberFormat="1" applyFont="1" applyFill="1" applyBorder="1" applyAlignment="1" applyProtection="1">
      <alignment horizontal="right" wrapText="1" readingOrder="1"/>
    </xf>
    <xf numFmtId="4" fontId="118" fillId="114" borderId="118" xfId="0" applyNumberFormat="1" applyFont="1" applyFill="1" applyBorder="1" applyAlignment="1" applyProtection="1">
      <alignment horizontal="right" wrapText="1" readingOrder="1"/>
    </xf>
    <xf numFmtId="4" fontId="119" fillId="115" borderId="119" xfId="0" applyNumberFormat="1" applyFont="1" applyFill="1" applyBorder="1" applyAlignment="1" applyProtection="1">
      <alignment horizontal="right" wrapText="1" readingOrder="1"/>
    </xf>
    <xf numFmtId="4" fontId="120" fillId="116" borderId="120" xfId="0" applyNumberFormat="1" applyFont="1" applyFill="1" applyBorder="1" applyAlignment="1" applyProtection="1">
      <alignment horizontal="right" wrapText="1" readingOrder="1"/>
    </xf>
    <xf numFmtId="4" fontId="121" fillId="117" borderId="121" xfId="0" applyNumberFormat="1" applyFont="1" applyFill="1" applyBorder="1" applyAlignment="1" applyProtection="1">
      <alignment horizontal="right" wrapText="1" readingOrder="1"/>
    </xf>
    <xf numFmtId="4" fontId="122" fillId="118" borderId="122" xfId="0" applyNumberFormat="1" applyFont="1" applyFill="1" applyBorder="1" applyAlignment="1" applyProtection="1">
      <alignment horizontal="right" wrapText="1" readingOrder="1"/>
    </xf>
    <xf numFmtId="4" fontId="123" fillId="119" borderId="123" xfId="0" applyNumberFormat="1" applyFont="1" applyFill="1" applyBorder="1" applyAlignment="1" applyProtection="1">
      <alignment horizontal="right" wrapText="1" readingOrder="1"/>
    </xf>
    <xf numFmtId="4" fontId="124" fillId="120" borderId="124" xfId="0" applyNumberFormat="1" applyFont="1" applyFill="1" applyBorder="1" applyAlignment="1" applyProtection="1">
      <alignment horizontal="right" wrapText="1" readingOrder="1"/>
    </xf>
    <xf numFmtId="4" fontId="125" fillId="121" borderId="125" xfId="0" applyNumberFormat="1" applyFont="1" applyFill="1" applyBorder="1" applyAlignment="1" applyProtection="1">
      <alignment horizontal="right" wrapText="1" readingOrder="1"/>
    </xf>
    <xf numFmtId="4" fontId="126" fillId="122" borderId="126" xfId="0" applyNumberFormat="1" applyFont="1" applyFill="1" applyBorder="1" applyAlignment="1" applyProtection="1">
      <alignment horizontal="right" wrapText="1" readingOrder="1"/>
    </xf>
    <xf numFmtId="4" fontId="127" fillId="123" borderId="127" xfId="0" applyNumberFormat="1" applyFont="1" applyFill="1" applyBorder="1" applyAlignment="1" applyProtection="1">
      <alignment horizontal="right" wrapText="1" readingOrder="1"/>
    </xf>
    <xf numFmtId="4" fontId="128" fillId="124" borderId="128" xfId="0" applyNumberFormat="1" applyFont="1" applyFill="1" applyBorder="1" applyAlignment="1" applyProtection="1">
      <alignment horizontal="right" wrapText="1" readingOrder="1"/>
    </xf>
    <xf numFmtId="4" fontId="129" fillId="125" borderId="129" xfId="0" applyNumberFormat="1" applyFont="1" applyFill="1" applyBorder="1" applyAlignment="1" applyProtection="1">
      <alignment horizontal="right" wrapText="1" readingOrder="1"/>
    </xf>
    <xf numFmtId="4" fontId="130" fillId="126" borderId="130" xfId="0" applyNumberFormat="1" applyFont="1" applyFill="1" applyBorder="1" applyAlignment="1" applyProtection="1">
      <alignment horizontal="right" wrapText="1" readingOrder="1"/>
    </xf>
    <xf numFmtId="4" fontId="131" fillId="127" borderId="131" xfId="0" applyNumberFormat="1" applyFont="1" applyFill="1" applyBorder="1" applyAlignment="1" applyProtection="1">
      <alignment horizontal="right" wrapText="1" readingOrder="1"/>
    </xf>
    <xf numFmtId="4" fontId="132" fillId="128" borderId="132" xfId="0" applyNumberFormat="1" applyFont="1" applyFill="1" applyBorder="1" applyAlignment="1" applyProtection="1">
      <alignment horizontal="right" wrapText="1" readingOrder="1"/>
    </xf>
    <xf numFmtId="4" fontId="133" fillId="129" borderId="133" xfId="0" applyNumberFormat="1" applyFont="1" applyFill="1" applyBorder="1" applyAlignment="1" applyProtection="1">
      <alignment horizontal="right" wrapText="1" readingOrder="1"/>
    </xf>
    <xf numFmtId="4" fontId="134" fillId="130" borderId="134" xfId="0" applyNumberFormat="1" applyFont="1" applyFill="1" applyBorder="1" applyAlignment="1" applyProtection="1">
      <alignment horizontal="right" wrapText="1" readingOrder="1"/>
    </xf>
    <xf numFmtId="0" fontId="135" fillId="131" borderId="135" xfId="0" applyFont="1" applyFill="1" applyBorder="1" applyAlignment="1" applyProtection="1">
      <alignment horizontal="left" vertical="top" wrapText="1" readingOrder="1"/>
    </xf>
    <xf numFmtId="4" fontId="137" fillId="132" borderId="137" xfId="0" applyNumberFormat="1" applyFont="1" applyFill="1" applyBorder="1" applyAlignment="1" applyProtection="1">
      <alignment horizontal="right" wrapText="1" readingOrder="1"/>
    </xf>
    <xf numFmtId="4" fontId="138" fillId="133" borderId="138" xfId="0" applyNumberFormat="1" applyFont="1" applyFill="1" applyBorder="1" applyAlignment="1" applyProtection="1">
      <alignment horizontal="right" wrapText="1" readingOrder="1"/>
    </xf>
    <xf numFmtId="4" fontId="139" fillId="134" borderId="139" xfId="0" applyNumberFormat="1" applyFont="1" applyFill="1" applyBorder="1" applyAlignment="1" applyProtection="1">
      <alignment horizontal="right" wrapText="1" readingOrder="1"/>
    </xf>
    <xf numFmtId="4" fontId="140" fillId="135" borderId="140" xfId="0" applyNumberFormat="1" applyFont="1" applyFill="1" applyBorder="1" applyAlignment="1" applyProtection="1">
      <alignment horizontal="right" wrapText="1" readingOrder="1"/>
    </xf>
    <xf numFmtId="4" fontId="141" fillId="136" borderId="141" xfId="0" applyNumberFormat="1" applyFont="1" applyFill="1" applyBorder="1" applyAlignment="1" applyProtection="1">
      <alignment horizontal="right" wrapText="1" readingOrder="1"/>
    </xf>
    <xf numFmtId="4" fontId="142" fillId="137" borderId="142" xfId="0" applyNumberFormat="1" applyFont="1" applyFill="1" applyBorder="1" applyAlignment="1" applyProtection="1">
      <alignment horizontal="right" wrapText="1" readingOrder="1"/>
    </xf>
    <xf numFmtId="4" fontId="143" fillId="138" borderId="143" xfId="0" applyNumberFormat="1" applyFont="1" applyFill="1" applyBorder="1" applyAlignment="1" applyProtection="1">
      <alignment horizontal="right" wrapText="1" readingOrder="1"/>
    </xf>
    <xf numFmtId="4" fontId="144" fillId="139" borderId="144" xfId="0" applyNumberFormat="1" applyFont="1" applyFill="1" applyBorder="1" applyAlignment="1" applyProtection="1">
      <alignment horizontal="right" wrapText="1" readingOrder="1"/>
    </xf>
    <xf numFmtId="4" fontId="145" fillId="140" borderId="145" xfId="0" applyNumberFormat="1" applyFont="1" applyFill="1" applyBorder="1" applyAlignment="1" applyProtection="1">
      <alignment horizontal="right" wrapText="1" readingOrder="1"/>
    </xf>
    <xf numFmtId="4" fontId="146" fillId="141" borderId="146" xfId="0" applyNumberFormat="1" applyFont="1" applyFill="1" applyBorder="1" applyAlignment="1" applyProtection="1">
      <alignment horizontal="right" wrapText="1" readingOrder="1"/>
    </xf>
    <xf numFmtId="4" fontId="147" fillId="142" borderId="147" xfId="0" applyNumberFormat="1" applyFont="1" applyFill="1" applyBorder="1" applyAlignment="1" applyProtection="1">
      <alignment horizontal="right" wrapText="1" readingOrder="1"/>
    </xf>
    <xf numFmtId="4" fontId="148" fillId="143" borderId="148" xfId="0" applyNumberFormat="1" applyFont="1" applyFill="1" applyBorder="1" applyAlignment="1" applyProtection="1">
      <alignment horizontal="right" wrapText="1" readingOrder="1"/>
    </xf>
    <xf numFmtId="4" fontId="149" fillId="144" borderId="149" xfId="0" applyNumberFormat="1" applyFont="1" applyFill="1" applyBorder="1" applyAlignment="1" applyProtection="1">
      <alignment horizontal="right" wrapText="1" readingOrder="1"/>
    </xf>
    <xf numFmtId="4" fontId="150" fillId="145" borderId="150" xfId="0" applyNumberFormat="1" applyFont="1" applyFill="1" applyBorder="1" applyAlignment="1" applyProtection="1">
      <alignment horizontal="right" wrapText="1" readingOrder="1"/>
    </xf>
    <xf numFmtId="4" fontId="151" fillId="146" borderId="151" xfId="0" applyNumberFormat="1" applyFont="1" applyFill="1" applyBorder="1" applyAlignment="1" applyProtection="1">
      <alignment horizontal="right" wrapText="1" readingOrder="1"/>
    </xf>
    <xf numFmtId="4" fontId="152" fillId="147" borderId="152" xfId="0" applyNumberFormat="1" applyFont="1" applyFill="1" applyBorder="1" applyAlignment="1" applyProtection="1">
      <alignment horizontal="right" wrapText="1" readingOrder="1"/>
    </xf>
    <xf numFmtId="4" fontId="153" fillId="148" borderId="153" xfId="0" applyNumberFormat="1" applyFont="1" applyFill="1" applyBorder="1" applyAlignment="1" applyProtection="1">
      <alignment horizontal="right" wrapText="1" readingOrder="1"/>
    </xf>
    <xf numFmtId="4" fontId="154" fillId="149" borderId="154" xfId="0" applyNumberFormat="1" applyFont="1" applyFill="1" applyBorder="1" applyAlignment="1" applyProtection="1">
      <alignment horizontal="right" wrapText="1" readingOrder="1"/>
    </xf>
    <xf numFmtId="4" fontId="155" fillId="150" borderId="155" xfId="0" applyNumberFormat="1" applyFont="1" applyFill="1" applyBorder="1" applyAlignment="1" applyProtection="1">
      <alignment horizontal="right" wrapText="1" readingOrder="1"/>
    </xf>
    <xf numFmtId="4" fontId="156" fillId="151" borderId="156" xfId="0" applyNumberFormat="1" applyFont="1" applyFill="1" applyBorder="1" applyAlignment="1" applyProtection="1">
      <alignment horizontal="right" wrapText="1" readingOrder="1"/>
    </xf>
    <xf numFmtId="4" fontId="157" fillId="152" borderId="157" xfId="0" applyNumberFormat="1" applyFont="1" applyFill="1" applyBorder="1" applyAlignment="1" applyProtection="1">
      <alignment horizontal="right" wrapText="1" readingOrder="1"/>
    </xf>
    <xf numFmtId="4" fontId="158" fillId="153" borderId="158" xfId="0" applyNumberFormat="1" applyFont="1" applyFill="1" applyBorder="1" applyAlignment="1" applyProtection="1">
      <alignment horizontal="right" wrapText="1" readingOrder="1"/>
    </xf>
    <xf numFmtId="4" fontId="159" fillId="154" borderId="159" xfId="0" applyNumberFormat="1" applyFont="1" applyFill="1" applyBorder="1" applyAlignment="1" applyProtection="1">
      <alignment horizontal="right" wrapText="1" readingOrder="1"/>
    </xf>
    <xf numFmtId="4" fontId="160" fillId="155" borderId="160" xfId="0" applyNumberFormat="1" applyFont="1" applyFill="1" applyBorder="1" applyAlignment="1" applyProtection="1">
      <alignment horizontal="right" wrapText="1" readingOrder="1"/>
    </xf>
    <xf numFmtId="0" fontId="161" fillId="156" borderId="161" xfId="0" applyFont="1" applyFill="1" applyBorder="1" applyAlignment="1" applyProtection="1">
      <alignment horizontal="left" vertical="top" wrapText="1" readingOrder="1"/>
    </xf>
    <xf numFmtId="4" fontId="163" fillId="157" borderId="163" xfId="0" applyNumberFormat="1" applyFont="1" applyFill="1" applyBorder="1" applyAlignment="1" applyProtection="1">
      <alignment horizontal="right" wrapText="1" readingOrder="1"/>
    </xf>
    <xf numFmtId="4" fontId="164" fillId="158" borderId="164" xfId="0" applyNumberFormat="1" applyFont="1" applyFill="1" applyBorder="1" applyAlignment="1" applyProtection="1">
      <alignment horizontal="right" wrapText="1" readingOrder="1"/>
    </xf>
    <xf numFmtId="4" fontId="165" fillId="159" borderId="165" xfId="0" applyNumberFormat="1" applyFont="1" applyFill="1" applyBorder="1" applyAlignment="1" applyProtection="1">
      <alignment horizontal="right" wrapText="1" readingOrder="1"/>
    </xf>
    <xf numFmtId="4" fontId="166" fillId="160" borderId="166" xfId="0" applyNumberFormat="1" applyFont="1" applyFill="1" applyBorder="1" applyAlignment="1" applyProtection="1">
      <alignment horizontal="right" wrapText="1" readingOrder="1"/>
    </xf>
    <xf numFmtId="4" fontId="167" fillId="161" borderId="167" xfId="0" applyNumberFormat="1" applyFont="1" applyFill="1" applyBorder="1" applyAlignment="1" applyProtection="1">
      <alignment horizontal="right" wrapText="1" readingOrder="1"/>
    </xf>
    <xf numFmtId="4" fontId="168" fillId="162" borderId="168" xfId="0" applyNumberFormat="1" applyFont="1" applyFill="1" applyBorder="1" applyAlignment="1" applyProtection="1">
      <alignment horizontal="right" wrapText="1" readingOrder="1"/>
    </xf>
    <xf numFmtId="4" fontId="169" fillId="163" borderId="169" xfId="0" applyNumberFormat="1" applyFont="1" applyFill="1" applyBorder="1" applyAlignment="1" applyProtection="1">
      <alignment horizontal="right" wrapText="1" readingOrder="1"/>
    </xf>
    <xf numFmtId="4" fontId="170" fillId="164" borderId="170" xfId="0" applyNumberFormat="1" applyFont="1" applyFill="1" applyBorder="1" applyAlignment="1" applyProtection="1">
      <alignment horizontal="right" wrapText="1" readingOrder="1"/>
    </xf>
    <xf numFmtId="4" fontId="171" fillId="165" borderId="171" xfId="0" applyNumberFormat="1" applyFont="1" applyFill="1" applyBorder="1" applyAlignment="1" applyProtection="1">
      <alignment horizontal="right" wrapText="1" readingOrder="1"/>
    </xf>
    <xf numFmtId="4" fontId="172" fillId="166" borderId="172" xfId="0" applyNumberFormat="1" applyFont="1" applyFill="1" applyBorder="1" applyAlignment="1" applyProtection="1">
      <alignment horizontal="right" wrapText="1" readingOrder="1"/>
    </xf>
    <xf numFmtId="4" fontId="173" fillId="167" borderId="173" xfId="0" applyNumberFormat="1" applyFont="1" applyFill="1" applyBorder="1" applyAlignment="1" applyProtection="1">
      <alignment horizontal="right" wrapText="1" readingOrder="1"/>
    </xf>
    <xf numFmtId="4" fontId="174" fillId="168" borderId="174" xfId="0" applyNumberFormat="1" applyFont="1" applyFill="1" applyBorder="1" applyAlignment="1" applyProtection="1">
      <alignment horizontal="right" wrapText="1" readingOrder="1"/>
    </xf>
    <xf numFmtId="4" fontId="175" fillId="169" borderId="175" xfId="0" applyNumberFormat="1" applyFont="1" applyFill="1" applyBorder="1" applyAlignment="1" applyProtection="1">
      <alignment horizontal="right" wrapText="1" readingOrder="1"/>
    </xf>
    <xf numFmtId="4" fontId="176" fillId="170" borderId="176" xfId="0" applyNumberFormat="1" applyFont="1" applyFill="1" applyBorder="1" applyAlignment="1" applyProtection="1">
      <alignment horizontal="right" wrapText="1" readingOrder="1"/>
    </xf>
    <xf numFmtId="4" fontId="177" fillId="171" borderId="177" xfId="0" applyNumberFormat="1" applyFont="1" applyFill="1" applyBorder="1" applyAlignment="1" applyProtection="1">
      <alignment horizontal="right" wrapText="1" readingOrder="1"/>
    </xf>
    <xf numFmtId="4" fontId="178" fillId="172" borderId="178" xfId="0" applyNumberFormat="1" applyFont="1" applyFill="1" applyBorder="1" applyAlignment="1" applyProtection="1">
      <alignment horizontal="right" wrapText="1" readingOrder="1"/>
    </xf>
    <xf numFmtId="4" fontId="179" fillId="173" borderId="179" xfId="0" applyNumberFormat="1" applyFont="1" applyFill="1" applyBorder="1" applyAlignment="1" applyProtection="1">
      <alignment horizontal="right" wrapText="1" readingOrder="1"/>
    </xf>
    <xf numFmtId="4" fontId="180" fillId="174" borderId="180" xfId="0" applyNumberFormat="1" applyFont="1" applyFill="1" applyBorder="1" applyAlignment="1" applyProtection="1">
      <alignment horizontal="right" wrapText="1" readingOrder="1"/>
    </xf>
    <xf numFmtId="4" fontId="181" fillId="175" borderId="181" xfId="0" applyNumberFormat="1" applyFont="1" applyFill="1" applyBorder="1" applyAlignment="1" applyProtection="1">
      <alignment horizontal="right" wrapText="1" readingOrder="1"/>
    </xf>
    <xf numFmtId="4" fontId="182" fillId="176" borderId="182" xfId="0" applyNumberFormat="1" applyFont="1" applyFill="1" applyBorder="1" applyAlignment="1" applyProtection="1">
      <alignment horizontal="right" wrapText="1" readingOrder="1"/>
    </xf>
    <xf numFmtId="4" fontId="183" fillId="177" borderId="183" xfId="0" applyNumberFormat="1" applyFont="1" applyFill="1" applyBorder="1" applyAlignment="1" applyProtection="1">
      <alignment horizontal="right" wrapText="1" readingOrder="1"/>
    </xf>
    <xf numFmtId="4" fontId="184" fillId="178" borderId="184" xfId="0" applyNumberFormat="1" applyFont="1" applyFill="1" applyBorder="1" applyAlignment="1" applyProtection="1">
      <alignment horizontal="right" wrapText="1" readingOrder="1"/>
    </xf>
    <xf numFmtId="4" fontId="185" fillId="179" borderId="185" xfId="0" applyNumberFormat="1" applyFont="1" applyFill="1" applyBorder="1" applyAlignment="1" applyProtection="1">
      <alignment horizontal="right" wrapText="1" readingOrder="1"/>
    </xf>
    <xf numFmtId="4" fontId="186" fillId="180" borderId="186" xfId="0" applyNumberFormat="1" applyFont="1" applyFill="1" applyBorder="1" applyAlignment="1" applyProtection="1">
      <alignment horizontal="right" wrapText="1" readingOrder="1"/>
    </xf>
    <xf numFmtId="0" fontId="187" fillId="181" borderId="187" xfId="0" applyFont="1" applyFill="1" applyBorder="1" applyAlignment="1" applyProtection="1">
      <alignment horizontal="left" vertical="top" wrapText="1" readingOrder="1"/>
    </xf>
    <xf numFmtId="4" fontId="189" fillId="182" borderId="189" xfId="0" applyNumberFormat="1" applyFont="1" applyFill="1" applyBorder="1" applyAlignment="1" applyProtection="1">
      <alignment horizontal="right" wrapText="1" readingOrder="1"/>
    </xf>
    <xf numFmtId="4" fontId="190" fillId="183" borderId="190" xfId="0" applyNumberFormat="1" applyFont="1" applyFill="1" applyBorder="1" applyAlignment="1" applyProtection="1">
      <alignment horizontal="right" wrapText="1" readingOrder="1"/>
    </xf>
    <xf numFmtId="4" fontId="191" fillId="184" borderId="191" xfId="0" applyNumberFormat="1" applyFont="1" applyFill="1" applyBorder="1" applyAlignment="1" applyProtection="1">
      <alignment horizontal="right" wrapText="1" readingOrder="1"/>
    </xf>
    <xf numFmtId="4" fontId="192" fillId="185" borderId="192" xfId="0" applyNumberFormat="1" applyFont="1" applyFill="1" applyBorder="1" applyAlignment="1" applyProtection="1">
      <alignment horizontal="right" wrapText="1" readingOrder="1"/>
    </xf>
    <xf numFmtId="4" fontId="193" fillId="186" borderId="193" xfId="0" applyNumberFormat="1" applyFont="1" applyFill="1" applyBorder="1" applyAlignment="1" applyProtection="1">
      <alignment horizontal="right" wrapText="1" readingOrder="1"/>
    </xf>
    <xf numFmtId="4" fontId="194" fillId="187" borderId="194" xfId="0" applyNumberFormat="1" applyFont="1" applyFill="1" applyBorder="1" applyAlignment="1" applyProtection="1">
      <alignment horizontal="right" wrapText="1" readingOrder="1"/>
    </xf>
    <xf numFmtId="4" fontId="195" fillId="188" borderId="195" xfId="0" applyNumberFormat="1" applyFont="1" applyFill="1" applyBorder="1" applyAlignment="1" applyProtection="1">
      <alignment horizontal="right" wrapText="1" readingOrder="1"/>
    </xf>
    <xf numFmtId="4" fontId="196" fillId="189" borderId="196" xfId="0" applyNumberFormat="1" applyFont="1" applyFill="1" applyBorder="1" applyAlignment="1" applyProtection="1">
      <alignment horizontal="right" wrapText="1" readingOrder="1"/>
    </xf>
    <xf numFmtId="4" fontId="197" fillId="190" borderId="197" xfId="0" applyNumberFormat="1" applyFont="1" applyFill="1" applyBorder="1" applyAlignment="1" applyProtection="1">
      <alignment horizontal="right" wrapText="1" readingOrder="1"/>
    </xf>
    <xf numFmtId="4" fontId="198" fillId="191" borderId="198" xfId="0" applyNumberFormat="1" applyFont="1" applyFill="1" applyBorder="1" applyAlignment="1" applyProtection="1">
      <alignment horizontal="right" wrapText="1" readingOrder="1"/>
    </xf>
    <xf numFmtId="4" fontId="199" fillId="192" borderId="199" xfId="0" applyNumberFormat="1" applyFont="1" applyFill="1" applyBorder="1" applyAlignment="1" applyProtection="1">
      <alignment horizontal="right" wrapText="1" readingOrder="1"/>
    </xf>
    <xf numFmtId="4" fontId="200" fillId="193" borderId="200" xfId="0" applyNumberFormat="1" applyFont="1" applyFill="1" applyBorder="1" applyAlignment="1" applyProtection="1">
      <alignment horizontal="right" wrapText="1" readingOrder="1"/>
    </xf>
    <xf numFmtId="4" fontId="201" fillId="194" borderId="201" xfId="0" applyNumberFormat="1" applyFont="1" applyFill="1" applyBorder="1" applyAlignment="1" applyProtection="1">
      <alignment horizontal="right" wrapText="1" readingOrder="1"/>
    </xf>
    <xf numFmtId="4" fontId="202" fillId="195" borderId="202" xfId="0" applyNumberFormat="1" applyFont="1" applyFill="1" applyBorder="1" applyAlignment="1" applyProtection="1">
      <alignment horizontal="right" wrapText="1" readingOrder="1"/>
    </xf>
    <xf numFmtId="4" fontId="203" fillId="196" borderId="203" xfId="0" applyNumberFormat="1" applyFont="1" applyFill="1" applyBorder="1" applyAlignment="1" applyProtection="1">
      <alignment horizontal="right" wrapText="1" readingOrder="1"/>
    </xf>
    <xf numFmtId="4" fontId="204" fillId="197" borderId="204" xfId="0" applyNumberFormat="1" applyFont="1" applyFill="1" applyBorder="1" applyAlignment="1" applyProtection="1">
      <alignment horizontal="right" wrapText="1" readingOrder="1"/>
    </xf>
    <xf numFmtId="4" fontId="205" fillId="198" borderId="205" xfId="0" applyNumberFormat="1" applyFont="1" applyFill="1" applyBorder="1" applyAlignment="1" applyProtection="1">
      <alignment horizontal="right" wrapText="1" readingOrder="1"/>
    </xf>
    <xf numFmtId="4" fontId="206" fillId="199" borderId="206" xfId="0" applyNumberFormat="1" applyFont="1" applyFill="1" applyBorder="1" applyAlignment="1" applyProtection="1">
      <alignment horizontal="right" wrapText="1" readingOrder="1"/>
    </xf>
    <xf numFmtId="4" fontId="207" fillId="200" borderId="207" xfId="0" applyNumberFormat="1" applyFont="1" applyFill="1" applyBorder="1" applyAlignment="1" applyProtection="1">
      <alignment horizontal="right" wrapText="1" readingOrder="1"/>
    </xf>
    <xf numFmtId="4" fontId="208" fillId="201" borderId="208" xfId="0" applyNumberFormat="1" applyFont="1" applyFill="1" applyBorder="1" applyAlignment="1" applyProtection="1">
      <alignment horizontal="right" wrapText="1" readingOrder="1"/>
    </xf>
    <xf numFmtId="4" fontId="209" fillId="202" borderId="209" xfId="0" applyNumberFormat="1" applyFont="1" applyFill="1" applyBorder="1" applyAlignment="1" applyProtection="1">
      <alignment horizontal="right" wrapText="1" readingOrder="1"/>
    </xf>
    <xf numFmtId="4" fontId="210" fillId="203" borderId="210" xfId="0" applyNumberFormat="1" applyFont="1" applyFill="1" applyBorder="1" applyAlignment="1" applyProtection="1">
      <alignment horizontal="right" wrapText="1" readingOrder="1"/>
    </xf>
    <xf numFmtId="4" fontId="211" fillId="204" borderId="211" xfId="0" applyNumberFormat="1" applyFont="1" applyFill="1" applyBorder="1" applyAlignment="1" applyProtection="1">
      <alignment horizontal="right" wrapText="1" readingOrder="1"/>
    </xf>
    <xf numFmtId="4" fontId="212" fillId="205" borderId="212" xfId="0" applyNumberFormat="1" applyFont="1" applyFill="1" applyBorder="1" applyAlignment="1" applyProtection="1">
      <alignment horizontal="right" wrapText="1" readingOrder="1"/>
    </xf>
    <xf numFmtId="0" fontId="213" fillId="206" borderId="213" xfId="0" applyFont="1" applyFill="1" applyBorder="1" applyAlignment="1" applyProtection="1">
      <alignment horizontal="left" vertical="top" wrapText="1" readingOrder="1"/>
    </xf>
    <xf numFmtId="4" fontId="215" fillId="207" borderId="215" xfId="0" applyNumberFormat="1" applyFont="1" applyFill="1" applyBorder="1" applyAlignment="1" applyProtection="1">
      <alignment horizontal="right" wrapText="1" readingOrder="1"/>
    </xf>
    <xf numFmtId="4" fontId="216" fillId="208" borderId="216" xfId="0" applyNumberFormat="1" applyFont="1" applyFill="1" applyBorder="1" applyAlignment="1" applyProtection="1">
      <alignment horizontal="right" wrapText="1" readingOrder="1"/>
    </xf>
    <xf numFmtId="4" fontId="217" fillId="209" borderId="217" xfId="0" applyNumberFormat="1" applyFont="1" applyFill="1" applyBorder="1" applyAlignment="1" applyProtection="1">
      <alignment horizontal="right" wrapText="1" readingOrder="1"/>
    </xf>
    <xf numFmtId="4" fontId="218" fillId="210" borderId="218" xfId="0" applyNumberFormat="1" applyFont="1" applyFill="1" applyBorder="1" applyAlignment="1" applyProtection="1">
      <alignment horizontal="right" wrapText="1" readingOrder="1"/>
    </xf>
    <xf numFmtId="4" fontId="219" fillId="211" borderId="219" xfId="0" applyNumberFormat="1" applyFont="1" applyFill="1" applyBorder="1" applyAlignment="1" applyProtection="1">
      <alignment horizontal="right" wrapText="1" readingOrder="1"/>
    </xf>
    <xf numFmtId="4" fontId="220" fillId="212" borderId="220" xfId="0" applyNumberFormat="1" applyFont="1" applyFill="1" applyBorder="1" applyAlignment="1" applyProtection="1">
      <alignment horizontal="right" wrapText="1" readingOrder="1"/>
    </xf>
    <xf numFmtId="4" fontId="221" fillId="213" borderId="221" xfId="0" applyNumberFormat="1" applyFont="1" applyFill="1" applyBorder="1" applyAlignment="1" applyProtection="1">
      <alignment horizontal="right" wrapText="1" readingOrder="1"/>
    </xf>
    <xf numFmtId="4" fontId="222" fillId="214" borderId="222" xfId="0" applyNumberFormat="1" applyFont="1" applyFill="1" applyBorder="1" applyAlignment="1" applyProtection="1">
      <alignment horizontal="right" wrapText="1" readingOrder="1"/>
    </xf>
    <xf numFmtId="4" fontId="223" fillId="215" borderId="223" xfId="0" applyNumberFormat="1" applyFont="1" applyFill="1" applyBorder="1" applyAlignment="1" applyProtection="1">
      <alignment horizontal="right" wrapText="1" readingOrder="1"/>
    </xf>
    <xf numFmtId="4" fontId="224" fillId="216" borderId="224" xfId="0" applyNumberFormat="1" applyFont="1" applyFill="1" applyBorder="1" applyAlignment="1" applyProtection="1">
      <alignment horizontal="right" wrapText="1" readingOrder="1"/>
    </xf>
    <xf numFmtId="4" fontId="225" fillId="217" borderId="225" xfId="0" applyNumberFormat="1" applyFont="1" applyFill="1" applyBorder="1" applyAlignment="1" applyProtection="1">
      <alignment horizontal="right" wrapText="1" readingOrder="1"/>
    </xf>
    <xf numFmtId="4" fontId="226" fillId="218" borderId="226" xfId="0" applyNumberFormat="1" applyFont="1" applyFill="1" applyBorder="1" applyAlignment="1" applyProtection="1">
      <alignment horizontal="right" wrapText="1" readingOrder="1"/>
    </xf>
    <xf numFmtId="4" fontId="227" fillId="219" borderId="227" xfId="0" applyNumberFormat="1" applyFont="1" applyFill="1" applyBorder="1" applyAlignment="1" applyProtection="1">
      <alignment horizontal="right" wrapText="1" readingOrder="1"/>
    </xf>
    <xf numFmtId="4" fontId="228" fillId="220" borderId="228" xfId="0" applyNumberFormat="1" applyFont="1" applyFill="1" applyBorder="1" applyAlignment="1" applyProtection="1">
      <alignment horizontal="right" wrapText="1" readingOrder="1"/>
    </xf>
    <xf numFmtId="4" fontId="229" fillId="221" borderId="229" xfId="0" applyNumberFormat="1" applyFont="1" applyFill="1" applyBorder="1" applyAlignment="1" applyProtection="1">
      <alignment horizontal="right" wrapText="1" readingOrder="1"/>
    </xf>
    <xf numFmtId="4" fontId="230" fillId="222" borderId="230" xfId="0" applyNumberFormat="1" applyFont="1" applyFill="1" applyBorder="1" applyAlignment="1" applyProtection="1">
      <alignment horizontal="right" wrapText="1" readingOrder="1"/>
    </xf>
    <xf numFmtId="4" fontId="231" fillId="223" borderId="231" xfId="0" applyNumberFormat="1" applyFont="1" applyFill="1" applyBorder="1" applyAlignment="1" applyProtection="1">
      <alignment horizontal="right" wrapText="1" readingOrder="1"/>
    </xf>
    <xf numFmtId="4" fontId="232" fillId="224" borderId="232" xfId="0" applyNumberFormat="1" applyFont="1" applyFill="1" applyBorder="1" applyAlignment="1" applyProtection="1">
      <alignment horizontal="right" wrapText="1" readingOrder="1"/>
    </xf>
    <xf numFmtId="4" fontId="233" fillId="225" borderId="233" xfId="0" applyNumberFormat="1" applyFont="1" applyFill="1" applyBorder="1" applyAlignment="1" applyProtection="1">
      <alignment horizontal="right" wrapText="1" readingOrder="1"/>
    </xf>
    <xf numFmtId="4" fontId="234" fillId="226" borderId="234" xfId="0" applyNumberFormat="1" applyFont="1" applyFill="1" applyBorder="1" applyAlignment="1" applyProtection="1">
      <alignment horizontal="right" wrapText="1" readingOrder="1"/>
    </xf>
    <xf numFmtId="4" fontId="235" fillId="227" borderId="235" xfId="0" applyNumberFormat="1" applyFont="1" applyFill="1" applyBorder="1" applyAlignment="1" applyProtection="1">
      <alignment horizontal="right" wrapText="1" readingOrder="1"/>
    </xf>
    <xf numFmtId="4" fontId="236" fillId="228" borderId="236" xfId="0" applyNumberFormat="1" applyFont="1" applyFill="1" applyBorder="1" applyAlignment="1" applyProtection="1">
      <alignment horizontal="right" wrapText="1" readingOrder="1"/>
    </xf>
    <xf numFmtId="4" fontId="237" fillId="229" borderId="237" xfId="0" applyNumberFormat="1" applyFont="1" applyFill="1" applyBorder="1" applyAlignment="1" applyProtection="1">
      <alignment horizontal="right" wrapText="1" readingOrder="1"/>
    </xf>
    <xf numFmtId="4" fontId="238" fillId="230" borderId="238" xfId="0" applyNumberFormat="1" applyFont="1" applyFill="1" applyBorder="1" applyAlignment="1" applyProtection="1">
      <alignment horizontal="right" wrapText="1" readingOrder="1"/>
    </xf>
    <xf numFmtId="0" fontId="265" fillId="231" borderId="265" xfId="0" applyFont="1" applyFill="1" applyBorder="1" applyAlignment="1" applyProtection="1">
      <alignment horizontal="left" vertical="top" wrapText="1" readingOrder="1"/>
    </xf>
    <xf numFmtId="4" fontId="267" fillId="232" borderId="267" xfId="0" applyNumberFormat="1" applyFont="1" applyFill="1" applyBorder="1" applyAlignment="1" applyProtection="1">
      <alignment horizontal="right" wrapText="1" readingOrder="1"/>
    </xf>
    <xf numFmtId="4" fontId="268" fillId="233" borderId="268" xfId="0" applyNumberFormat="1" applyFont="1" applyFill="1" applyBorder="1" applyAlignment="1" applyProtection="1">
      <alignment horizontal="right" wrapText="1" readingOrder="1"/>
    </xf>
    <xf numFmtId="4" fontId="269" fillId="234" borderId="269" xfId="0" applyNumberFormat="1" applyFont="1" applyFill="1" applyBorder="1" applyAlignment="1" applyProtection="1">
      <alignment horizontal="right" wrapText="1" readingOrder="1"/>
    </xf>
    <xf numFmtId="4" fontId="270" fillId="235" borderId="270" xfId="0" applyNumberFormat="1" applyFont="1" applyFill="1" applyBorder="1" applyAlignment="1" applyProtection="1">
      <alignment horizontal="right" wrapText="1" readingOrder="1"/>
    </xf>
    <xf numFmtId="4" fontId="271" fillId="236" borderId="271" xfId="0" applyNumberFormat="1" applyFont="1" applyFill="1" applyBorder="1" applyAlignment="1" applyProtection="1">
      <alignment horizontal="right" wrapText="1" readingOrder="1"/>
    </xf>
    <xf numFmtId="4" fontId="272" fillId="237" borderId="272" xfId="0" applyNumberFormat="1" applyFont="1" applyFill="1" applyBorder="1" applyAlignment="1" applyProtection="1">
      <alignment horizontal="right" wrapText="1" readingOrder="1"/>
    </xf>
    <xf numFmtId="4" fontId="273" fillId="238" borderId="273" xfId="0" applyNumberFormat="1" applyFont="1" applyFill="1" applyBorder="1" applyAlignment="1" applyProtection="1">
      <alignment horizontal="right" wrapText="1" readingOrder="1"/>
    </xf>
    <xf numFmtId="4" fontId="274" fillId="239" borderId="274" xfId="0" applyNumberFormat="1" applyFont="1" applyFill="1" applyBorder="1" applyAlignment="1" applyProtection="1">
      <alignment horizontal="right" wrapText="1" readingOrder="1"/>
    </xf>
    <xf numFmtId="4" fontId="275" fillId="240" borderId="275" xfId="0" applyNumberFormat="1" applyFont="1" applyFill="1" applyBorder="1" applyAlignment="1" applyProtection="1">
      <alignment horizontal="right" wrapText="1" readingOrder="1"/>
    </xf>
    <xf numFmtId="4" fontId="276" fillId="241" borderId="276" xfId="0" applyNumberFormat="1" applyFont="1" applyFill="1" applyBorder="1" applyAlignment="1" applyProtection="1">
      <alignment horizontal="right" wrapText="1" readingOrder="1"/>
    </xf>
    <xf numFmtId="4" fontId="277" fillId="242" borderId="277" xfId="0" applyNumberFormat="1" applyFont="1" applyFill="1" applyBorder="1" applyAlignment="1" applyProtection="1">
      <alignment horizontal="right" wrapText="1" readingOrder="1"/>
    </xf>
    <xf numFmtId="4" fontId="278" fillId="243" borderId="278" xfId="0" applyNumberFormat="1" applyFont="1" applyFill="1" applyBorder="1" applyAlignment="1" applyProtection="1">
      <alignment horizontal="right" wrapText="1" readingOrder="1"/>
    </xf>
    <xf numFmtId="4" fontId="279" fillId="244" borderId="279" xfId="0" applyNumberFormat="1" applyFont="1" applyFill="1" applyBorder="1" applyAlignment="1" applyProtection="1">
      <alignment horizontal="right" wrapText="1" readingOrder="1"/>
    </xf>
    <xf numFmtId="4" fontId="280" fillId="245" borderId="280" xfId="0" applyNumberFormat="1" applyFont="1" applyFill="1" applyBorder="1" applyAlignment="1" applyProtection="1">
      <alignment horizontal="right" wrapText="1" readingOrder="1"/>
    </xf>
    <xf numFmtId="4" fontId="281" fillId="246" borderId="281" xfId="0" applyNumberFormat="1" applyFont="1" applyFill="1" applyBorder="1" applyAlignment="1" applyProtection="1">
      <alignment horizontal="right" wrapText="1" readingOrder="1"/>
    </xf>
    <xf numFmtId="4" fontId="282" fillId="247" borderId="282" xfId="0" applyNumberFormat="1" applyFont="1" applyFill="1" applyBorder="1" applyAlignment="1" applyProtection="1">
      <alignment horizontal="right" wrapText="1" readingOrder="1"/>
    </xf>
    <xf numFmtId="4" fontId="283" fillId="248" borderId="283" xfId="0" applyNumberFormat="1" applyFont="1" applyFill="1" applyBorder="1" applyAlignment="1" applyProtection="1">
      <alignment horizontal="right" wrapText="1" readingOrder="1"/>
    </xf>
    <xf numFmtId="4" fontId="284" fillId="249" borderId="284" xfId="0" applyNumberFormat="1" applyFont="1" applyFill="1" applyBorder="1" applyAlignment="1" applyProtection="1">
      <alignment horizontal="right" wrapText="1" readingOrder="1"/>
    </xf>
    <xf numFmtId="4" fontId="285" fillId="250" borderId="285" xfId="0" applyNumberFormat="1" applyFont="1" applyFill="1" applyBorder="1" applyAlignment="1" applyProtection="1">
      <alignment horizontal="right" wrapText="1" readingOrder="1"/>
    </xf>
    <xf numFmtId="4" fontId="286" fillId="251" borderId="286" xfId="0" applyNumberFormat="1" applyFont="1" applyFill="1" applyBorder="1" applyAlignment="1" applyProtection="1">
      <alignment horizontal="right" wrapText="1" readingOrder="1"/>
    </xf>
    <xf numFmtId="4" fontId="287" fillId="252" borderId="287" xfId="0" applyNumberFormat="1" applyFont="1" applyFill="1" applyBorder="1" applyAlignment="1" applyProtection="1">
      <alignment horizontal="right" wrapText="1" readingOrder="1"/>
    </xf>
    <xf numFmtId="4" fontId="288" fillId="253" borderId="288" xfId="0" applyNumberFormat="1" applyFont="1" applyFill="1" applyBorder="1" applyAlignment="1" applyProtection="1">
      <alignment horizontal="right" wrapText="1" readingOrder="1"/>
    </xf>
    <xf numFmtId="4" fontId="289" fillId="254" borderId="289" xfId="0" applyNumberFormat="1" applyFont="1" applyFill="1" applyBorder="1" applyAlignment="1" applyProtection="1">
      <alignment horizontal="right" wrapText="1" readingOrder="1"/>
    </xf>
    <xf numFmtId="4" fontId="290" fillId="255" borderId="290" xfId="0" applyNumberFormat="1" applyFont="1" applyFill="1" applyBorder="1" applyAlignment="1" applyProtection="1">
      <alignment horizontal="right" wrapText="1" readingOrder="1"/>
    </xf>
    <xf numFmtId="0" fontId="291" fillId="256" borderId="291" xfId="0" applyFont="1" applyFill="1" applyBorder="1" applyAlignment="1" applyProtection="1">
      <alignment horizontal="left" vertical="top" wrapText="1" readingOrder="1"/>
    </xf>
    <xf numFmtId="4" fontId="293" fillId="257" borderId="293" xfId="0" applyNumberFormat="1" applyFont="1" applyFill="1" applyBorder="1" applyAlignment="1" applyProtection="1">
      <alignment horizontal="right" wrapText="1" readingOrder="1"/>
    </xf>
    <xf numFmtId="4" fontId="294" fillId="258" borderId="294" xfId="0" applyNumberFormat="1" applyFont="1" applyFill="1" applyBorder="1" applyAlignment="1" applyProtection="1">
      <alignment horizontal="right" wrapText="1" readingOrder="1"/>
    </xf>
    <xf numFmtId="4" fontId="295" fillId="259" borderId="295" xfId="0" applyNumberFormat="1" applyFont="1" applyFill="1" applyBorder="1" applyAlignment="1" applyProtection="1">
      <alignment horizontal="right" wrapText="1" readingOrder="1"/>
    </xf>
    <xf numFmtId="4" fontId="296" fillId="260" borderId="296" xfId="0" applyNumberFormat="1" applyFont="1" applyFill="1" applyBorder="1" applyAlignment="1" applyProtection="1">
      <alignment horizontal="right" wrapText="1" readingOrder="1"/>
    </xf>
    <xf numFmtId="4" fontId="297" fillId="261" borderId="297" xfId="0" applyNumberFormat="1" applyFont="1" applyFill="1" applyBorder="1" applyAlignment="1" applyProtection="1">
      <alignment horizontal="right" wrapText="1" readingOrder="1"/>
    </xf>
    <xf numFmtId="4" fontId="298" fillId="262" borderId="298" xfId="0" applyNumberFormat="1" applyFont="1" applyFill="1" applyBorder="1" applyAlignment="1" applyProtection="1">
      <alignment horizontal="right" wrapText="1" readingOrder="1"/>
    </xf>
    <xf numFmtId="4" fontId="299" fillId="263" borderId="299" xfId="0" applyNumberFormat="1" applyFont="1" applyFill="1" applyBorder="1" applyAlignment="1" applyProtection="1">
      <alignment horizontal="right" wrapText="1" readingOrder="1"/>
    </xf>
    <xf numFmtId="4" fontId="300" fillId="264" borderId="300" xfId="0" applyNumberFormat="1" applyFont="1" applyFill="1" applyBorder="1" applyAlignment="1" applyProtection="1">
      <alignment horizontal="right" wrapText="1" readingOrder="1"/>
    </xf>
    <xf numFmtId="4" fontId="301" fillId="265" borderId="301" xfId="0" applyNumberFormat="1" applyFont="1" applyFill="1" applyBorder="1" applyAlignment="1" applyProtection="1">
      <alignment horizontal="right" wrapText="1" readingOrder="1"/>
    </xf>
    <xf numFmtId="4" fontId="302" fillId="266" borderId="302" xfId="0" applyNumberFormat="1" applyFont="1" applyFill="1" applyBorder="1" applyAlignment="1" applyProtection="1">
      <alignment horizontal="right" wrapText="1" readingOrder="1"/>
    </xf>
    <xf numFmtId="4" fontId="303" fillId="267" borderId="303" xfId="0" applyNumberFormat="1" applyFont="1" applyFill="1" applyBorder="1" applyAlignment="1" applyProtection="1">
      <alignment horizontal="right" wrapText="1" readingOrder="1"/>
    </xf>
    <xf numFmtId="4" fontId="304" fillId="268" borderId="304" xfId="0" applyNumberFormat="1" applyFont="1" applyFill="1" applyBorder="1" applyAlignment="1" applyProtection="1">
      <alignment horizontal="right" wrapText="1" readingOrder="1"/>
    </xf>
    <xf numFmtId="4" fontId="305" fillId="269" borderId="305" xfId="0" applyNumberFormat="1" applyFont="1" applyFill="1" applyBorder="1" applyAlignment="1" applyProtection="1">
      <alignment horizontal="right" wrapText="1" readingOrder="1"/>
    </xf>
    <xf numFmtId="4" fontId="306" fillId="270" borderId="306" xfId="0" applyNumberFormat="1" applyFont="1" applyFill="1" applyBorder="1" applyAlignment="1" applyProtection="1">
      <alignment horizontal="right" wrapText="1" readingOrder="1"/>
    </xf>
    <xf numFmtId="4" fontId="307" fillId="271" borderId="307" xfId="0" applyNumberFormat="1" applyFont="1" applyFill="1" applyBorder="1" applyAlignment="1" applyProtection="1">
      <alignment horizontal="right" wrapText="1" readingOrder="1"/>
    </xf>
    <xf numFmtId="4" fontId="308" fillId="272" borderId="308" xfId="0" applyNumberFormat="1" applyFont="1" applyFill="1" applyBorder="1" applyAlignment="1" applyProtection="1">
      <alignment horizontal="right" wrapText="1" readingOrder="1"/>
    </xf>
    <xf numFmtId="4" fontId="309" fillId="273" borderId="309" xfId="0" applyNumberFormat="1" applyFont="1" applyFill="1" applyBorder="1" applyAlignment="1" applyProtection="1">
      <alignment horizontal="right" wrapText="1" readingOrder="1"/>
    </xf>
    <xf numFmtId="4" fontId="310" fillId="274" borderId="310" xfId="0" applyNumberFormat="1" applyFont="1" applyFill="1" applyBorder="1" applyAlignment="1" applyProtection="1">
      <alignment horizontal="right" wrapText="1" readingOrder="1"/>
    </xf>
    <xf numFmtId="4" fontId="311" fillId="275" borderId="311" xfId="0" applyNumberFormat="1" applyFont="1" applyFill="1" applyBorder="1" applyAlignment="1" applyProtection="1">
      <alignment horizontal="right" wrapText="1" readingOrder="1"/>
    </xf>
    <xf numFmtId="4" fontId="312" fillId="276" borderId="312" xfId="0" applyNumberFormat="1" applyFont="1" applyFill="1" applyBorder="1" applyAlignment="1" applyProtection="1">
      <alignment horizontal="right" wrapText="1" readingOrder="1"/>
    </xf>
    <xf numFmtId="4" fontId="313" fillId="277" borderId="313" xfId="0" applyNumberFormat="1" applyFont="1" applyFill="1" applyBorder="1" applyAlignment="1" applyProtection="1">
      <alignment horizontal="right" wrapText="1" readingOrder="1"/>
    </xf>
    <xf numFmtId="4" fontId="314" fillId="278" borderId="314" xfId="0" applyNumberFormat="1" applyFont="1" applyFill="1" applyBorder="1" applyAlignment="1" applyProtection="1">
      <alignment horizontal="right" wrapText="1" readingOrder="1"/>
    </xf>
    <xf numFmtId="4" fontId="315" fillId="279" borderId="315" xfId="0" applyNumberFormat="1" applyFont="1" applyFill="1" applyBorder="1" applyAlignment="1" applyProtection="1">
      <alignment horizontal="right" wrapText="1" readingOrder="1"/>
    </xf>
    <xf numFmtId="4" fontId="316" fillId="280" borderId="316" xfId="0" applyNumberFormat="1" applyFont="1" applyFill="1" applyBorder="1" applyAlignment="1" applyProtection="1">
      <alignment horizontal="right" wrapText="1" readingOrder="1"/>
    </xf>
    <xf numFmtId="0" fontId="317" fillId="281" borderId="317" xfId="0" applyFont="1" applyFill="1" applyBorder="1" applyAlignment="1" applyProtection="1">
      <alignment horizontal="left" vertical="top" wrapText="1" readingOrder="1"/>
    </xf>
    <xf numFmtId="4" fontId="319" fillId="282" borderId="319" xfId="0" applyNumberFormat="1" applyFont="1" applyFill="1" applyBorder="1" applyAlignment="1" applyProtection="1">
      <alignment horizontal="right" wrapText="1" readingOrder="1"/>
    </xf>
    <xf numFmtId="4" fontId="320" fillId="283" borderId="320" xfId="0" applyNumberFormat="1" applyFont="1" applyFill="1" applyBorder="1" applyAlignment="1" applyProtection="1">
      <alignment horizontal="right" wrapText="1" readingOrder="1"/>
    </xf>
    <xf numFmtId="4" fontId="321" fillId="284" borderId="321" xfId="0" applyNumberFormat="1" applyFont="1" applyFill="1" applyBorder="1" applyAlignment="1" applyProtection="1">
      <alignment horizontal="right" wrapText="1" readingOrder="1"/>
    </xf>
    <xf numFmtId="4" fontId="322" fillId="285" borderId="322" xfId="0" applyNumberFormat="1" applyFont="1" applyFill="1" applyBorder="1" applyAlignment="1" applyProtection="1">
      <alignment horizontal="right" wrapText="1" readingOrder="1"/>
    </xf>
    <xf numFmtId="4" fontId="323" fillId="286" borderId="323" xfId="0" applyNumberFormat="1" applyFont="1" applyFill="1" applyBorder="1" applyAlignment="1" applyProtection="1">
      <alignment horizontal="right" wrapText="1" readingOrder="1"/>
    </xf>
    <xf numFmtId="4" fontId="324" fillId="287" borderId="324" xfId="0" applyNumberFormat="1" applyFont="1" applyFill="1" applyBorder="1" applyAlignment="1" applyProtection="1">
      <alignment horizontal="right" wrapText="1" readingOrder="1"/>
    </xf>
    <xf numFmtId="4" fontId="325" fillId="288" borderId="325" xfId="0" applyNumberFormat="1" applyFont="1" applyFill="1" applyBorder="1" applyAlignment="1" applyProtection="1">
      <alignment horizontal="right" wrapText="1" readingOrder="1"/>
    </xf>
    <xf numFmtId="4" fontId="326" fillId="289" borderId="326" xfId="0" applyNumberFormat="1" applyFont="1" applyFill="1" applyBorder="1" applyAlignment="1" applyProtection="1">
      <alignment horizontal="right" wrapText="1" readingOrder="1"/>
    </xf>
    <xf numFmtId="4" fontId="327" fillId="290" borderId="327" xfId="0" applyNumberFormat="1" applyFont="1" applyFill="1" applyBorder="1" applyAlignment="1" applyProtection="1">
      <alignment horizontal="right" wrapText="1" readingOrder="1"/>
    </xf>
    <xf numFmtId="4" fontId="328" fillId="291" borderId="328" xfId="0" applyNumberFormat="1" applyFont="1" applyFill="1" applyBorder="1" applyAlignment="1" applyProtection="1">
      <alignment horizontal="right" wrapText="1" readingOrder="1"/>
    </xf>
    <xf numFmtId="4" fontId="329" fillId="292" borderId="329" xfId="0" applyNumberFormat="1" applyFont="1" applyFill="1" applyBorder="1" applyAlignment="1" applyProtection="1">
      <alignment horizontal="right" wrapText="1" readingOrder="1"/>
    </xf>
    <xf numFmtId="4" fontId="330" fillId="293" borderId="330" xfId="0" applyNumberFormat="1" applyFont="1" applyFill="1" applyBorder="1" applyAlignment="1" applyProtection="1">
      <alignment horizontal="right" wrapText="1" readingOrder="1"/>
    </xf>
    <xf numFmtId="4" fontId="331" fillId="294" borderId="331" xfId="0" applyNumberFormat="1" applyFont="1" applyFill="1" applyBorder="1" applyAlignment="1" applyProtection="1">
      <alignment horizontal="right" wrapText="1" readingOrder="1"/>
    </xf>
    <xf numFmtId="4" fontId="332" fillId="295" borderId="332" xfId="0" applyNumberFormat="1" applyFont="1" applyFill="1" applyBorder="1" applyAlignment="1" applyProtection="1">
      <alignment horizontal="right" wrapText="1" readingOrder="1"/>
    </xf>
    <xf numFmtId="4" fontId="333" fillId="296" borderId="333" xfId="0" applyNumberFormat="1" applyFont="1" applyFill="1" applyBorder="1" applyAlignment="1" applyProtection="1">
      <alignment horizontal="right" wrapText="1" readingOrder="1"/>
    </xf>
    <xf numFmtId="4" fontId="334" fillId="297" borderId="334" xfId="0" applyNumberFormat="1" applyFont="1" applyFill="1" applyBorder="1" applyAlignment="1" applyProtection="1">
      <alignment horizontal="right" wrapText="1" readingOrder="1"/>
    </xf>
    <xf numFmtId="4" fontId="335" fillId="298" borderId="335" xfId="0" applyNumberFormat="1" applyFont="1" applyFill="1" applyBorder="1" applyAlignment="1" applyProtection="1">
      <alignment horizontal="right" wrapText="1" readingOrder="1"/>
    </xf>
    <xf numFmtId="4" fontId="336" fillId="299" borderId="336" xfId="0" applyNumberFormat="1" applyFont="1" applyFill="1" applyBorder="1" applyAlignment="1" applyProtection="1">
      <alignment horizontal="right" wrapText="1" readingOrder="1"/>
    </xf>
    <xf numFmtId="4" fontId="337" fillId="300" borderId="337" xfId="0" applyNumberFormat="1" applyFont="1" applyFill="1" applyBorder="1" applyAlignment="1" applyProtection="1">
      <alignment horizontal="right" wrapText="1" readingOrder="1"/>
    </xf>
    <xf numFmtId="4" fontId="338" fillId="301" borderId="338" xfId="0" applyNumberFormat="1" applyFont="1" applyFill="1" applyBorder="1" applyAlignment="1" applyProtection="1">
      <alignment horizontal="right" wrapText="1" readingOrder="1"/>
    </xf>
    <xf numFmtId="4" fontId="339" fillId="302" borderId="339" xfId="0" applyNumberFormat="1" applyFont="1" applyFill="1" applyBorder="1" applyAlignment="1" applyProtection="1">
      <alignment horizontal="right" wrapText="1" readingOrder="1"/>
    </xf>
    <xf numFmtId="4" fontId="340" fillId="303" borderId="340" xfId="0" applyNumberFormat="1" applyFont="1" applyFill="1" applyBorder="1" applyAlignment="1" applyProtection="1">
      <alignment horizontal="right" wrapText="1" readingOrder="1"/>
    </xf>
    <xf numFmtId="4" fontId="341" fillId="304" borderId="341" xfId="0" applyNumberFormat="1" applyFont="1" applyFill="1" applyBorder="1" applyAlignment="1" applyProtection="1">
      <alignment horizontal="right" wrapText="1" readingOrder="1"/>
    </xf>
    <xf numFmtId="4" fontId="342" fillId="305" borderId="342" xfId="0" applyNumberFormat="1" applyFont="1" applyFill="1" applyBorder="1" applyAlignment="1" applyProtection="1">
      <alignment horizontal="right" wrapText="1" readingOrder="1"/>
    </xf>
    <xf numFmtId="0" fontId="343" fillId="306" borderId="343" xfId="0" applyFont="1" applyFill="1" applyBorder="1" applyAlignment="1" applyProtection="1">
      <alignment horizontal="left" vertical="top" wrapText="1" readingOrder="1"/>
    </xf>
    <xf numFmtId="4" fontId="345" fillId="307" borderId="345" xfId="0" applyNumberFormat="1" applyFont="1" applyFill="1" applyBorder="1" applyAlignment="1" applyProtection="1">
      <alignment horizontal="right" wrapText="1" readingOrder="1"/>
    </xf>
    <xf numFmtId="4" fontId="346" fillId="308" borderId="346" xfId="0" applyNumberFormat="1" applyFont="1" applyFill="1" applyBorder="1" applyAlignment="1" applyProtection="1">
      <alignment horizontal="right" wrapText="1" readingOrder="1"/>
    </xf>
    <xf numFmtId="4" fontId="347" fillId="309" borderId="347" xfId="0" applyNumberFormat="1" applyFont="1" applyFill="1" applyBorder="1" applyAlignment="1" applyProtection="1">
      <alignment horizontal="right" wrapText="1" readingOrder="1"/>
    </xf>
    <xf numFmtId="4" fontId="348" fillId="310" borderId="348" xfId="0" applyNumberFormat="1" applyFont="1" applyFill="1" applyBorder="1" applyAlignment="1" applyProtection="1">
      <alignment horizontal="right" wrapText="1" readingOrder="1"/>
    </xf>
    <xf numFmtId="4" fontId="349" fillId="311" borderId="349" xfId="0" applyNumberFormat="1" applyFont="1" applyFill="1" applyBorder="1" applyAlignment="1" applyProtection="1">
      <alignment horizontal="right" wrapText="1" readingOrder="1"/>
    </xf>
    <xf numFmtId="4" fontId="350" fillId="312" borderId="350" xfId="0" applyNumberFormat="1" applyFont="1" applyFill="1" applyBorder="1" applyAlignment="1" applyProtection="1">
      <alignment horizontal="right" wrapText="1" readingOrder="1"/>
    </xf>
    <xf numFmtId="4" fontId="351" fillId="313" borderId="351" xfId="0" applyNumberFormat="1" applyFont="1" applyFill="1" applyBorder="1" applyAlignment="1" applyProtection="1">
      <alignment horizontal="right" wrapText="1" readingOrder="1"/>
    </xf>
    <xf numFmtId="4" fontId="352" fillId="314" borderId="352" xfId="0" applyNumberFormat="1" applyFont="1" applyFill="1" applyBorder="1" applyAlignment="1" applyProtection="1">
      <alignment horizontal="right" wrapText="1" readingOrder="1"/>
    </xf>
    <xf numFmtId="4" fontId="353" fillId="315" borderId="353" xfId="0" applyNumberFormat="1" applyFont="1" applyFill="1" applyBorder="1" applyAlignment="1" applyProtection="1">
      <alignment horizontal="right" wrapText="1" readingOrder="1"/>
    </xf>
    <xf numFmtId="4" fontId="354" fillId="316" borderId="354" xfId="0" applyNumberFormat="1" applyFont="1" applyFill="1" applyBorder="1" applyAlignment="1" applyProtection="1">
      <alignment horizontal="right" wrapText="1" readingOrder="1"/>
    </xf>
    <xf numFmtId="4" fontId="355" fillId="317" borderId="355" xfId="0" applyNumberFormat="1" applyFont="1" applyFill="1" applyBorder="1" applyAlignment="1" applyProtection="1">
      <alignment horizontal="right" wrapText="1" readingOrder="1"/>
    </xf>
    <xf numFmtId="4" fontId="356" fillId="318" borderId="356" xfId="0" applyNumberFormat="1" applyFont="1" applyFill="1" applyBorder="1" applyAlignment="1" applyProtection="1">
      <alignment horizontal="right" wrapText="1" readingOrder="1"/>
    </xf>
    <xf numFmtId="4" fontId="357" fillId="319" borderId="357" xfId="0" applyNumberFormat="1" applyFont="1" applyFill="1" applyBorder="1" applyAlignment="1" applyProtection="1">
      <alignment horizontal="right" wrapText="1" readingOrder="1"/>
    </xf>
    <xf numFmtId="4" fontId="358" fillId="320" borderId="358" xfId="0" applyNumberFormat="1" applyFont="1" applyFill="1" applyBorder="1" applyAlignment="1" applyProtection="1">
      <alignment horizontal="right" wrapText="1" readingOrder="1"/>
    </xf>
    <xf numFmtId="4" fontId="359" fillId="321" borderId="359" xfId="0" applyNumberFormat="1" applyFont="1" applyFill="1" applyBorder="1" applyAlignment="1" applyProtection="1">
      <alignment horizontal="right" wrapText="1" readingOrder="1"/>
    </xf>
    <xf numFmtId="4" fontId="360" fillId="322" borderId="360" xfId="0" applyNumberFormat="1" applyFont="1" applyFill="1" applyBorder="1" applyAlignment="1" applyProtection="1">
      <alignment horizontal="right" wrapText="1" readingOrder="1"/>
    </xf>
    <xf numFmtId="4" fontId="361" fillId="323" borderId="361" xfId="0" applyNumberFormat="1" applyFont="1" applyFill="1" applyBorder="1" applyAlignment="1" applyProtection="1">
      <alignment horizontal="right" wrapText="1" readingOrder="1"/>
    </xf>
    <xf numFmtId="4" fontId="362" fillId="324" borderId="362" xfId="0" applyNumberFormat="1" applyFont="1" applyFill="1" applyBorder="1" applyAlignment="1" applyProtection="1">
      <alignment horizontal="right" wrapText="1" readingOrder="1"/>
    </xf>
    <xf numFmtId="4" fontId="363" fillId="325" borderId="363" xfId="0" applyNumberFormat="1" applyFont="1" applyFill="1" applyBorder="1" applyAlignment="1" applyProtection="1">
      <alignment horizontal="right" wrapText="1" readingOrder="1"/>
    </xf>
    <xf numFmtId="4" fontId="364" fillId="326" borderId="364" xfId="0" applyNumberFormat="1" applyFont="1" applyFill="1" applyBorder="1" applyAlignment="1" applyProtection="1">
      <alignment horizontal="right" wrapText="1" readingOrder="1"/>
    </xf>
    <xf numFmtId="4" fontId="365" fillId="327" borderId="365" xfId="0" applyNumberFormat="1" applyFont="1" applyFill="1" applyBorder="1" applyAlignment="1" applyProtection="1">
      <alignment horizontal="right" wrapText="1" readingOrder="1"/>
    </xf>
    <xf numFmtId="4" fontId="366" fillId="328" borderId="366" xfId="0" applyNumberFormat="1" applyFont="1" applyFill="1" applyBorder="1" applyAlignment="1" applyProtection="1">
      <alignment horizontal="right" wrapText="1" readingOrder="1"/>
    </xf>
    <xf numFmtId="4" fontId="367" fillId="329" borderId="367" xfId="0" applyNumberFormat="1" applyFont="1" applyFill="1" applyBorder="1" applyAlignment="1" applyProtection="1">
      <alignment horizontal="right" wrapText="1" readingOrder="1"/>
    </xf>
    <xf numFmtId="4" fontId="368" fillId="330" borderId="368" xfId="0" applyNumberFormat="1" applyFont="1" applyFill="1" applyBorder="1" applyAlignment="1" applyProtection="1">
      <alignment horizontal="right" wrapText="1" readingOrder="1"/>
    </xf>
    <xf numFmtId="0" fontId="369" fillId="331" borderId="369" xfId="0" applyFont="1" applyFill="1" applyBorder="1" applyAlignment="1" applyProtection="1">
      <alignment horizontal="left" vertical="top" wrapText="1" readingOrder="1"/>
    </xf>
    <xf numFmtId="4" fontId="371" fillId="332" borderId="371" xfId="0" applyNumberFormat="1" applyFont="1" applyFill="1" applyBorder="1" applyAlignment="1" applyProtection="1">
      <alignment horizontal="right" wrapText="1" readingOrder="1"/>
    </xf>
    <xf numFmtId="4" fontId="372" fillId="333" borderId="372" xfId="0" applyNumberFormat="1" applyFont="1" applyFill="1" applyBorder="1" applyAlignment="1" applyProtection="1">
      <alignment horizontal="right" wrapText="1" readingOrder="1"/>
    </xf>
    <xf numFmtId="4" fontId="373" fillId="334" borderId="373" xfId="0" applyNumberFormat="1" applyFont="1" applyFill="1" applyBorder="1" applyAlignment="1" applyProtection="1">
      <alignment horizontal="right" wrapText="1" readingOrder="1"/>
    </xf>
    <xf numFmtId="4" fontId="374" fillId="335" borderId="374" xfId="0" applyNumberFormat="1" applyFont="1" applyFill="1" applyBorder="1" applyAlignment="1" applyProtection="1">
      <alignment horizontal="right" wrapText="1" readingOrder="1"/>
    </xf>
    <xf numFmtId="4" fontId="375" fillId="336" borderId="375" xfId="0" applyNumberFormat="1" applyFont="1" applyFill="1" applyBorder="1" applyAlignment="1" applyProtection="1">
      <alignment horizontal="right" wrapText="1" readingOrder="1"/>
    </xf>
    <xf numFmtId="4" fontId="376" fillId="337" borderId="376" xfId="0" applyNumberFormat="1" applyFont="1" applyFill="1" applyBorder="1" applyAlignment="1" applyProtection="1">
      <alignment horizontal="right" wrapText="1" readingOrder="1"/>
    </xf>
    <xf numFmtId="4" fontId="377" fillId="338" borderId="377" xfId="0" applyNumberFormat="1" applyFont="1" applyFill="1" applyBorder="1" applyAlignment="1" applyProtection="1">
      <alignment horizontal="right" wrapText="1" readingOrder="1"/>
    </xf>
    <xf numFmtId="4" fontId="378" fillId="339" borderId="378" xfId="0" applyNumberFormat="1" applyFont="1" applyFill="1" applyBorder="1" applyAlignment="1" applyProtection="1">
      <alignment horizontal="right" wrapText="1" readingOrder="1"/>
    </xf>
    <xf numFmtId="4" fontId="379" fillId="340" borderId="379" xfId="0" applyNumberFormat="1" applyFont="1" applyFill="1" applyBorder="1" applyAlignment="1" applyProtection="1">
      <alignment horizontal="right" wrapText="1" readingOrder="1"/>
    </xf>
    <xf numFmtId="4" fontId="380" fillId="341" borderId="380" xfId="0" applyNumberFormat="1" applyFont="1" applyFill="1" applyBorder="1" applyAlignment="1" applyProtection="1">
      <alignment horizontal="right" wrapText="1" readingOrder="1"/>
    </xf>
    <xf numFmtId="4" fontId="381" fillId="342" borderId="381" xfId="0" applyNumberFormat="1" applyFont="1" applyFill="1" applyBorder="1" applyAlignment="1" applyProtection="1">
      <alignment horizontal="right" wrapText="1" readingOrder="1"/>
    </xf>
    <xf numFmtId="4" fontId="382" fillId="343" borderId="382" xfId="0" applyNumberFormat="1" applyFont="1" applyFill="1" applyBorder="1" applyAlignment="1" applyProtection="1">
      <alignment horizontal="right" wrapText="1" readingOrder="1"/>
    </xf>
    <xf numFmtId="4" fontId="383" fillId="344" borderId="383" xfId="0" applyNumberFormat="1" applyFont="1" applyFill="1" applyBorder="1" applyAlignment="1" applyProtection="1">
      <alignment horizontal="right" wrapText="1" readingOrder="1"/>
    </xf>
    <xf numFmtId="4" fontId="384" fillId="345" borderId="384" xfId="0" applyNumberFormat="1" applyFont="1" applyFill="1" applyBorder="1" applyAlignment="1" applyProtection="1">
      <alignment horizontal="right" wrapText="1" readingOrder="1"/>
    </xf>
    <xf numFmtId="4" fontId="385" fillId="346" borderId="385" xfId="0" applyNumberFormat="1" applyFont="1" applyFill="1" applyBorder="1" applyAlignment="1" applyProtection="1">
      <alignment horizontal="right" wrapText="1" readingOrder="1"/>
    </xf>
    <xf numFmtId="4" fontId="386" fillId="347" borderId="386" xfId="0" applyNumberFormat="1" applyFont="1" applyFill="1" applyBorder="1" applyAlignment="1" applyProtection="1">
      <alignment horizontal="right" wrapText="1" readingOrder="1"/>
    </xf>
    <xf numFmtId="4" fontId="387" fillId="348" borderId="387" xfId="0" applyNumberFormat="1" applyFont="1" applyFill="1" applyBorder="1" applyAlignment="1" applyProtection="1">
      <alignment horizontal="right" wrapText="1" readingOrder="1"/>
    </xf>
    <xf numFmtId="4" fontId="388" fillId="349" borderId="388" xfId="0" applyNumberFormat="1" applyFont="1" applyFill="1" applyBorder="1" applyAlignment="1" applyProtection="1">
      <alignment horizontal="right" wrapText="1" readingOrder="1"/>
    </xf>
    <xf numFmtId="4" fontId="389" fillId="350" borderId="389" xfId="0" applyNumberFormat="1" applyFont="1" applyFill="1" applyBorder="1" applyAlignment="1" applyProtection="1">
      <alignment horizontal="right" wrapText="1" readingOrder="1"/>
    </xf>
    <xf numFmtId="4" fontId="390" fillId="351" borderId="390" xfId="0" applyNumberFormat="1" applyFont="1" applyFill="1" applyBorder="1" applyAlignment="1" applyProtection="1">
      <alignment horizontal="right" wrapText="1" readingOrder="1"/>
    </xf>
    <xf numFmtId="4" fontId="391" fillId="352" borderId="391" xfId="0" applyNumberFormat="1" applyFont="1" applyFill="1" applyBorder="1" applyAlignment="1" applyProtection="1">
      <alignment horizontal="right" wrapText="1" readingOrder="1"/>
    </xf>
    <xf numFmtId="4" fontId="392" fillId="353" borderId="392" xfId="0" applyNumberFormat="1" applyFont="1" applyFill="1" applyBorder="1" applyAlignment="1" applyProtection="1">
      <alignment horizontal="right" wrapText="1" readingOrder="1"/>
    </xf>
    <xf numFmtId="4" fontId="393" fillId="354" borderId="393" xfId="0" applyNumberFormat="1" applyFont="1" applyFill="1" applyBorder="1" applyAlignment="1" applyProtection="1">
      <alignment horizontal="right" wrapText="1" readingOrder="1"/>
    </xf>
    <xf numFmtId="4" fontId="394" fillId="355" borderId="394" xfId="0" applyNumberFormat="1" applyFont="1" applyFill="1" applyBorder="1" applyAlignment="1" applyProtection="1">
      <alignment horizontal="right" wrapText="1" readingOrder="1"/>
    </xf>
    <xf numFmtId="0" fontId="395" fillId="356" borderId="395" xfId="0" applyFont="1" applyFill="1" applyBorder="1" applyAlignment="1" applyProtection="1">
      <alignment horizontal="left" vertical="top" wrapText="1" readingOrder="1"/>
    </xf>
    <xf numFmtId="4" fontId="397" fillId="357" borderId="397" xfId="0" applyNumberFormat="1" applyFont="1" applyFill="1" applyBorder="1" applyAlignment="1" applyProtection="1">
      <alignment horizontal="right" wrapText="1" readingOrder="1"/>
    </xf>
    <xf numFmtId="4" fontId="398" fillId="358" borderId="398" xfId="0" applyNumberFormat="1" applyFont="1" applyFill="1" applyBorder="1" applyAlignment="1" applyProtection="1">
      <alignment horizontal="right" wrapText="1" readingOrder="1"/>
    </xf>
    <xf numFmtId="4" fontId="399" fillId="359" borderId="399" xfId="0" applyNumberFormat="1" applyFont="1" applyFill="1" applyBorder="1" applyAlignment="1" applyProtection="1">
      <alignment horizontal="right" wrapText="1" readingOrder="1"/>
    </xf>
    <xf numFmtId="4" fontId="400" fillId="360" borderId="400" xfId="0" applyNumberFormat="1" applyFont="1" applyFill="1" applyBorder="1" applyAlignment="1" applyProtection="1">
      <alignment horizontal="right" wrapText="1" readingOrder="1"/>
    </xf>
    <xf numFmtId="4" fontId="401" fillId="361" borderId="401" xfId="0" applyNumberFormat="1" applyFont="1" applyFill="1" applyBorder="1" applyAlignment="1" applyProtection="1">
      <alignment horizontal="right" wrapText="1" readingOrder="1"/>
    </xf>
    <xf numFmtId="4" fontId="402" fillId="362" borderId="402" xfId="0" applyNumberFormat="1" applyFont="1" applyFill="1" applyBorder="1" applyAlignment="1" applyProtection="1">
      <alignment horizontal="right" wrapText="1" readingOrder="1"/>
    </xf>
    <xf numFmtId="4" fontId="403" fillId="363" borderId="403" xfId="0" applyNumberFormat="1" applyFont="1" applyFill="1" applyBorder="1" applyAlignment="1" applyProtection="1">
      <alignment horizontal="right" wrapText="1" readingOrder="1"/>
    </xf>
    <xf numFmtId="4" fontId="404" fillId="364" borderId="404" xfId="0" applyNumberFormat="1" applyFont="1" applyFill="1" applyBorder="1" applyAlignment="1" applyProtection="1">
      <alignment horizontal="right" wrapText="1" readingOrder="1"/>
    </xf>
    <xf numFmtId="4" fontId="405" fillId="365" borderId="405" xfId="0" applyNumberFormat="1" applyFont="1" applyFill="1" applyBorder="1" applyAlignment="1" applyProtection="1">
      <alignment horizontal="right" wrapText="1" readingOrder="1"/>
    </xf>
    <xf numFmtId="4" fontId="406" fillId="366" borderId="406" xfId="0" applyNumberFormat="1" applyFont="1" applyFill="1" applyBorder="1" applyAlignment="1" applyProtection="1">
      <alignment horizontal="right" wrapText="1" readingOrder="1"/>
    </xf>
    <xf numFmtId="4" fontId="407" fillId="367" borderId="407" xfId="0" applyNumberFormat="1" applyFont="1" applyFill="1" applyBorder="1" applyAlignment="1" applyProtection="1">
      <alignment horizontal="right" wrapText="1" readingOrder="1"/>
    </xf>
    <xf numFmtId="4" fontId="408" fillId="368" borderId="408" xfId="0" applyNumberFormat="1" applyFont="1" applyFill="1" applyBorder="1" applyAlignment="1" applyProtection="1">
      <alignment horizontal="right" wrapText="1" readingOrder="1"/>
    </xf>
    <xf numFmtId="4" fontId="409" fillId="369" borderId="409" xfId="0" applyNumberFormat="1" applyFont="1" applyFill="1" applyBorder="1" applyAlignment="1" applyProtection="1">
      <alignment horizontal="right" wrapText="1" readingOrder="1"/>
    </xf>
    <xf numFmtId="4" fontId="410" fillId="370" borderId="410" xfId="0" applyNumberFormat="1" applyFont="1" applyFill="1" applyBorder="1" applyAlignment="1" applyProtection="1">
      <alignment horizontal="right" wrapText="1" readingOrder="1"/>
    </xf>
    <xf numFmtId="4" fontId="411" fillId="371" borderId="411" xfId="0" applyNumberFormat="1" applyFont="1" applyFill="1" applyBorder="1" applyAlignment="1" applyProtection="1">
      <alignment horizontal="right" wrapText="1" readingOrder="1"/>
    </xf>
    <xf numFmtId="4" fontId="412" fillId="372" borderId="412" xfId="0" applyNumberFormat="1" applyFont="1" applyFill="1" applyBorder="1" applyAlignment="1" applyProtection="1">
      <alignment horizontal="right" wrapText="1" readingOrder="1"/>
    </xf>
    <xf numFmtId="4" fontId="413" fillId="373" borderId="413" xfId="0" applyNumberFormat="1" applyFont="1" applyFill="1" applyBorder="1" applyAlignment="1" applyProtection="1">
      <alignment horizontal="right" wrapText="1" readingOrder="1"/>
    </xf>
    <xf numFmtId="4" fontId="414" fillId="374" borderId="414" xfId="0" applyNumberFormat="1" applyFont="1" applyFill="1" applyBorder="1" applyAlignment="1" applyProtection="1">
      <alignment horizontal="right" wrapText="1" readingOrder="1"/>
    </xf>
    <xf numFmtId="4" fontId="415" fillId="375" borderId="415" xfId="0" applyNumberFormat="1" applyFont="1" applyFill="1" applyBorder="1" applyAlignment="1" applyProtection="1">
      <alignment horizontal="right" wrapText="1" readingOrder="1"/>
    </xf>
    <xf numFmtId="4" fontId="416" fillId="376" borderId="416" xfId="0" applyNumberFormat="1" applyFont="1" applyFill="1" applyBorder="1" applyAlignment="1" applyProtection="1">
      <alignment horizontal="right" wrapText="1" readingOrder="1"/>
    </xf>
    <xf numFmtId="4" fontId="417" fillId="377" borderId="417" xfId="0" applyNumberFormat="1" applyFont="1" applyFill="1" applyBorder="1" applyAlignment="1" applyProtection="1">
      <alignment horizontal="right" wrapText="1" readingOrder="1"/>
    </xf>
    <xf numFmtId="4" fontId="418" fillId="378" borderId="418" xfId="0" applyNumberFormat="1" applyFont="1" applyFill="1" applyBorder="1" applyAlignment="1" applyProtection="1">
      <alignment horizontal="right" wrapText="1" readingOrder="1"/>
    </xf>
    <xf numFmtId="4" fontId="419" fillId="379" borderId="419" xfId="0" applyNumberFormat="1" applyFont="1" applyFill="1" applyBorder="1" applyAlignment="1" applyProtection="1">
      <alignment horizontal="right" wrapText="1" readingOrder="1"/>
    </xf>
    <xf numFmtId="4" fontId="420" fillId="380" borderId="420" xfId="0" applyNumberFormat="1" applyFont="1" applyFill="1" applyBorder="1" applyAlignment="1" applyProtection="1">
      <alignment horizontal="right" wrapText="1" readingOrder="1"/>
    </xf>
    <xf numFmtId="0" fontId="421" fillId="381" borderId="421" xfId="0" applyFont="1" applyFill="1" applyBorder="1" applyAlignment="1" applyProtection="1">
      <alignment horizontal="left" vertical="top" wrapText="1" readingOrder="1"/>
    </xf>
    <xf numFmtId="4" fontId="423" fillId="382" borderId="423" xfId="0" applyNumberFormat="1" applyFont="1" applyFill="1" applyBorder="1" applyAlignment="1" applyProtection="1">
      <alignment horizontal="right" wrapText="1" readingOrder="1"/>
    </xf>
    <xf numFmtId="4" fontId="424" fillId="383" borderId="424" xfId="0" applyNumberFormat="1" applyFont="1" applyFill="1" applyBorder="1" applyAlignment="1" applyProtection="1">
      <alignment horizontal="right" wrapText="1" readingOrder="1"/>
    </xf>
    <xf numFmtId="4" fontId="425" fillId="384" borderId="425" xfId="0" applyNumberFormat="1" applyFont="1" applyFill="1" applyBorder="1" applyAlignment="1" applyProtection="1">
      <alignment horizontal="right" wrapText="1" readingOrder="1"/>
    </xf>
    <xf numFmtId="4" fontId="426" fillId="385" borderId="426" xfId="0" applyNumberFormat="1" applyFont="1" applyFill="1" applyBorder="1" applyAlignment="1" applyProtection="1">
      <alignment horizontal="right" wrapText="1" readingOrder="1"/>
    </xf>
    <xf numFmtId="4" fontId="427" fillId="386" borderId="427" xfId="0" applyNumberFormat="1" applyFont="1" applyFill="1" applyBorder="1" applyAlignment="1" applyProtection="1">
      <alignment horizontal="right" wrapText="1" readingOrder="1"/>
    </xf>
    <xf numFmtId="4" fontId="428" fillId="387" borderId="428" xfId="0" applyNumberFormat="1" applyFont="1" applyFill="1" applyBorder="1" applyAlignment="1" applyProtection="1">
      <alignment horizontal="right" wrapText="1" readingOrder="1"/>
    </xf>
    <xf numFmtId="4" fontId="429" fillId="388" borderId="429" xfId="0" applyNumberFormat="1" applyFont="1" applyFill="1" applyBorder="1" applyAlignment="1" applyProtection="1">
      <alignment horizontal="right" wrapText="1" readingOrder="1"/>
    </xf>
    <xf numFmtId="4" fontId="430" fillId="389" borderId="430" xfId="0" applyNumberFormat="1" applyFont="1" applyFill="1" applyBorder="1" applyAlignment="1" applyProtection="1">
      <alignment horizontal="right" wrapText="1" readingOrder="1"/>
    </xf>
    <xf numFmtId="4" fontId="431" fillId="390" borderId="431" xfId="0" applyNumberFormat="1" applyFont="1" applyFill="1" applyBorder="1" applyAlignment="1" applyProtection="1">
      <alignment horizontal="right" wrapText="1" readingOrder="1"/>
    </xf>
    <xf numFmtId="4" fontId="432" fillId="391" borderId="432" xfId="0" applyNumberFormat="1" applyFont="1" applyFill="1" applyBorder="1" applyAlignment="1" applyProtection="1">
      <alignment horizontal="right" wrapText="1" readingOrder="1"/>
    </xf>
    <xf numFmtId="4" fontId="433" fillId="392" borderId="433" xfId="0" applyNumberFormat="1" applyFont="1" applyFill="1" applyBorder="1" applyAlignment="1" applyProtection="1">
      <alignment horizontal="right" wrapText="1" readingOrder="1"/>
    </xf>
    <xf numFmtId="4" fontId="434" fillId="393" borderId="434" xfId="0" applyNumberFormat="1" applyFont="1" applyFill="1" applyBorder="1" applyAlignment="1" applyProtection="1">
      <alignment horizontal="right" wrapText="1" readingOrder="1"/>
    </xf>
    <xf numFmtId="4" fontId="435" fillId="394" borderId="435" xfId="0" applyNumberFormat="1" applyFont="1" applyFill="1" applyBorder="1" applyAlignment="1" applyProtection="1">
      <alignment horizontal="right" wrapText="1" readingOrder="1"/>
    </xf>
    <xf numFmtId="4" fontId="436" fillId="395" borderId="436" xfId="0" applyNumberFormat="1" applyFont="1" applyFill="1" applyBorder="1" applyAlignment="1" applyProtection="1">
      <alignment horizontal="right" wrapText="1" readingOrder="1"/>
    </xf>
    <xf numFmtId="4" fontId="437" fillId="396" borderId="437" xfId="0" applyNumberFormat="1" applyFont="1" applyFill="1" applyBorder="1" applyAlignment="1" applyProtection="1">
      <alignment horizontal="right" wrapText="1" readingOrder="1"/>
    </xf>
    <xf numFmtId="4" fontId="438" fillId="397" borderId="438" xfId="0" applyNumberFormat="1" applyFont="1" applyFill="1" applyBorder="1" applyAlignment="1" applyProtection="1">
      <alignment horizontal="right" wrapText="1" readingOrder="1"/>
    </xf>
    <xf numFmtId="4" fontId="439" fillId="398" borderId="439" xfId="0" applyNumberFormat="1" applyFont="1" applyFill="1" applyBorder="1" applyAlignment="1" applyProtection="1">
      <alignment horizontal="right" wrapText="1" readingOrder="1"/>
    </xf>
    <xf numFmtId="4" fontId="440" fillId="399" borderId="440" xfId="0" applyNumberFormat="1" applyFont="1" applyFill="1" applyBorder="1" applyAlignment="1" applyProtection="1">
      <alignment horizontal="right" wrapText="1" readingOrder="1"/>
    </xf>
    <xf numFmtId="4" fontId="441" fillId="400" borderId="441" xfId="0" applyNumberFormat="1" applyFont="1" applyFill="1" applyBorder="1" applyAlignment="1" applyProtection="1">
      <alignment horizontal="right" wrapText="1" readingOrder="1"/>
    </xf>
    <xf numFmtId="4" fontId="442" fillId="401" borderId="442" xfId="0" applyNumberFormat="1" applyFont="1" applyFill="1" applyBorder="1" applyAlignment="1" applyProtection="1">
      <alignment horizontal="right" wrapText="1" readingOrder="1"/>
    </xf>
    <xf numFmtId="4" fontId="443" fillId="402" borderId="443" xfId="0" applyNumberFormat="1" applyFont="1" applyFill="1" applyBorder="1" applyAlignment="1" applyProtection="1">
      <alignment horizontal="right" wrapText="1" readingOrder="1"/>
    </xf>
    <xf numFmtId="4" fontId="444" fillId="403" borderId="444" xfId="0" applyNumberFormat="1" applyFont="1" applyFill="1" applyBorder="1" applyAlignment="1" applyProtection="1">
      <alignment horizontal="right" wrapText="1" readingOrder="1"/>
    </xf>
    <xf numFmtId="4" fontId="445" fillId="404" borderId="445" xfId="0" applyNumberFormat="1" applyFont="1" applyFill="1" applyBorder="1" applyAlignment="1" applyProtection="1">
      <alignment horizontal="right" wrapText="1" readingOrder="1"/>
    </xf>
    <xf numFmtId="4" fontId="446" fillId="405" borderId="446" xfId="0" applyNumberFormat="1" applyFont="1" applyFill="1" applyBorder="1" applyAlignment="1" applyProtection="1">
      <alignment horizontal="right" wrapText="1" readingOrder="1"/>
    </xf>
    <xf numFmtId="0" fontId="447" fillId="406" borderId="447" xfId="0" applyFont="1" applyFill="1" applyBorder="1" applyAlignment="1" applyProtection="1">
      <alignment horizontal="left" vertical="top" wrapText="1" readingOrder="1"/>
    </xf>
    <xf numFmtId="4" fontId="449" fillId="407" borderId="449" xfId="0" applyNumberFormat="1" applyFont="1" applyFill="1" applyBorder="1" applyAlignment="1" applyProtection="1">
      <alignment horizontal="right" wrapText="1" readingOrder="1"/>
    </xf>
    <xf numFmtId="4" fontId="450" fillId="408" borderId="450" xfId="0" applyNumberFormat="1" applyFont="1" applyFill="1" applyBorder="1" applyAlignment="1" applyProtection="1">
      <alignment horizontal="right" wrapText="1" readingOrder="1"/>
    </xf>
    <xf numFmtId="4" fontId="451" fillId="409" borderId="451" xfId="0" applyNumberFormat="1" applyFont="1" applyFill="1" applyBorder="1" applyAlignment="1" applyProtection="1">
      <alignment horizontal="right" wrapText="1" readingOrder="1"/>
    </xf>
    <xf numFmtId="4" fontId="452" fillId="410" borderId="452" xfId="0" applyNumberFormat="1" applyFont="1" applyFill="1" applyBorder="1" applyAlignment="1" applyProtection="1">
      <alignment horizontal="right" wrapText="1" readingOrder="1"/>
    </xf>
    <xf numFmtId="4" fontId="453" fillId="411" borderId="453" xfId="0" applyNumberFormat="1" applyFont="1" applyFill="1" applyBorder="1" applyAlignment="1" applyProtection="1">
      <alignment horizontal="right" wrapText="1" readingOrder="1"/>
    </xf>
    <xf numFmtId="4" fontId="454" fillId="412" borderId="454" xfId="0" applyNumberFormat="1" applyFont="1" applyFill="1" applyBorder="1" applyAlignment="1" applyProtection="1">
      <alignment horizontal="right" wrapText="1" readingOrder="1"/>
    </xf>
    <xf numFmtId="4" fontId="455" fillId="413" borderId="455" xfId="0" applyNumberFormat="1" applyFont="1" applyFill="1" applyBorder="1" applyAlignment="1" applyProtection="1">
      <alignment horizontal="right" wrapText="1" readingOrder="1"/>
    </xf>
    <xf numFmtId="4" fontId="456" fillId="414" borderId="456" xfId="0" applyNumberFormat="1" applyFont="1" applyFill="1" applyBorder="1" applyAlignment="1" applyProtection="1">
      <alignment horizontal="right" wrapText="1" readingOrder="1"/>
    </xf>
    <xf numFmtId="4" fontId="457" fillId="415" borderId="457" xfId="0" applyNumberFormat="1" applyFont="1" applyFill="1" applyBorder="1" applyAlignment="1" applyProtection="1">
      <alignment horizontal="right" wrapText="1" readingOrder="1"/>
    </xf>
    <xf numFmtId="4" fontId="458" fillId="416" borderId="458" xfId="0" applyNumberFormat="1" applyFont="1" applyFill="1" applyBorder="1" applyAlignment="1" applyProtection="1">
      <alignment horizontal="right" wrapText="1" readingOrder="1"/>
    </xf>
    <xf numFmtId="4" fontId="459" fillId="417" borderId="459" xfId="0" applyNumberFormat="1" applyFont="1" applyFill="1" applyBorder="1" applyAlignment="1" applyProtection="1">
      <alignment horizontal="right" wrapText="1" readingOrder="1"/>
    </xf>
    <xf numFmtId="4" fontId="460" fillId="418" borderId="460" xfId="0" applyNumberFormat="1" applyFont="1" applyFill="1" applyBorder="1" applyAlignment="1" applyProtection="1">
      <alignment horizontal="right" wrapText="1" readingOrder="1"/>
    </xf>
    <xf numFmtId="4" fontId="461" fillId="419" borderId="461" xfId="0" applyNumberFormat="1" applyFont="1" applyFill="1" applyBorder="1" applyAlignment="1" applyProtection="1">
      <alignment horizontal="right" wrapText="1" readingOrder="1"/>
    </xf>
    <xf numFmtId="4" fontId="462" fillId="420" borderId="462" xfId="0" applyNumberFormat="1" applyFont="1" applyFill="1" applyBorder="1" applyAlignment="1" applyProtection="1">
      <alignment horizontal="right" wrapText="1" readingOrder="1"/>
    </xf>
    <xf numFmtId="4" fontId="463" fillId="421" borderId="463" xfId="0" applyNumberFormat="1" applyFont="1" applyFill="1" applyBorder="1" applyAlignment="1" applyProtection="1">
      <alignment horizontal="right" wrapText="1" readingOrder="1"/>
    </xf>
    <xf numFmtId="4" fontId="464" fillId="422" borderId="464" xfId="0" applyNumberFormat="1" applyFont="1" applyFill="1" applyBorder="1" applyAlignment="1" applyProtection="1">
      <alignment horizontal="right" wrapText="1" readingOrder="1"/>
    </xf>
    <xf numFmtId="4" fontId="465" fillId="423" borderId="465" xfId="0" applyNumberFormat="1" applyFont="1" applyFill="1" applyBorder="1" applyAlignment="1" applyProtection="1">
      <alignment horizontal="right" wrapText="1" readingOrder="1"/>
    </xf>
    <xf numFmtId="4" fontId="466" fillId="424" borderId="466" xfId="0" applyNumberFormat="1" applyFont="1" applyFill="1" applyBorder="1" applyAlignment="1" applyProtection="1">
      <alignment horizontal="right" wrapText="1" readingOrder="1"/>
    </xf>
    <xf numFmtId="4" fontId="467" fillId="425" borderId="467" xfId="0" applyNumberFormat="1" applyFont="1" applyFill="1" applyBorder="1" applyAlignment="1" applyProtection="1">
      <alignment horizontal="right" wrapText="1" readingOrder="1"/>
    </xf>
    <xf numFmtId="4" fontId="468" fillId="426" borderId="468" xfId="0" applyNumberFormat="1" applyFont="1" applyFill="1" applyBorder="1" applyAlignment="1" applyProtection="1">
      <alignment horizontal="right" wrapText="1" readingOrder="1"/>
    </xf>
    <xf numFmtId="4" fontId="469" fillId="427" borderId="469" xfId="0" applyNumberFormat="1" applyFont="1" applyFill="1" applyBorder="1" applyAlignment="1" applyProtection="1">
      <alignment horizontal="right" wrapText="1" readingOrder="1"/>
    </xf>
    <xf numFmtId="4" fontId="470" fillId="428" borderId="470" xfId="0" applyNumberFormat="1" applyFont="1" applyFill="1" applyBorder="1" applyAlignment="1" applyProtection="1">
      <alignment horizontal="right" wrapText="1" readingOrder="1"/>
    </xf>
    <xf numFmtId="4" fontId="471" fillId="429" borderId="471" xfId="0" applyNumberFormat="1" applyFont="1" applyFill="1" applyBorder="1" applyAlignment="1" applyProtection="1">
      <alignment horizontal="right" wrapText="1" readingOrder="1"/>
    </xf>
    <xf numFmtId="4" fontId="472" fillId="430" borderId="472" xfId="0" applyNumberFormat="1" applyFont="1" applyFill="1" applyBorder="1" applyAlignment="1" applyProtection="1">
      <alignment horizontal="right" wrapText="1" readingOrder="1"/>
    </xf>
    <xf numFmtId="0" fontId="473" fillId="431" borderId="473" xfId="0" applyFont="1" applyFill="1" applyBorder="1" applyAlignment="1" applyProtection="1">
      <alignment horizontal="left" vertical="top" wrapText="1" readingOrder="1"/>
    </xf>
    <xf numFmtId="4" fontId="475" fillId="432" borderId="475" xfId="0" applyNumberFormat="1" applyFont="1" applyFill="1" applyBorder="1" applyAlignment="1" applyProtection="1">
      <alignment horizontal="right" wrapText="1" readingOrder="1"/>
    </xf>
    <xf numFmtId="4" fontId="476" fillId="433" borderId="476" xfId="0" applyNumberFormat="1" applyFont="1" applyFill="1" applyBorder="1" applyAlignment="1" applyProtection="1">
      <alignment horizontal="right" wrapText="1" readingOrder="1"/>
    </xf>
    <xf numFmtId="4" fontId="477" fillId="434" borderId="477" xfId="0" applyNumberFormat="1" applyFont="1" applyFill="1" applyBorder="1" applyAlignment="1" applyProtection="1">
      <alignment horizontal="right" wrapText="1" readingOrder="1"/>
    </xf>
    <xf numFmtId="4" fontId="478" fillId="435" borderId="478" xfId="0" applyNumberFormat="1" applyFont="1" applyFill="1" applyBorder="1" applyAlignment="1" applyProtection="1">
      <alignment horizontal="right" wrapText="1" readingOrder="1"/>
    </xf>
    <xf numFmtId="4" fontId="479" fillId="436" borderId="479" xfId="0" applyNumberFormat="1" applyFont="1" applyFill="1" applyBorder="1" applyAlignment="1" applyProtection="1">
      <alignment horizontal="right" wrapText="1" readingOrder="1"/>
    </xf>
    <xf numFmtId="4" fontId="480" fillId="437" borderId="480" xfId="0" applyNumberFormat="1" applyFont="1" applyFill="1" applyBorder="1" applyAlignment="1" applyProtection="1">
      <alignment horizontal="right" wrapText="1" readingOrder="1"/>
    </xf>
    <xf numFmtId="4" fontId="481" fillId="438" borderId="481" xfId="0" applyNumberFormat="1" applyFont="1" applyFill="1" applyBorder="1" applyAlignment="1" applyProtection="1">
      <alignment horizontal="right" wrapText="1" readingOrder="1"/>
    </xf>
    <xf numFmtId="4" fontId="482" fillId="439" borderId="482" xfId="0" applyNumberFormat="1" applyFont="1" applyFill="1" applyBorder="1" applyAlignment="1" applyProtection="1">
      <alignment horizontal="right" wrapText="1" readingOrder="1"/>
    </xf>
    <xf numFmtId="4" fontId="483" fillId="440" borderId="483" xfId="0" applyNumberFormat="1" applyFont="1" applyFill="1" applyBorder="1" applyAlignment="1" applyProtection="1">
      <alignment horizontal="right" wrapText="1" readingOrder="1"/>
    </xf>
    <xf numFmtId="4" fontId="484" fillId="441" borderId="484" xfId="0" applyNumberFormat="1" applyFont="1" applyFill="1" applyBorder="1" applyAlignment="1" applyProtection="1">
      <alignment horizontal="right" wrapText="1" readingOrder="1"/>
    </xf>
    <xf numFmtId="4" fontId="485" fillId="442" borderId="485" xfId="0" applyNumberFormat="1" applyFont="1" applyFill="1" applyBorder="1" applyAlignment="1" applyProtection="1">
      <alignment horizontal="right" wrapText="1" readingOrder="1"/>
    </xf>
    <xf numFmtId="4" fontId="486" fillId="443" borderId="486" xfId="0" applyNumberFormat="1" applyFont="1" applyFill="1" applyBorder="1" applyAlignment="1" applyProtection="1">
      <alignment horizontal="right" wrapText="1" readingOrder="1"/>
    </xf>
    <xf numFmtId="4" fontId="487" fillId="444" borderId="487" xfId="0" applyNumberFormat="1" applyFont="1" applyFill="1" applyBorder="1" applyAlignment="1" applyProtection="1">
      <alignment horizontal="right" wrapText="1" readingOrder="1"/>
    </xf>
    <xf numFmtId="4" fontId="488" fillId="445" borderId="488" xfId="0" applyNumberFormat="1" applyFont="1" applyFill="1" applyBorder="1" applyAlignment="1" applyProtection="1">
      <alignment horizontal="right" wrapText="1" readingOrder="1"/>
    </xf>
    <xf numFmtId="4" fontId="489" fillId="446" borderId="489" xfId="0" applyNumberFormat="1" applyFont="1" applyFill="1" applyBorder="1" applyAlignment="1" applyProtection="1">
      <alignment horizontal="right" wrapText="1" readingOrder="1"/>
    </xf>
    <xf numFmtId="4" fontId="490" fillId="447" borderId="490" xfId="0" applyNumberFormat="1" applyFont="1" applyFill="1" applyBorder="1" applyAlignment="1" applyProtection="1">
      <alignment horizontal="right" wrapText="1" readingOrder="1"/>
    </xf>
    <xf numFmtId="4" fontId="491" fillId="448" borderId="491" xfId="0" applyNumberFormat="1" applyFont="1" applyFill="1" applyBorder="1" applyAlignment="1" applyProtection="1">
      <alignment horizontal="right" wrapText="1" readingOrder="1"/>
    </xf>
    <xf numFmtId="4" fontId="492" fillId="449" borderId="492" xfId="0" applyNumberFormat="1" applyFont="1" applyFill="1" applyBorder="1" applyAlignment="1" applyProtection="1">
      <alignment horizontal="right" wrapText="1" readingOrder="1"/>
    </xf>
    <xf numFmtId="4" fontId="493" fillId="450" borderId="493" xfId="0" applyNumberFormat="1" applyFont="1" applyFill="1" applyBorder="1" applyAlignment="1" applyProtection="1">
      <alignment horizontal="right" wrapText="1" readingOrder="1"/>
    </xf>
    <xf numFmtId="4" fontId="494" fillId="451" borderId="494" xfId="0" applyNumberFormat="1" applyFont="1" applyFill="1" applyBorder="1" applyAlignment="1" applyProtection="1">
      <alignment horizontal="right" wrapText="1" readingOrder="1"/>
    </xf>
    <xf numFmtId="4" fontId="495" fillId="452" borderId="495" xfId="0" applyNumberFormat="1" applyFont="1" applyFill="1" applyBorder="1" applyAlignment="1" applyProtection="1">
      <alignment horizontal="right" wrapText="1" readingOrder="1"/>
    </xf>
    <xf numFmtId="4" fontId="496" fillId="453" borderId="496" xfId="0" applyNumberFormat="1" applyFont="1" applyFill="1" applyBorder="1" applyAlignment="1" applyProtection="1">
      <alignment horizontal="right" wrapText="1" readingOrder="1"/>
    </xf>
    <xf numFmtId="4" fontId="497" fillId="454" borderId="497" xfId="0" applyNumberFormat="1" applyFont="1" applyFill="1" applyBorder="1" applyAlignment="1" applyProtection="1">
      <alignment horizontal="right" wrapText="1" readingOrder="1"/>
    </xf>
    <xf numFmtId="4" fontId="498" fillId="455" borderId="498" xfId="0" applyNumberFormat="1" applyFont="1" applyFill="1" applyBorder="1" applyAlignment="1" applyProtection="1">
      <alignment horizontal="right" wrapText="1" readingOrder="1"/>
    </xf>
    <xf numFmtId="0" fontId="499" fillId="456" borderId="499" xfId="0" applyFont="1" applyFill="1" applyBorder="1" applyAlignment="1" applyProtection="1">
      <alignment horizontal="left" vertical="top" wrapText="1" readingOrder="1"/>
    </xf>
    <xf numFmtId="4" fontId="501" fillId="457" borderId="501" xfId="0" applyNumberFormat="1" applyFont="1" applyFill="1" applyBorder="1" applyAlignment="1" applyProtection="1">
      <alignment horizontal="right" wrapText="1" readingOrder="1"/>
    </xf>
    <xf numFmtId="4" fontId="502" fillId="458" borderId="502" xfId="0" applyNumberFormat="1" applyFont="1" applyFill="1" applyBorder="1" applyAlignment="1" applyProtection="1">
      <alignment horizontal="right" wrapText="1" readingOrder="1"/>
    </xf>
    <xf numFmtId="4" fontId="503" fillId="459" borderId="503" xfId="0" applyNumberFormat="1" applyFont="1" applyFill="1" applyBorder="1" applyAlignment="1" applyProtection="1">
      <alignment horizontal="right" wrapText="1" readingOrder="1"/>
    </xf>
    <xf numFmtId="4" fontId="504" fillId="460" borderId="504" xfId="0" applyNumberFormat="1" applyFont="1" applyFill="1" applyBorder="1" applyAlignment="1" applyProtection="1">
      <alignment horizontal="right" wrapText="1" readingOrder="1"/>
    </xf>
    <xf numFmtId="4" fontId="505" fillId="461" borderId="505" xfId="0" applyNumberFormat="1" applyFont="1" applyFill="1" applyBorder="1" applyAlignment="1" applyProtection="1">
      <alignment horizontal="right" wrapText="1" readingOrder="1"/>
    </xf>
    <xf numFmtId="4" fontId="506" fillId="462" borderId="506" xfId="0" applyNumberFormat="1" applyFont="1" applyFill="1" applyBorder="1" applyAlignment="1" applyProtection="1">
      <alignment horizontal="right" wrapText="1" readingOrder="1"/>
    </xf>
    <xf numFmtId="4" fontId="507" fillId="463" borderId="507" xfId="0" applyNumberFormat="1" applyFont="1" applyFill="1" applyBorder="1" applyAlignment="1" applyProtection="1">
      <alignment horizontal="right" wrapText="1" readingOrder="1"/>
    </xf>
    <xf numFmtId="4" fontId="508" fillId="464" borderId="508" xfId="0" applyNumberFormat="1" applyFont="1" applyFill="1" applyBorder="1" applyAlignment="1" applyProtection="1">
      <alignment horizontal="right" wrapText="1" readingOrder="1"/>
    </xf>
    <xf numFmtId="4" fontId="509" fillId="465" borderId="509" xfId="0" applyNumberFormat="1" applyFont="1" applyFill="1" applyBorder="1" applyAlignment="1" applyProtection="1">
      <alignment horizontal="right" wrapText="1" readingOrder="1"/>
    </xf>
    <xf numFmtId="4" fontId="510" fillId="466" borderId="510" xfId="0" applyNumberFormat="1" applyFont="1" applyFill="1" applyBorder="1" applyAlignment="1" applyProtection="1">
      <alignment horizontal="right" wrapText="1" readingOrder="1"/>
    </xf>
    <xf numFmtId="4" fontId="511" fillId="467" borderId="511" xfId="0" applyNumberFormat="1" applyFont="1" applyFill="1" applyBorder="1" applyAlignment="1" applyProtection="1">
      <alignment horizontal="right" wrapText="1" readingOrder="1"/>
    </xf>
    <xf numFmtId="4" fontId="512" fillId="468" borderId="512" xfId="0" applyNumberFormat="1" applyFont="1" applyFill="1" applyBorder="1" applyAlignment="1" applyProtection="1">
      <alignment horizontal="right" wrapText="1" readingOrder="1"/>
    </xf>
    <xf numFmtId="4" fontId="513" fillId="469" borderId="513" xfId="0" applyNumberFormat="1" applyFont="1" applyFill="1" applyBorder="1" applyAlignment="1" applyProtection="1">
      <alignment horizontal="right" wrapText="1" readingOrder="1"/>
    </xf>
    <xf numFmtId="4" fontId="514" fillId="470" borderId="514" xfId="0" applyNumberFormat="1" applyFont="1" applyFill="1" applyBorder="1" applyAlignment="1" applyProtection="1">
      <alignment horizontal="right" wrapText="1" readingOrder="1"/>
    </xf>
    <xf numFmtId="4" fontId="515" fillId="471" borderId="515" xfId="0" applyNumberFormat="1" applyFont="1" applyFill="1" applyBorder="1" applyAlignment="1" applyProtection="1">
      <alignment horizontal="right" wrapText="1" readingOrder="1"/>
    </xf>
    <xf numFmtId="4" fontId="516" fillId="472" borderId="516" xfId="0" applyNumberFormat="1" applyFont="1" applyFill="1" applyBorder="1" applyAlignment="1" applyProtection="1">
      <alignment horizontal="right" wrapText="1" readingOrder="1"/>
    </xf>
    <xf numFmtId="4" fontId="517" fillId="473" borderId="517" xfId="0" applyNumberFormat="1" applyFont="1" applyFill="1" applyBorder="1" applyAlignment="1" applyProtection="1">
      <alignment horizontal="right" wrapText="1" readingOrder="1"/>
    </xf>
    <xf numFmtId="4" fontId="518" fillId="474" borderId="518" xfId="0" applyNumberFormat="1" applyFont="1" applyFill="1" applyBorder="1" applyAlignment="1" applyProtection="1">
      <alignment horizontal="right" wrapText="1" readingOrder="1"/>
    </xf>
    <xf numFmtId="4" fontId="519" fillId="475" borderId="519" xfId="0" applyNumberFormat="1" applyFont="1" applyFill="1" applyBorder="1" applyAlignment="1" applyProtection="1">
      <alignment horizontal="right" wrapText="1" readingOrder="1"/>
    </xf>
    <xf numFmtId="4" fontId="520" fillId="476" borderId="520" xfId="0" applyNumberFormat="1" applyFont="1" applyFill="1" applyBorder="1" applyAlignment="1" applyProtection="1">
      <alignment horizontal="right" wrapText="1" readingOrder="1"/>
    </xf>
    <xf numFmtId="4" fontId="521" fillId="477" borderId="521" xfId="0" applyNumberFormat="1" applyFont="1" applyFill="1" applyBorder="1" applyAlignment="1" applyProtection="1">
      <alignment horizontal="right" wrapText="1" readingOrder="1"/>
    </xf>
    <xf numFmtId="4" fontId="522" fillId="478" borderId="522" xfId="0" applyNumberFormat="1" applyFont="1" applyFill="1" applyBorder="1" applyAlignment="1" applyProtection="1">
      <alignment horizontal="right" wrapText="1" readingOrder="1"/>
    </xf>
    <xf numFmtId="4" fontId="523" fillId="479" borderId="523" xfId="0" applyNumberFormat="1" applyFont="1" applyFill="1" applyBorder="1" applyAlignment="1" applyProtection="1">
      <alignment horizontal="right" wrapText="1" readingOrder="1"/>
    </xf>
    <xf numFmtId="4" fontId="524" fillId="480" borderId="524" xfId="0" applyNumberFormat="1" applyFont="1" applyFill="1" applyBorder="1" applyAlignment="1" applyProtection="1">
      <alignment horizontal="right" wrapText="1" readingOrder="1"/>
    </xf>
    <xf numFmtId="0" fontId="525" fillId="481" borderId="525" xfId="0" applyFont="1" applyFill="1" applyBorder="1" applyAlignment="1" applyProtection="1">
      <alignment horizontal="left" vertical="top" wrapText="1" readingOrder="1"/>
    </xf>
    <xf numFmtId="4" fontId="527" fillId="482" borderId="527" xfId="0" applyNumberFormat="1" applyFont="1" applyFill="1" applyBorder="1" applyAlignment="1" applyProtection="1">
      <alignment horizontal="right" wrapText="1" readingOrder="1"/>
    </xf>
    <xf numFmtId="4" fontId="528" fillId="483" borderId="528" xfId="0" applyNumberFormat="1" applyFont="1" applyFill="1" applyBorder="1" applyAlignment="1" applyProtection="1">
      <alignment horizontal="right" wrapText="1" readingOrder="1"/>
    </xf>
    <xf numFmtId="4" fontId="529" fillId="484" borderId="529" xfId="0" applyNumberFormat="1" applyFont="1" applyFill="1" applyBorder="1" applyAlignment="1" applyProtection="1">
      <alignment horizontal="right" wrapText="1" readingOrder="1"/>
    </xf>
    <xf numFmtId="4" fontId="530" fillId="485" borderId="530" xfId="0" applyNumberFormat="1" applyFont="1" applyFill="1" applyBorder="1" applyAlignment="1" applyProtection="1">
      <alignment horizontal="right" wrapText="1" readingOrder="1"/>
    </xf>
    <xf numFmtId="4" fontId="531" fillId="486" borderId="531" xfId="0" applyNumberFormat="1" applyFont="1" applyFill="1" applyBorder="1" applyAlignment="1" applyProtection="1">
      <alignment horizontal="right" wrapText="1" readingOrder="1"/>
    </xf>
    <xf numFmtId="4" fontId="532" fillId="487" borderId="532" xfId="0" applyNumberFormat="1" applyFont="1" applyFill="1" applyBorder="1" applyAlignment="1" applyProtection="1">
      <alignment horizontal="right" wrapText="1" readingOrder="1"/>
    </xf>
    <xf numFmtId="4" fontId="533" fillId="488" borderId="533" xfId="0" applyNumberFormat="1" applyFont="1" applyFill="1" applyBorder="1" applyAlignment="1" applyProtection="1">
      <alignment horizontal="right" wrapText="1" readingOrder="1"/>
    </xf>
    <xf numFmtId="4" fontId="534" fillId="489" borderId="534" xfId="0" applyNumberFormat="1" applyFont="1" applyFill="1" applyBorder="1" applyAlignment="1" applyProtection="1">
      <alignment horizontal="right" wrapText="1" readingOrder="1"/>
    </xf>
    <xf numFmtId="4" fontId="535" fillId="490" borderId="535" xfId="0" applyNumberFormat="1" applyFont="1" applyFill="1" applyBorder="1" applyAlignment="1" applyProtection="1">
      <alignment horizontal="right" wrapText="1" readingOrder="1"/>
    </xf>
    <xf numFmtId="4" fontId="536" fillId="491" borderId="536" xfId="0" applyNumberFormat="1" applyFont="1" applyFill="1" applyBorder="1" applyAlignment="1" applyProtection="1">
      <alignment horizontal="right" wrapText="1" readingOrder="1"/>
    </xf>
    <xf numFmtId="4" fontId="537" fillId="492" borderId="537" xfId="0" applyNumberFormat="1" applyFont="1" applyFill="1" applyBorder="1" applyAlignment="1" applyProtection="1">
      <alignment horizontal="right" wrapText="1" readingOrder="1"/>
    </xf>
    <xf numFmtId="4" fontId="538" fillId="493" borderId="538" xfId="0" applyNumberFormat="1" applyFont="1" applyFill="1" applyBorder="1" applyAlignment="1" applyProtection="1">
      <alignment horizontal="right" wrapText="1" readingOrder="1"/>
    </xf>
    <xf numFmtId="4" fontId="539" fillId="494" borderId="539" xfId="0" applyNumberFormat="1" applyFont="1" applyFill="1" applyBorder="1" applyAlignment="1" applyProtection="1">
      <alignment horizontal="right" wrapText="1" readingOrder="1"/>
    </xf>
    <xf numFmtId="4" fontId="540" fillId="495" borderId="540" xfId="0" applyNumberFormat="1" applyFont="1" applyFill="1" applyBorder="1" applyAlignment="1" applyProtection="1">
      <alignment horizontal="right" wrapText="1" readingOrder="1"/>
    </xf>
    <xf numFmtId="4" fontId="541" fillId="496" borderId="541" xfId="0" applyNumberFormat="1" applyFont="1" applyFill="1" applyBorder="1" applyAlignment="1" applyProtection="1">
      <alignment horizontal="right" wrapText="1" readingOrder="1"/>
    </xf>
    <xf numFmtId="4" fontId="542" fillId="497" borderId="542" xfId="0" applyNumberFormat="1" applyFont="1" applyFill="1" applyBorder="1" applyAlignment="1" applyProtection="1">
      <alignment horizontal="right" wrapText="1" readingOrder="1"/>
    </xf>
    <xf numFmtId="4" fontId="543" fillId="498" borderId="543" xfId="0" applyNumberFormat="1" applyFont="1" applyFill="1" applyBorder="1" applyAlignment="1" applyProtection="1">
      <alignment horizontal="right" wrapText="1" readingOrder="1"/>
    </xf>
    <xf numFmtId="4" fontId="544" fillId="499" borderId="544" xfId="0" applyNumberFormat="1" applyFont="1" applyFill="1" applyBorder="1" applyAlignment="1" applyProtection="1">
      <alignment horizontal="right" wrapText="1" readingOrder="1"/>
    </xf>
    <xf numFmtId="4" fontId="545" fillId="500" borderId="545" xfId="0" applyNumberFormat="1" applyFont="1" applyFill="1" applyBorder="1" applyAlignment="1" applyProtection="1">
      <alignment horizontal="right" wrapText="1" readingOrder="1"/>
    </xf>
    <xf numFmtId="4" fontId="546" fillId="501" borderId="546" xfId="0" applyNumberFormat="1" applyFont="1" applyFill="1" applyBorder="1" applyAlignment="1" applyProtection="1">
      <alignment horizontal="right" wrapText="1" readingOrder="1"/>
    </xf>
    <xf numFmtId="4" fontId="547" fillId="502" borderId="547" xfId="0" applyNumberFormat="1" applyFont="1" applyFill="1" applyBorder="1" applyAlignment="1" applyProtection="1">
      <alignment horizontal="right" wrapText="1" readingOrder="1"/>
    </xf>
    <xf numFmtId="4" fontId="548" fillId="503" borderId="548" xfId="0" applyNumberFormat="1" applyFont="1" applyFill="1" applyBorder="1" applyAlignment="1" applyProtection="1">
      <alignment horizontal="right" wrapText="1" readingOrder="1"/>
    </xf>
    <xf numFmtId="4" fontId="549" fillId="504" borderId="549" xfId="0" applyNumberFormat="1" applyFont="1" applyFill="1" applyBorder="1" applyAlignment="1" applyProtection="1">
      <alignment horizontal="right" wrapText="1" readingOrder="1"/>
    </xf>
    <xf numFmtId="4" fontId="550" fillId="505" borderId="550" xfId="0" applyNumberFormat="1" applyFont="1" applyFill="1" applyBorder="1" applyAlignment="1" applyProtection="1">
      <alignment horizontal="right" wrapText="1" readingOrder="1"/>
    </xf>
    <xf numFmtId="0" fontId="551" fillId="506" borderId="551" xfId="0" applyFont="1" applyFill="1" applyBorder="1" applyAlignment="1" applyProtection="1">
      <alignment horizontal="left" vertical="top" wrapText="1" readingOrder="1"/>
    </xf>
    <xf numFmtId="4" fontId="553" fillId="507" borderId="553" xfId="0" applyNumberFormat="1" applyFont="1" applyFill="1" applyBorder="1" applyAlignment="1" applyProtection="1">
      <alignment horizontal="right" wrapText="1" readingOrder="1"/>
    </xf>
    <xf numFmtId="4" fontId="554" fillId="508" borderId="554" xfId="0" applyNumberFormat="1" applyFont="1" applyFill="1" applyBorder="1" applyAlignment="1" applyProtection="1">
      <alignment horizontal="right" wrapText="1" readingOrder="1"/>
    </xf>
    <xf numFmtId="4" fontId="555" fillId="509" borderId="555" xfId="0" applyNumberFormat="1" applyFont="1" applyFill="1" applyBorder="1" applyAlignment="1" applyProtection="1">
      <alignment horizontal="right" wrapText="1" readingOrder="1"/>
    </xf>
    <xf numFmtId="4" fontId="556" fillId="510" borderId="556" xfId="0" applyNumberFormat="1" applyFont="1" applyFill="1" applyBorder="1" applyAlignment="1" applyProtection="1">
      <alignment horizontal="right" wrapText="1" readingOrder="1"/>
    </xf>
    <xf numFmtId="4" fontId="557" fillId="511" borderId="557" xfId="0" applyNumberFormat="1" applyFont="1" applyFill="1" applyBorder="1" applyAlignment="1" applyProtection="1">
      <alignment horizontal="right" wrapText="1" readingOrder="1"/>
    </xf>
    <xf numFmtId="4" fontId="558" fillId="512" borderId="558" xfId="0" applyNumberFormat="1" applyFont="1" applyFill="1" applyBorder="1" applyAlignment="1" applyProtection="1">
      <alignment horizontal="right" wrapText="1" readingOrder="1"/>
    </xf>
    <xf numFmtId="4" fontId="559" fillId="513" borderId="559" xfId="0" applyNumberFormat="1" applyFont="1" applyFill="1" applyBorder="1" applyAlignment="1" applyProtection="1">
      <alignment horizontal="right" wrapText="1" readingOrder="1"/>
    </xf>
    <xf numFmtId="4" fontId="560" fillId="514" borderId="560" xfId="0" applyNumberFormat="1" applyFont="1" applyFill="1" applyBorder="1" applyAlignment="1" applyProtection="1">
      <alignment horizontal="right" wrapText="1" readingOrder="1"/>
    </xf>
    <xf numFmtId="4" fontId="561" fillId="515" borderId="561" xfId="0" applyNumberFormat="1" applyFont="1" applyFill="1" applyBorder="1" applyAlignment="1" applyProtection="1">
      <alignment horizontal="right" wrapText="1" readingOrder="1"/>
    </xf>
    <xf numFmtId="4" fontId="562" fillId="516" borderId="562" xfId="0" applyNumberFormat="1" applyFont="1" applyFill="1" applyBorder="1" applyAlignment="1" applyProtection="1">
      <alignment horizontal="right" wrapText="1" readingOrder="1"/>
    </xf>
    <xf numFmtId="4" fontId="563" fillId="517" borderId="563" xfId="0" applyNumberFormat="1" applyFont="1" applyFill="1" applyBorder="1" applyAlignment="1" applyProtection="1">
      <alignment horizontal="right" wrapText="1" readingOrder="1"/>
    </xf>
    <xf numFmtId="4" fontId="564" fillId="518" borderId="564" xfId="0" applyNumberFormat="1" applyFont="1" applyFill="1" applyBorder="1" applyAlignment="1" applyProtection="1">
      <alignment horizontal="right" wrapText="1" readingOrder="1"/>
    </xf>
    <xf numFmtId="4" fontId="565" fillId="519" borderId="565" xfId="0" applyNumberFormat="1" applyFont="1" applyFill="1" applyBorder="1" applyAlignment="1" applyProtection="1">
      <alignment horizontal="right" wrapText="1" readingOrder="1"/>
    </xf>
    <xf numFmtId="4" fontId="566" fillId="520" borderId="566" xfId="0" applyNumberFormat="1" applyFont="1" applyFill="1" applyBorder="1" applyAlignment="1" applyProtection="1">
      <alignment horizontal="right" wrapText="1" readingOrder="1"/>
    </xf>
    <xf numFmtId="4" fontId="567" fillId="521" borderId="567" xfId="0" applyNumberFormat="1" applyFont="1" applyFill="1" applyBorder="1" applyAlignment="1" applyProtection="1">
      <alignment horizontal="right" wrapText="1" readingOrder="1"/>
    </xf>
    <xf numFmtId="4" fontId="568" fillId="522" borderId="568" xfId="0" applyNumberFormat="1" applyFont="1" applyFill="1" applyBorder="1" applyAlignment="1" applyProtection="1">
      <alignment horizontal="right" wrapText="1" readingOrder="1"/>
    </xf>
    <xf numFmtId="4" fontId="569" fillId="523" borderId="569" xfId="0" applyNumberFormat="1" applyFont="1" applyFill="1" applyBorder="1" applyAlignment="1" applyProtection="1">
      <alignment horizontal="right" wrapText="1" readingOrder="1"/>
    </xf>
    <xf numFmtId="4" fontId="570" fillId="524" borderId="570" xfId="0" applyNumberFormat="1" applyFont="1" applyFill="1" applyBorder="1" applyAlignment="1" applyProtection="1">
      <alignment horizontal="right" wrapText="1" readingOrder="1"/>
    </xf>
    <xf numFmtId="4" fontId="571" fillId="525" borderId="571" xfId="0" applyNumberFormat="1" applyFont="1" applyFill="1" applyBorder="1" applyAlignment="1" applyProtection="1">
      <alignment horizontal="right" wrapText="1" readingOrder="1"/>
    </xf>
    <xf numFmtId="4" fontId="572" fillId="526" borderId="572" xfId="0" applyNumberFormat="1" applyFont="1" applyFill="1" applyBorder="1" applyAlignment="1" applyProtection="1">
      <alignment horizontal="right" wrapText="1" readingOrder="1"/>
    </xf>
    <xf numFmtId="4" fontId="573" fillId="527" borderId="573" xfId="0" applyNumberFormat="1" applyFont="1" applyFill="1" applyBorder="1" applyAlignment="1" applyProtection="1">
      <alignment horizontal="right" wrapText="1" readingOrder="1"/>
    </xf>
    <xf numFmtId="4" fontId="574" fillId="528" borderId="574" xfId="0" applyNumberFormat="1" applyFont="1" applyFill="1" applyBorder="1" applyAlignment="1" applyProtection="1">
      <alignment horizontal="right" wrapText="1" readingOrder="1"/>
    </xf>
    <xf numFmtId="4" fontId="575" fillId="529" borderId="575" xfId="0" applyNumberFormat="1" applyFont="1" applyFill="1" applyBorder="1" applyAlignment="1" applyProtection="1">
      <alignment horizontal="right" wrapText="1" readingOrder="1"/>
    </xf>
    <xf numFmtId="4" fontId="576" fillId="530" borderId="576" xfId="0" applyNumberFormat="1" applyFont="1" applyFill="1" applyBorder="1" applyAlignment="1" applyProtection="1">
      <alignment horizontal="right" wrapText="1" readingOrder="1"/>
    </xf>
    <xf numFmtId="0" fontId="577" fillId="531" borderId="577" xfId="0" applyFont="1" applyFill="1" applyBorder="1" applyAlignment="1" applyProtection="1">
      <alignment horizontal="left" vertical="top" wrapText="1" readingOrder="1"/>
    </xf>
    <xf numFmtId="4" fontId="579" fillId="532" borderId="579" xfId="0" applyNumberFormat="1" applyFont="1" applyFill="1" applyBorder="1" applyAlignment="1" applyProtection="1">
      <alignment horizontal="right" wrapText="1" readingOrder="1"/>
    </xf>
    <xf numFmtId="4" fontId="580" fillId="533" borderId="580" xfId="0" applyNumberFormat="1" applyFont="1" applyFill="1" applyBorder="1" applyAlignment="1" applyProtection="1">
      <alignment horizontal="right" wrapText="1" readingOrder="1"/>
    </xf>
    <xf numFmtId="4" fontId="581" fillId="534" borderId="581" xfId="0" applyNumberFormat="1" applyFont="1" applyFill="1" applyBorder="1" applyAlignment="1" applyProtection="1">
      <alignment horizontal="right" wrapText="1" readingOrder="1"/>
    </xf>
    <xf numFmtId="4" fontId="582" fillId="535" borderId="582" xfId="0" applyNumberFormat="1" applyFont="1" applyFill="1" applyBorder="1" applyAlignment="1" applyProtection="1">
      <alignment horizontal="right" wrapText="1" readingOrder="1"/>
    </xf>
    <xf numFmtId="4" fontId="583" fillId="536" borderId="583" xfId="0" applyNumberFormat="1" applyFont="1" applyFill="1" applyBorder="1" applyAlignment="1" applyProtection="1">
      <alignment horizontal="right" wrapText="1" readingOrder="1"/>
    </xf>
    <xf numFmtId="4" fontId="584" fillId="537" borderId="584" xfId="0" applyNumberFormat="1" applyFont="1" applyFill="1" applyBorder="1" applyAlignment="1" applyProtection="1">
      <alignment horizontal="right" wrapText="1" readingOrder="1"/>
    </xf>
    <xf numFmtId="4" fontId="585" fillId="538" borderId="585" xfId="0" applyNumberFormat="1" applyFont="1" applyFill="1" applyBorder="1" applyAlignment="1" applyProtection="1">
      <alignment horizontal="right" wrapText="1" readingOrder="1"/>
    </xf>
    <xf numFmtId="4" fontId="586" fillId="539" borderId="586" xfId="0" applyNumberFormat="1" applyFont="1" applyFill="1" applyBorder="1" applyAlignment="1" applyProtection="1">
      <alignment horizontal="right" wrapText="1" readingOrder="1"/>
    </xf>
    <xf numFmtId="4" fontId="587" fillId="540" borderId="587" xfId="0" applyNumberFormat="1" applyFont="1" applyFill="1" applyBorder="1" applyAlignment="1" applyProtection="1">
      <alignment horizontal="right" wrapText="1" readingOrder="1"/>
    </xf>
    <xf numFmtId="4" fontId="588" fillId="541" borderId="588" xfId="0" applyNumberFormat="1" applyFont="1" applyFill="1" applyBorder="1" applyAlignment="1" applyProtection="1">
      <alignment horizontal="right" wrapText="1" readingOrder="1"/>
    </xf>
    <xf numFmtId="4" fontId="589" fillId="542" borderId="589" xfId="0" applyNumberFormat="1" applyFont="1" applyFill="1" applyBorder="1" applyAlignment="1" applyProtection="1">
      <alignment horizontal="right" wrapText="1" readingOrder="1"/>
    </xf>
    <xf numFmtId="4" fontId="590" fillId="543" borderId="590" xfId="0" applyNumberFormat="1" applyFont="1" applyFill="1" applyBorder="1" applyAlignment="1" applyProtection="1">
      <alignment horizontal="right" wrapText="1" readingOrder="1"/>
    </xf>
    <xf numFmtId="4" fontId="591" fillId="544" borderId="591" xfId="0" applyNumberFormat="1" applyFont="1" applyFill="1" applyBorder="1" applyAlignment="1" applyProtection="1">
      <alignment horizontal="right" wrapText="1" readingOrder="1"/>
    </xf>
    <xf numFmtId="4" fontId="592" fillId="545" borderId="592" xfId="0" applyNumberFormat="1" applyFont="1" applyFill="1" applyBorder="1" applyAlignment="1" applyProtection="1">
      <alignment horizontal="right" wrapText="1" readingOrder="1"/>
    </xf>
    <xf numFmtId="4" fontId="593" fillId="546" borderId="593" xfId="0" applyNumberFormat="1" applyFont="1" applyFill="1" applyBorder="1" applyAlignment="1" applyProtection="1">
      <alignment horizontal="right" wrapText="1" readingOrder="1"/>
    </xf>
    <xf numFmtId="4" fontId="594" fillId="547" borderId="594" xfId="0" applyNumberFormat="1" applyFont="1" applyFill="1" applyBorder="1" applyAlignment="1" applyProtection="1">
      <alignment horizontal="right" wrapText="1" readingOrder="1"/>
    </xf>
    <xf numFmtId="4" fontId="595" fillId="548" borderId="595" xfId="0" applyNumberFormat="1" applyFont="1" applyFill="1" applyBorder="1" applyAlignment="1" applyProtection="1">
      <alignment horizontal="right" wrapText="1" readingOrder="1"/>
    </xf>
    <xf numFmtId="4" fontId="596" fillId="549" borderId="596" xfId="0" applyNumberFormat="1" applyFont="1" applyFill="1" applyBorder="1" applyAlignment="1" applyProtection="1">
      <alignment horizontal="right" wrapText="1" readingOrder="1"/>
    </xf>
    <xf numFmtId="4" fontId="597" fillId="550" borderId="597" xfId="0" applyNumberFormat="1" applyFont="1" applyFill="1" applyBorder="1" applyAlignment="1" applyProtection="1">
      <alignment horizontal="right" wrapText="1" readingOrder="1"/>
    </xf>
    <xf numFmtId="4" fontId="598" fillId="551" borderId="598" xfId="0" applyNumberFormat="1" applyFont="1" applyFill="1" applyBorder="1" applyAlignment="1" applyProtection="1">
      <alignment horizontal="right" wrapText="1" readingOrder="1"/>
    </xf>
    <xf numFmtId="4" fontId="599" fillId="552" borderId="599" xfId="0" applyNumberFormat="1" applyFont="1" applyFill="1" applyBorder="1" applyAlignment="1" applyProtection="1">
      <alignment horizontal="right" wrapText="1" readingOrder="1"/>
    </xf>
    <xf numFmtId="4" fontId="600" fillId="553" borderId="600" xfId="0" applyNumberFormat="1" applyFont="1" applyFill="1" applyBorder="1" applyAlignment="1" applyProtection="1">
      <alignment horizontal="right" wrapText="1" readingOrder="1"/>
    </xf>
    <xf numFmtId="4" fontId="601" fillId="554" borderId="601" xfId="0" applyNumberFormat="1" applyFont="1" applyFill="1" applyBorder="1" applyAlignment="1" applyProtection="1">
      <alignment horizontal="right" wrapText="1" readingOrder="1"/>
    </xf>
    <xf numFmtId="4" fontId="602" fillId="555" borderId="602" xfId="0" applyNumberFormat="1" applyFont="1" applyFill="1" applyBorder="1" applyAlignment="1" applyProtection="1">
      <alignment horizontal="right" wrapText="1" readingOrder="1"/>
    </xf>
    <xf numFmtId="0" fontId="603" fillId="556" borderId="603" xfId="0" applyFont="1" applyFill="1" applyBorder="1" applyAlignment="1" applyProtection="1">
      <alignment horizontal="left" vertical="top" wrapText="1" readingOrder="1"/>
    </xf>
    <xf numFmtId="4" fontId="605" fillId="557" borderId="605" xfId="0" applyNumberFormat="1" applyFont="1" applyFill="1" applyBorder="1" applyAlignment="1" applyProtection="1">
      <alignment horizontal="right" wrapText="1" readingOrder="1"/>
    </xf>
    <xf numFmtId="4" fontId="606" fillId="558" borderId="606" xfId="0" applyNumberFormat="1" applyFont="1" applyFill="1" applyBorder="1" applyAlignment="1" applyProtection="1">
      <alignment horizontal="right" wrapText="1" readingOrder="1"/>
    </xf>
    <xf numFmtId="4" fontId="607" fillId="559" borderId="607" xfId="0" applyNumberFormat="1" applyFont="1" applyFill="1" applyBorder="1" applyAlignment="1" applyProtection="1">
      <alignment horizontal="right" wrapText="1" readingOrder="1"/>
    </xf>
    <xf numFmtId="4" fontId="608" fillId="560" borderId="608" xfId="0" applyNumberFormat="1" applyFont="1" applyFill="1" applyBorder="1" applyAlignment="1" applyProtection="1">
      <alignment horizontal="right" wrapText="1" readingOrder="1"/>
    </xf>
    <xf numFmtId="4" fontId="609" fillId="561" borderId="609" xfId="0" applyNumberFormat="1" applyFont="1" applyFill="1" applyBorder="1" applyAlignment="1" applyProtection="1">
      <alignment horizontal="right" wrapText="1" readingOrder="1"/>
    </xf>
    <xf numFmtId="4" fontId="610" fillId="562" borderId="610" xfId="0" applyNumberFormat="1" applyFont="1" applyFill="1" applyBorder="1" applyAlignment="1" applyProtection="1">
      <alignment horizontal="right" wrapText="1" readingOrder="1"/>
    </xf>
    <xf numFmtId="4" fontId="611" fillId="563" borderId="611" xfId="0" applyNumberFormat="1" applyFont="1" applyFill="1" applyBorder="1" applyAlignment="1" applyProtection="1">
      <alignment horizontal="right" wrapText="1" readingOrder="1"/>
    </xf>
    <xf numFmtId="4" fontId="612" fillId="564" borderId="612" xfId="0" applyNumberFormat="1" applyFont="1" applyFill="1" applyBorder="1" applyAlignment="1" applyProtection="1">
      <alignment horizontal="right" wrapText="1" readingOrder="1"/>
    </xf>
    <xf numFmtId="4" fontId="613" fillId="565" borderId="613" xfId="0" applyNumberFormat="1" applyFont="1" applyFill="1" applyBorder="1" applyAlignment="1" applyProtection="1">
      <alignment horizontal="right" wrapText="1" readingOrder="1"/>
    </xf>
    <xf numFmtId="4" fontId="614" fillId="566" borderId="614" xfId="0" applyNumberFormat="1" applyFont="1" applyFill="1" applyBorder="1" applyAlignment="1" applyProtection="1">
      <alignment horizontal="right" wrapText="1" readingOrder="1"/>
    </xf>
    <xf numFmtId="4" fontId="615" fillId="567" borderId="615" xfId="0" applyNumberFormat="1" applyFont="1" applyFill="1" applyBorder="1" applyAlignment="1" applyProtection="1">
      <alignment horizontal="right" wrapText="1" readingOrder="1"/>
    </xf>
    <xf numFmtId="4" fontId="616" fillId="568" borderId="616" xfId="0" applyNumberFormat="1" applyFont="1" applyFill="1" applyBorder="1" applyAlignment="1" applyProtection="1">
      <alignment horizontal="right" wrapText="1" readingOrder="1"/>
    </xf>
    <xf numFmtId="4" fontId="617" fillId="569" borderId="617" xfId="0" applyNumberFormat="1" applyFont="1" applyFill="1" applyBorder="1" applyAlignment="1" applyProtection="1">
      <alignment horizontal="right" wrapText="1" readingOrder="1"/>
    </xf>
    <xf numFmtId="4" fontId="618" fillId="570" borderId="618" xfId="0" applyNumberFormat="1" applyFont="1" applyFill="1" applyBorder="1" applyAlignment="1" applyProtection="1">
      <alignment horizontal="right" wrapText="1" readingOrder="1"/>
    </xf>
    <xf numFmtId="4" fontId="619" fillId="571" borderId="619" xfId="0" applyNumberFormat="1" applyFont="1" applyFill="1" applyBorder="1" applyAlignment="1" applyProtection="1">
      <alignment horizontal="right" wrapText="1" readingOrder="1"/>
    </xf>
    <xf numFmtId="4" fontId="620" fillId="572" borderId="620" xfId="0" applyNumberFormat="1" applyFont="1" applyFill="1" applyBorder="1" applyAlignment="1" applyProtection="1">
      <alignment horizontal="right" wrapText="1" readingOrder="1"/>
    </xf>
    <xf numFmtId="4" fontId="621" fillId="573" borderId="621" xfId="0" applyNumberFormat="1" applyFont="1" applyFill="1" applyBorder="1" applyAlignment="1" applyProtection="1">
      <alignment horizontal="right" wrapText="1" readingOrder="1"/>
    </xf>
    <xf numFmtId="4" fontId="622" fillId="574" borderId="622" xfId="0" applyNumberFormat="1" applyFont="1" applyFill="1" applyBorder="1" applyAlignment="1" applyProtection="1">
      <alignment horizontal="right" wrapText="1" readingOrder="1"/>
    </xf>
    <xf numFmtId="4" fontId="623" fillId="575" borderId="623" xfId="0" applyNumberFormat="1" applyFont="1" applyFill="1" applyBorder="1" applyAlignment="1" applyProtection="1">
      <alignment horizontal="right" wrapText="1" readingOrder="1"/>
    </xf>
    <xf numFmtId="4" fontId="624" fillId="576" borderId="624" xfId="0" applyNumberFormat="1" applyFont="1" applyFill="1" applyBorder="1" applyAlignment="1" applyProtection="1">
      <alignment horizontal="right" wrapText="1" readingOrder="1"/>
    </xf>
    <xf numFmtId="4" fontId="625" fillId="577" borderId="625" xfId="0" applyNumberFormat="1" applyFont="1" applyFill="1" applyBorder="1" applyAlignment="1" applyProtection="1">
      <alignment horizontal="right" wrapText="1" readingOrder="1"/>
    </xf>
    <xf numFmtId="4" fontId="626" fillId="578" borderId="626" xfId="0" applyNumberFormat="1" applyFont="1" applyFill="1" applyBorder="1" applyAlignment="1" applyProtection="1">
      <alignment horizontal="right" wrapText="1" readingOrder="1"/>
    </xf>
    <xf numFmtId="4" fontId="627" fillId="579" borderId="627" xfId="0" applyNumberFormat="1" applyFont="1" applyFill="1" applyBorder="1" applyAlignment="1" applyProtection="1">
      <alignment horizontal="right" wrapText="1" readingOrder="1"/>
    </xf>
    <xf numFmtId="4" fontId="628" fillId="580" borderId="628" xfId="0" applyNumberFormat="1" applyFont="1" applyFill="1" applyBorder="1" applyAlignment="1" applyProtection="1">
      <alignment horizontal="right" wrapText="1" readingOrder="1"/>
    </xf>
    <xf numFmtId="0" fontId="629" fillId="581" borderId="629" xfId="0" applyFont="1" applyFill="1" applyBorder="1" applyAlignment="1" applyProtection="1">
      <alignment horizontal="left" vertical="top" wrapText="1" readingOrder="1"/>
    </xf>
    <xf numFmtId="4" fontId="631" fillId="583" borderId="631" xfId="0" applyNumberFormat="1" applyFont="1" applyFill="1" applyBorder="1" applyAlignment="1" applyProtection="1">
      <alignment horizontal="right" wrapText="1" readingOrder="1"/>
    </xf>
    <xf numFmtId="4" fontId="632" fillId="584" borderId="632" xfId="0" applyNumberFormat="1" applyFont="1" applyFill="1" applyBorder="1" applyAlignment="1" applyProtection="1">
      <alignment horizontal="right" wrapText="1" readingOrder="1"/>
    </xf>
    <xf numFmtId="4" fontId="633" fillId="585" borderId="633" xfId="0" applyNumberFormat="1" applyFont="1" applyFill="1" applyBorder="1" applyAlignment="1" applyProtection="1">
      <alignment horizontal="right" wrapText="1" readingOrder="1"/>
    </xf>
    <xf numFmtId="4" fontId="634" fillId="586" borderId="634" xfId="0" applyNumberFormat="1" applyFont="1" applyFill="1" applyBorder="1" applyAlignment="1" applyProtection="1">
      <alignment horizontal="right" wrapText="1" readingOrder="1"/>
    </xf>
    <xf numFmtId="4" fontId="635" fillId="587" borderId="635" xfId="0" applyNumberFormat="1" applyFont="1" applyFill="1" applyBorder="1" applyAlignment="1" applyProtection="1">
      <alignment horizontal="right" wrapText="1" readingOrder="1"/>
    </xf>
    <xf numFmtId="4" fontId="636" fillId="588" borderId="636" xfId="0" applyNumberFormat="1" applyFont="1" applyFill="1" applyBorder="1" applyAlignment="1" applyProtection="1">
      <alignment horizontal="right" wrapText="1" readingOrder="1"/>
    </xf>
    <xf numFmtId="4" fontId="637" fillId="589" borderId="637" xfId="0" applyNumberFormat="1" applyFont="1" applyFill="1" applyBorder="1" applyAlignment="1" applyProtection="1">
      <alignment horizontal="right" wrapText="1" readingOrder="1"/>
    </xf>
    <xf numFmtId="4" fontId="638" fillId="590" borderId="638" xfId="0" applyNumberFormat="1" applyFont="1" applyFill="1" applyBorder="1" applyAlignment="1" applyProtection="1">
      <alignment horizontal="right" wrapText="1" readingOrder="1"/>
    </xf>
    <xf numFmtId="4" fontId="639" fillId="591" borderId="639" xfId="0" applyNumberFormat="1" applyFont="1" applyFill="1" applyBorder="1" applyAlignment="1" applyProtection="1">
      <alignment horizontal="right" wrapText="1" readingOrder="1"/>
    </xf>
    <xf numFmtId="4" fontId="640" fillId="592" borderId="640" xfId="0" applyNumberFormat="1" applyFont="1" applyFill="1" applyBorder="1" applyAlignment="1" applyProtection="1">
      <alignment horizontal="right" wrapText="1" readingOrder="1"/>
    </xf>
    <xf numFmtId="4" fontId="641" fillId="593" borderId="641" xfId="0" applyNumberFormat="1" applyFont="1" applyFill="1" applyBorder="1" applyAlignment="1" applyProtection="1">
      <alignment horizontal="right" wrapText="1" readingOrder="1"/>
    </xf>
    <xf numFmtId="4" fontId="642" fillId="594" borderId="642" xfId="0" applyNumberFormat="1" applyFont="1" applyFill="1" applyBorder="1" applyAlignment="1" applyProtection="1">
      <alignment horizontal="right" wrapText="1" readingOrder="1"/>
    </xf>
    <xf numFmtId="4" fontId="643" fillId="595" borderId="643" xfId="0" applyNumberFormat="1" applyFont="1" applyFill="1" applyBorder="1" applyAlignment="1" applyProtection="1">
      <alignment horizontal="right" wrapText="1" readingOrder="1"/>
    </xf>
    <xf numFmtId="4" fontId="644" fillId="596" borderId="644" xfId="0" applyNumberFormat="1" applyFont="1" applyFill="1" applyBorder="1" applyAlignment="1" applyProtection="1">
      <alignment horizontal="right" wrapText="1" readingOrder="1"/>
    </xf>
    <xf numFmtId="4" fontId="645" fillId="597" borderId="645" xfId="0" applyNumberFormat="1" applyFont="1" applyFill="1" applyBorder="1" applyAlignment="1" applyProtection="1">
      <alignment horizontal="right" wrapText="1" readingOrder="1"/>
    </xf>
    <xf numFmtId="4" fontId="646" fillId="598" borderId="646" xfId="0" applyNumberFormat="1" applyFont="1" applyFill="1" applyBorder="1" applyAlignment="1" applyProtection="1">
      <alignment horizontal="right" wrapText="1" readingOrder="1"/>
    </xf>
    <xf numFmtId="4" fontId="647" fillId="599" borderId="647" xfId="0" applyNumberFormat="1" applyFont="1" applyFill="1" applyBorder="1" applyAlignment="1" applyProtection="1">
      <alignment horizontal="right" wrapText="1" readingOrder="1"/>
    </xf>
    <xf numFmtId="4" fontId="648" fillId="600" borderId="648" xfId="0" applyNumberFormat="1" applyFont="1" applyFill="1" applyBorder="1" applyAlignment="1" applyProtection="1">
      <alignment horizontal="right" wrapText="1" readingOrder="1"/>
    </xf>
    <xf numFmtId="4" fontId="649" fillId="601" borderId="649" xfId="0" applyNumberFormat="1" applyFont="1" applyFill="1" applyBorder="1" applyAlignment="1" applyProtection="1">
      <alignment horizontal="right" wrapText="1" readingOrder="1"/>
    </xf>
    <xf numFmtId="4" fontId="650" fillId="602" borderId="650" xfId="0" applyNumberFormat="1" applyFont="1" applyFill="1" applyBorder="1" applyAlignment="1" applyProtection="1">
      <alignment horizontal="right" wrapText="1" readingOrder="1"/>
    </xf>
    <xf numFmtId="4" fontId="651" fillId="603" borderId="651" xfId="0" applyNumberFormat="1" applyFont="1" applyFill="1" applyBorder="1" applyAlignment="1" applyProtection="1">
      <alignment horizontal="right" wrapText="1" readingOrder="1"/>
    </xf>
    <xf numFmtId="4" fontId="652" fillId="604" borderId="652" xfId="0" applyNumberFormat="1" applyFont="1" applyFill="1" applyBorder="1" applyAlignment="1" applyProtection="1">
      <alignment horizontal="right" wrapText="1" readingOrder="1"/>
    </xf>
    <xf numFmtId="4" fontId="653" fillId="605" borderId="653" xfId="0" applyNumberFormat="1" applyFont="1" applyFill="1" applyBorder="1" applyAlignment="1" applyProtection="1">
      <alignment horizontal="right" wrapText="1" readingOrder="1"/>
    </xf>
    <xf numFmtId="4" fontId="654" fillId="606" borderId="654" xfId="0" applyNumberFormat="1" applyFont="1" applyFill="1" applyBorder="1" applyAlignment="1" applyProtection="1">
      <alignment horizontal="right" wrapText="1" readingOrder="1"/>
    </xf>
    <xf numFmtId="0" fontId="655" fillId="607" borderId="655" xfId="0" applyFont="1" applyFill="1" applyBorder="1" applyAlignment="1" applyProtection="1">
      <alignment readingOrder="1"/>
    </xf>
    <xf numFmtId="0" fontId="656" fillId="608" borderId="656" xfId="0" applyFont="1" applyFill="1" applyBorder="1" applyProtection="1"/>
    <xf numFmtId="0" fontId="657" fillId="609" borderId="657" xfId="0" applyFont="1" applyFill="1" applyBorder="1" applyAlignment="1" applyProtection="1">
      <alignment horizontal="left" vertical="top" wrapText="1"/>
    </xf>
    <xf numFmtId="0" fontId="658" fillId="610" borderId="658" xfId="0" applyFont="1" applyFill="1" applyBorder="1" applyAlignment="1" applyProtection="1">
      <alignment horizontal="left" vertical="top" wrapText="1"/>
    </xf>
    <xf numFmtId="0" fontId="659" fillId="611" borderId="659" xfId="0" applyFont="1" applyFill="1" applyBorder="1" applyAlignment="1" applyProtection="1">
      <alignment horizontal="left" vertical="top" wrapText="1"/>
    </xf>
    <xf numFmtId="0" fontId="660" fillId="612" borderId="660" xfId="0" applyFont="1" applyFill="1" applyBorder="1" applyAlignment="1" applyProtection="1">
      <alignment horizontal="left" vertical="top" wrapText="1"/>
    </xf>
    <xf numFmtId="0" fontId="661" fillId="613" borderId="661" xfId="0" applyFont="1" applyFill="1" applyBorder="1" applyAlignment="1" applyProtection="1">
      <alignment horizontal="left" vertical="top" wrapText="1"/>
    </xf>
    <xf numFmtId="0" fontId="662" fillId="614" borderId="662" xfId="0" applyFont="1" applyFill="1" applyBorder="1" applyAlignment="1" applyProtection="1">
      <alignment horizontal="left" vertical="top" wrapText="1"/>
    </xf>
    <xf numFmtId="0" fontId="663" fillId="615" borderId="663" xfId="0" applyFont="1" applyFill="1" applyBorder="1" applyAlignment="1" applyProtection="1">
      <alignment horizontal="left" vertical="top" wrapText="1"/>
    </xf>
    <xf numFmtId="0" fontId="664" fillId="616" borderId="664" xfId="0" applyFont="1" applyFill="1" applyBorder="1" applyAlignment="1" applyProtection="1">
      <alignment horizontal="left" vertical="top" wrapText="1"/>
    </xf>
    <xf numFmtId="0" fontId="665" fillId="617" borderId="665" xfId="0" applyFont="1" applyFill="1" applyBorder="1" applyAlignment="1" applyProtection="1">
      <alignment horizontal="left" vertical="top" wrapText="1"/>
    </xf>
    <xf numFmtId="0" fontId="666" fillId="618" borderId="666" xfId="0" applyFont="1" applyFill="1" applyBorder="1" applyAlignment="1" applyProtection="1">
      <alignment horizontal="left" vertical="top" wrapText="1"/>
    </xf>
    <xf numFmtId="0" fontId="667" fillId="619" borderId="667" xfId="0" applyFont="1" applyFill="1" applyBorder="1" applyAlignment="1" applyProtection="1">
      <alignment horizontal="left" vertical="top" wrapText="1"/>
    </xf>
    <xf numFmtId="0" fontId="668" fillId="620" borderId="668" xfId="0" applyFont="1" applyFill="1" applyBorder="1" applyAlignment="1" applyProtection="1">
      <alignment horizontal="left" vertical="top" wrapText="1"/>
    </xf>
    <xf numFmtId="0" fontId="669" fillId="621" borderId="669" xfId="0" applyFont="1" applyFill="1" applyBorder="1" applyAlignment="1" applyProtection="1">
      <alignment horizontal="left" vertical="top" wrapText="1"/>
    </xf>
    <xf numFmtId="0" fontId="239" fillId="622" borderId="239" xfId="0" applyFont="1" applyFill="1" applyBorder="1" applyAlignment="1" applyProtection="1">
      <alignment horizontal="left" vertical="top" wrapText="1" readingOrder="1"/>
    </xf>
    <xf numFmtId="4" fontId="240" fillId="623" borderId="240" xfId="0" applyNumberFormat="1" applyFont="1" applyFill="1" applyBorder="1" applyAlignment="1" applyProtection="1">
      <alignment horizontal="right" wrapText="1" readingOrder="1"/>
    </xf>
    <xf numFmtId="4" fontId="241" fillId="623" borderId="241" xfId="0" applyNumberFormat="1" applyFont="1" applyFill="1" applyBorder="1" applyAlignment="1" applyProtection="1">
      <alignment horizontal="right" wrapText="1" readingOrder="1"/>
    </xf>
    <xf numFmtId="4" fontId="242" fillId="623" borderId="242" xfId="0" applyNumberFormat="1" applyFont="1" applyFill="1" applyBorder="1" applyAlignment="1" applyProtection="1">
      <alignment horizontal="right" wrapText="1" readingOrder="1"/>
    </xf>
    <xf numFmtId="4" fontId="243" fillId="623" borderId="243" xfId="0" applyNumberFormat="1" applyFont="1" applyFill="1" applyBorder="1" applyAlignment="1" applyProtection="1">
      <alignment horizontal="right" wrapText="1" readingOrder="1"/>
    </xf>
    <xf numFmtId="4" fontId="244" fillId="623" borderId="244" xfId="0" applyNumberFormat="1" applyFont="1" applyFill="1" applyBorder="1" applyAlignment="1" applyProtection="1">
      <alignment horizontal="right" wrapText="1" readingOrder="1"/>
    </xf>
    <xf numFmtId="4" fontId="245" fillId="623" borderId="245" xfId="0" applyNumberFormat="1" applyFont="1" applyFill="1" applyBorder="1" applyAlignment="1" applyProtection="1">
      <alignment horizontal="right" wrapText="1" readingOrder="1"/>
    </xf>
    <xf numFmtId="4" fontId="246" fillId="623" borderId="246" xfId="0" applyNumberFormat="1" applyFont="1" applyFill="1" applyBorder="1" applyAlignment="1" applyProtection="1">
      <alignment horizontal="right" wrapText="1" readingOrder="1"/>
    </xf>
    <xf numFmtId="4" fontId="247" fillId="623" borderId="247" xfId="0" applyNumberFormat="1" applyFont="1" applyFill="1" applyBorder="1" applyAlignment="1" applyProtection="1">
      <alignment horizontal="right" wrapText="1" readingOrder="1"/>
    </xf>
    <xf numFmtId="4" fontId="248" fillId="623" borderId="248" xfId="0" applyNumberFormat="1" applyFont="1" applyFill="1" applyBorder="1" applyAlignment="1" applyProtection="1">
      <alignment horizontal="right" wrapText="1" readingOrder="1"/>
    </xf>
    <xf numFmtId="4" fontId="249" fillId="623" borderId="249" xfId="0" applyNumberFormat="1" applyFont="1" applyFill="1" applyBorder="1" applyAlignment="1" applyProtection="1">
      <alignment horizontal="right" wrapText="1" readingOrder="1"/>
    </xf>
    <xf numFmtId="4" fontId="250" fillId="623" borderId="250" xfId="0" applyNumberFormat="1" applyFont="1" applyFill="1" applyBorder="1" applyAlignment="1" applyProtection="1">
      <alignment horizontal="right" wrapText="1" readingOrder="1"/>
    </xf>
    <xf numFmtId="4" fontId="251" fillId="623" borderId="251" xfId="0" applyNumberFormat="1" applyFont="1" applyFill="1" applyBorder="1" applyAlignment="1" applyProtection="1">
      <alignment horizontal="right" wrapText="1" readingOrder="1"/>
    </xf>
    <xf numFmtId="4" fontId="252" fillId="623" borderId="252" xfId="0" applyNumberFormat="1" applyFont="1" applyFill="1" applyBorder="1" applyAlignment="1" applyProtection="1">
      <alignment horizontal="right" wrapText="1" readingOrder="1"/>
    </xf>
    <xf numFmtId="4" fontId="253" fillId="623" borderId="253" xfId="0" applyNumberFormat="1" applyFont="1" applyFill="1" applyBorder="1" applyAlignment="1" applyProtection="1">
      <alignment horizontal="right" wrapText="1" readingOrder="1"/>
    </xf>
    <xf numFmtId="4" fontId="254" fillId="623" borderId="254" xfId="0" applyNumberFormat="1" applyFont="1" applyFill="1" applyBorder="1" applyAlignment="1" applyProtection="1">
      <alignment horizontal="right" wrapText="1" readingOrder="1"/>
    </xf>
    <xf numFmtId="4" fontId="255" fillId="623" borderId="255" xfId="0" applyNumberFormat="1" applyFont="1" applyFill="1" applyBorder="1" applyAlignment="1" applyProtection="1">
      <alignment horizontal="right" wrapText="1" readingOrder="1"/>
    </xf>
    <xf numFmtId="4" fontId="256" fillId="623" borderId="256" xfId="0" applyNumberFormat="1" applyFont="1" applyFill="1" applyBorder="1" applyAlignment="1" applyProtection="1">
      <alignment horizontal="right" wrapText="1" readingOrder="1"/>
    </xf>
    <xf numFmtId="4" fontId="257" fillId="623" borderId="257" xfId="0" applyNumberFormat="1" applyFont="1" applyFill="1" applyBorder="1" applyAlignment="1" applyProtection="1">
      <alignment horizontal="right" wrapText="1" readingOrder="1"/>
    </xf>
    <xf numFmtId="4" fontId="258" fillId="623" borderId="258" xfId="0" applyNumberFormat="1" applyFont="1" applyFill="1" applyBorder="1" applyAlignment="1" applyProtection="1">
      <alignment horizontal="right" wrapText="1" readingOrder="1"/>
    </xf>
    <xf numFmtId="4" fontId="259" fillId="623" borderId="259" xfId="0" applyNumberFormat="1" applyFont="1" applyFill="1" applyBorder="1" applyAlignment="1" applyProtection="1">
      <alignment horizontal="right" wrapText="1" readingOrder="1"/>
    </xf>
    <xf numFmtId="4" fontId="260" fillId="623" borderId="260" xfId="0" applyNumberFormat="1" applyFont="1" applyFill="1" applyBorder="1" applyAlignment="1" applyProtection="1">
      <alignment horizontal="right" wrapText="1" readingOrder="1"/>
    </xf>
    <xf numFmtId="4" fontId="261" fillId="623" borderId="261" xfId="0" applyNumberFormat="1" applyFont="1" applyFill="1" applyBorder="1" applyAlignment="1" applyProtection="1">
      <alignment horizontal="right" wrapText="1" readingOrder="1"/>
    </xf>
    <xf numFmtId="4" fontId="262" fillId="623" borderId="262" xfId="0" applyNumberFormat="1" applyFont="1" applyFill="1" applyBorder="1" applyAlignment="1" applyProtection="1">
      <alignment horizontal="right" wrapText="1" readingOrder="1"/>
    </xf>
    <xf numFmtId="4" fontId="263" fillId="623" borderId="263" xfId="0" applyNumberFormat="1" applyFont="1" applyFill="1" applyBorder="1" applyAlignment="1" applyProtection="1">
      <alignment horizontal="right" wrapText="1" readingOrder="1"/>
    </xf>
    <xf numFmtId="4" fontId="264" fillId="623" borderId="264" xfId="0" applyNumberFormat="1" applyFont="1" applyFill="1" applyBorder="1" applyAlignment="1" applyProtection="1">
      <alignment horizontal="right" wrapText="1" readingOrder="1"/>
    </xf>
    <xf numFmtId="0" fontId="0" fillId="624" borderId="0" xfId="0" applyFill="1"/>
    <xf numFmtId="0" fontId="670" fillId="0" borderId="0" xfId="0" applyFont="1"/>
    <xf numFmtId="0" fontId="6" fillId="622" borderId="6" xfId="0" applyFont="1" applyFill="1" applyBorder="1" applyAlignment="1" applyProtection="1">
      <alignment horizontal="center" vertical="top" wrapText="1" readingOrder="1"/>
    </xf>
    <xf numFmtId="0" fontId="32" fillId="622" borderId="32" xfId="0" applyFont="1" applyFill="1" applyBorder="1" applyAlignment="1" applyProtection="1">
      <alignment horizontal="center" vertical="top" wrapText="1" readingOrder="1"/>
    </xf>
    <xf numFmtId="0" fontId="58" fillId="622" borderId="58" xfId="0" applyFont="1" applyFill="1" applyBorder="1" applyAlignment="1" applyProtection="1">
      <alignment horizontal="left" vertical="top" wrapText="1" readingOrder="1"/>
    </xf>
    <xf numFmtId="4" fontId="84" fillId="623" borderId="84" xfId="0" applyNumberFormat="1" applyFont="1" applyFill="1" applyBorder="1" applyAlignment="1" applyProtection="1">
      <alignment horizontal="right" wrapText="1" readingOrder="1"/>
    </xf>
    <xf numFmtId="4" fontId="110" fillId="623" borderId="110" xfId="0" applyNumberFormat="1" applyFont="1" applyFill="1" applyBorder="1" applyAlignment="1" applyProtection="1">
      <alignment horizontal="right" wrapText="1" readingOrder="1"/>
    </xf>
    <xf numFmtId="4" fontId="136" fillId="623" borderId="136" xfId="0" applyNumberFormat="1" applyFont="1" applyFill="1" applyBorder="1" applyAlignment="1" applyProtection="1">
      <alignment horizontal="right" wrapText="1" readingOrder="1"/>
    </xf>
    <xf numFmtId="4" fontId="162" fillId="623" borderId="162" xfId="0" applyNumberFormat="1" applyFont="1" applyFill="1" applyBorder="1" applyAlignment="1" applyProtection="1">
      <alignment horizontal="right" wrapText="1" readingOrder="1"/>
    </xf>
    <xf numFmtId="4" fontId="188" fillId="623" borderId="188" xfId="0" applyNumberFormat="1" applyFont="1" applyFill="1" applyBorder="1" applyAlignment="1" applyProtection="1">
      <alignment horizontal="right" wrapText="1" readingOrder="1"/>
    </xf>
    <xf numFmtId="4" fontId="214" fillId="623" borderId="214" xfId="0" applyNumberFormat="1" applyFont="1" applyFill="1" applyBorder="1" applyAlignment="1" applyProtection="1">
      <alignment horizontal="right" wrapText="1" readingOrder="1"/>
    </xf>
    <xf numFmtId="4" fontId="266" fillId="623" borderId="266" xfId="0" applyNumberFormat="1" applyFont="1" applyFill="1" applyBorder="1" applyAlignment="1" applyProtection="1">
      <alignment horizontal="right" wrapText="1" readingOrder="1"/>
    </xf>
    <xf numFmtId="4" fontId="292" fillId="623" borderId="292" xfId="0" applyNumberFormat="1" applyFont="1" applyFill="1" applyBorder="1" applyAlignment="1" applyProtection="1">
      <alignment horizontal="right" wrapText="1" readingOrder="1"/>
    </xf>
    <xf numFmtId="4" fontId="318" fillId="623" borderId="318" xfId="0" applyNumberFormat="1" applyFont="1" applyFill="1" applyBorder="1" applyAlignment="1" applyProtection="1">
      <alignment horizontal="right" wrapText="1" readingOrder="1"/>
    </xf>
    <xf numFmtId="4" fontId="344" fillId="623" borderId="344" xfId="0" applyNumberFormat="1" applyFont="1" applyFill="1" applyBorder="1" applyAlignment="1" applyProtection="1">
      <alignment horizontal="right" wrapText="1" readingOrder="1"/>
    </xf>
    <xf numFmtId="4" fontId="370" fillId="623" borderId="370" xfId="0" applyNumberFormat="1" applyFont="1" applyFill="1" applyBorder="1" applyAlignment="1" applyProtection="1">
      <alignment horizontal="right" wrapText="1" readingOrder="1"/>
    </xf>
    <xf numFmtId="4" fontId="396" fillId="623" borderId="396" xfId="0" applyNumberFormat="1" applyFont="1" applyFill="1" applyBorder="1" applyAlignment="1" applyProtection="1">
      <alignment horizontal="right" wrapText="1" readingOrder="1"/>
    </xf>
    <xf numFmtId="4" fontId="422" fillId="623" borderId="422" xfId="0" applyNumberFormat="1" applyFont="1" applyFill="1" applyBorder="1" applyAlignment="1" applyProtection="1">
      <alignment horizontal="right" wrapText="1" readingOrder="1"/>
    </xf>
    <xf numFmtId="4" fontId="448" fillId="623" borderId="448" xfId="0" applyNumberFormat="1" applyFont="1" applyFill="1" applyBorder="1" applyAlignment="1" applyProtection="1">
      <alignment horizontal="right" wrapText="1" readingOrder="1"/>
    </xf>
    <xf numFmtId="4" fontId="474" fillId="623" borderId="474" xfId="0" applyNumberFormat="1" applyFont="1" applyFill="1" applyBorder="1" applyAlignment="1" applyProtection="1">
      <alignment horizontal="right" wrapText="1" readingOrder="1"/>
    </xf>
    <xf numFmtId="4" fontId="500" fillId="623" borderId="500" xfId="0" applyNumberFormat="1" applyFont="1" applyFill="1" applyBorder="1" applyAlignment="1" applyProtection="1">
      <alignment horizontal="right" wrapText="1" readingOrder="1"/>
    </xf>
    <xf numFmtId="4" fontId="526" fillId="623" borderId="526" xfId="0" applyNumberFormat="1" applyFont="1" applyFill="1" applyBorder="1" applyAlignment="1" applyProtection="1">
      <alignment horizontal="right" wrapText="1" readingOrder="1"/>
    </xf>
    <xf numFmtId="4" fontId="552" fillId="623" borderId="552" xfId="0" applyNumberFormat="1" applyFont="1" applyFill="1" applyBorder="1" applyAlignment="1" applyProtection="1">
      <alignment horizontal="right" wrapText="1" readingOrder="1"/>
    </xf>
    <xf numFmtId="4" fontId="578" fillId="623" borderId="578" xfId="0" applyNumberFormat="1" applyFont="1" applyFill="1" applyBorder="1" applyAlignment="1" applyProtection="1">
      <alignment horizontal="right" wrapText="1" readingOrder="1"/>
    </xf>
    <xf numFmtId="4" fontId="604" fillId="623" borderId="604" xfId="0" applyNumberFormat="1" applyFont="1" applyFill="1" applyBorder="1" applyAlignment="1" applyProtection="1">
      <alignment horizontal="right" wrapText="1" readingOrder="1"/>
    </xf>
    <xf numFmtId="4" fontId="630" fillId="623" borderId="630" xfId="0" applyNumberFormat="1" applyFont="1" applyFill="1" applyBorder="1" applyAlignment="1" applyProtection="1">
      <alignment horizontal="right" wrapText="1" readingOrder="1"/>
    </xf>
    <xf numFmtId="0" fontId="671" fillId="621" borderId="669" xfId="0" applyFont="1" applyFill="1" applyBorder="1" applyAlignment="1" applyProtection="1">
      <alignment horizontal="left" readingOrder="1"/>
    </xf>
    <xf numFmtId="0" fontId="0" fillId="0" borderId="669" xfId="0" applyBorder="1"/>
    <xf numFmtId="0" fontId="672" fillId="621" borderId="669" xfId="0" applyFont="1" applyFill="1" applyBorder="1" applyAlignment="1" applyProtection="1">
      <alignment horizontal="left" readingOrder="1"/>
    </xf>
    <xf numFmtId="0" fontId="673" fillId="55" borderId="654" xfId="0" applyFont="1" applyFill="1" applyBorder="1" applyAlignment="1" applyProtection="1">
      <alignment horizontal="left" vertical="top" wrapText="1" readingOrder="1"/>
    </xf>
    <xf numFmtId="0" fontId="674" fillId="55" borderId="654" xfId="0" applyFont="1" applyFill="1" applyBorder="1" applyAlignment="1" applyProtection="1">
      <alignment horizontal="center" vertical="top" wrapText="1" readingOrder="1"/>
    </xf>
    <xf numFmtId="0" fontId="675" fillId="581" borderId="654" xfId="0" applyFont="1" applyFill="1" applyBorder="1" applyAlignment="1" applyProtection="1">
      <alignment horizontal="left" vertical="top" wrapText="1" readingOrder="1"/>
    </xf>
    <xf numFmtId="0" fontId="672" fillId="582" borderId="654" xfId="0" applyFont="1" applyFill="1" applyBorder="1" applyAlignment="1" applyProtection="1">
      <alignment horizontal="left" vertical="top" wrapText="1" readingOrder="1"/>
    </xf>
    <xf numFmtId="0" fontId="676" fillId="581" borderId="654" xfId="0" applyFont="1" applyFill="1" applyBorder="1" applyAlignment="1" applyProtection="1">
      <alignment horizontal="left" vertical="top" wrapText="1" readingOrder="1"/>
    </xf>
    <xf numFmtId="4" fontId="672" fillId="621" borderId="654" xfId="0" applyNumberFormat="1" applyFont="1" applyFill="1" applyBorder="1" applyAlignment="1" applyProtection="1">
      <alignment horizontal="right" wrapText="1" readingOrder="1"/>
    </xf>
    <xf numFmtId="0" fontId="672" fillId="621" borderId="654" xfId="0" applyFont="1" applyFill="1" applyBorder="1" applyAlignment="1" applyProtection="1">
      <alignment horizontal="right" wrapText="1" readingOrder="1"/>
    </xf>
    <xf numFmtId="164" fontId="672" fillId="621" borderId="654" xfId="0" applyNumberFormat="1" applyFont="1" applyFill="1" applyBorder="1" applyAlignment="1" applyProtection="1">
      <alignment horizontal="right" wrapText="1" readingOrder="1"/>
    </xf>
    <xf numFmtId="0" fontId="677" fillId="621" borderId="669" xfId="0" applyFont="1" applyFill="1" applyBorder="1" applyAlignment="1" applyProtection="1">
      <alignment readingOrder="1"/>
    </xf>
    <xf numFmtId="0" fontId="677" fillId="621" borderId="669" xfId="0" applyFont="1" applyFill="1" applyBorder="1" applyProtection="1"/>
    <xf numFmtId="0" fontId="0" fillId="624" borderId="669" xfId="0" applyFill="1" applyBorder="1"/>
    <xf numFmtId="0" fontId="674" fillId="622" borderId="654" xfId="0" applyFont="1" applyFill="1" applyBorder="1" applyAlignment="1" applyProtection="1">
      <alignment horizontal="center" vertical="top" wrapText="1" readingOrder="1"/>
    </xf>
    <xf numFmtId="0" fontId="672" fillId="622" borderId="654" xfId="0" applyFont="1" applyFill="1" applyBorder="1" applyAlignment="1" applyProtection="1">
      <alignment horizontal="left" vertical="top" wrapText="1" readingOrder="1"/>
    </xf>
    <xf numFmtId="4" fontId="672" fillId="623" borderId="654" xfId="0" applyNumberFormat="1" applyFont="1" applyFill="1" applyBorder="1" applyAlignment="1" applyProtection="1">
      <alignment horizontal="right" wrapText="1" readingOrder="1"/>
    </xf>
    <xf numFmtId="0" fontId="672" fillId="623" borderId="654" xfId="0" applyFont="1" applyFill="1" applyBorder="1" applyAlignment="1" applyProtection="1">
      <alignment horizontal="right" wrapText="1" readingOrder="1"/>
    </xf>
    <xf numFmtId="164" fontId="672" fillId="623" borderId="654" xfId="0" applyNumberFormat="1" applyFont="1" applyFill="1" applyBorder="1" applyAlignment="1" applyProtection="1">
      <alignment horizontal="right" wrapText="1" readingOrder="1"/>
    </xf>
    <xf numFmtId="0" fontId="676" fillId="622" borderId="654" xfId="0" applyFont="1" applyFill="1" applyBorder="1" applyAlignment="1" applyProtection="1">
      <alignment horizontal="left" vertical="top" wrapText="1" readingOrder="1"/>
    </xf>
    <xf numFmtId="4" fontId="0" fillId="624" borderId="669" xfId="0" applyNumberFormat="1" applyFill="1" applyBorder="1"/>
    <xf numFmtId="4" fontId="672" fillId="625" borderId="654" xfId="0" applyNumberFormat="1" applyFont="1" applyFill="1" applyBorder="1" applyAlignment="1" applyProtection="1">
      <alignment horizontal="right" wrapText="1" readingOrder="1"/>
    </xf>
    <xf numFmtId="0" fontId="674" fillId="624" borderId="654" xfId="0" applyFont="1" applyFill="1" applyBorder="1" applyAlignment="1" applyProtection="1">
      <alignment horizontal="center" vertical="top" wrapText="1" readingOrder="1"/>
    </xf>
    <xf numFmtId="0" fontId="672" fillId="624" borderId="654" xfId="0" applyFont="1" applyFill="1" applyBorder="1" applyAlignment="1" applyProtection="1">
      <alignment horizontal="left" vertical="top" wrapText="1" readingOrder="1"/>
    </xf>
    <xf numFmtId="4" fontId="672" fillId="624" borderId="654" xfId="0" applyNumberFormat="1" applyFont="1" applyFill="1" applyBorder="1" applyAlignment="1" applyProtection="1">
      <alignment horizontal="right" wrapText="1" readingOrder="1"/>
    </xf>
    <xf numFmtId="0" fontId="676" fillId="626" borderId="654" xfId="0" applyFont="1" applyFill="1" applyBorder="1" applyAlignment="1" applyProtection="1">
      <alignment horizontal="left" vertical="top" wrapText="1" readingOrder="1"/>
    </xf>
    <xf numFmtId="4" fontId="672" fillId="626" borderId="654" xfId="0" applyNumberFormat="1" applyFont="1" applyFill="1" applyBorder="1" applyAlignment="1" applyProtection="1">
      <alignment horizontal="right" wrapText="1" readingOrder="1"/>
    </xf>
    <xf numFmtId="0" fontId="0" fillId="626" borderId="669" xfId="0" applyFill="1" applyBorder="1"/>
    <xf numFmtId="0" fontId="680" fillId="626" borderId="670" xfId="0" applyFont="1" applyFill="1" applyBorder="1" applyAlignment="1" applyProtection="1">
      <alignment horizontal="left" vertical="top" wrapText="1" readingOrder="1"/>
    </xf>
    <xf numFmtId="0" fontId="680" fillId="626" borderId="671" xfId="0" applyFont="1" applyFill="1" applyBorder="1" applyAlignment="1" applyProtection="1">
      <alignment horizontal="left" vertical="top" wrapText="1" readingOrder="1"/>
    </xf>
    <xf numFmtId="0" fontId="679" fillId="0" borderId="673" xfId="0" applyFont="1" applyBorder="1" applyAlignment="1">
      <alignment horizontal="center"/>
    </xf>
    <xf numFmtId="0" fontId="679" fillId="0" borderId="674" xfId="0" applyFont="1" applyBorder="1" applyAlignment="1">
      <alignment horizontal="center"/>
    </xf>
    <xf numFmtId="0" fontId="679" fillId="0" borderId="675" xfId="0" applyFont="1" applyBorder="1" applyAlignment="1">
      <alignment horizontal="center"/>
    </xf>
    <xf numFmtId="0" fontId="0" fillId="0" borderId="654" xfId="0" applyBorder="1"/>
    <xf numFmtId="165" fontId="679" fillId="0" borderId="676" xfId="0" applyNumberFormat="1" applyFont="1" applyBorder="1"/>
    <xf numFmtId="165" fontId="679" fillId="0" borderId="677" xfId="0" applyNumberFormat="1" applyFont="1" applyBorder="1"/>
    <xf numFmtId="165" fontId="679" fillId="0" borderId="679" xfId="0" applyNumberFormat="1" applyFont="1" applyBorder="1"/>
    <xf numFmtId="165" fontId="679" fillId="0" borderId="669" xfId="0" applyNumberFormat="1" applyFont="1" applyBorder="1"/>
    <xf numFmtId="0" fontId="681" fillId="624" borderId="672" xfId="0" applyFont="1" applyFill="1" applyBorder="1" applyAlignment="1" applyProtection="1">
      <alignment horizontal="left" vertical="top" wrapText="1" readingOrder="1"/>
    </xf>
    <xf numFmtId="165" fontId="678" fillId="624" borderId="681" xfId="0" applyNumberFormat="1" applyFont="1" applyFill="1" applyBorder="1"/>
    <xf numFmtId="165" fontId="678" fillId="624" borderId="682" xfId="0" applyNumberFormat="1" applyFont="1" applyFill="1" applyBorder="1"/>
    <xf numFmtId="165" fontId="678" fillId="624" borderId="683" xfId="0" applyNumberFormat="1" applyFont="1" applyFill="1" applyBorder="1"/>
    <xf numFmtId="165" fontId="679" fillId="0" borderId="678" xfId="0" applyNumberFormat="1" applyFont="1" applyBorder="1"/>
    <xf numFmtId="165" fontId="679" fillId="0" borderId="680" xfId="0" applyNumberFormat="1" applyFont="1" applyBorder="1"/>
    <xf numFmtId="165" fontId="679" fillId="627" borderId="67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E03EA-E236-4843-86DF-BFE43794A169}">
  <dimension ref="B3:P23"/>
  <sheetViews>
    <sheetView topLeftCell="A4" workbookViewId="0">
      <selection activeCell="B7" sqref="B7"/>
    </sheetView>
  </sheetViews>
  <sheetFormatPr baseColWidth="10" defaultRowHeight="15" x14ac:dyDescent="0.25"/>
  <cols>
    <col min="1" max="1" width="2.140625" customWidth="1"/>
    <col min="2" max="2" width="41.7109375" customWidth="1"/>
    <col min="3" max="16" width="10.7109375" customWidth="1"/>
  </cols>
  <sheetData>
    <row r="3" spans="2:16" ht="15.75" x14ac:dyDescent="0.25">
      <c r="B3" s="705"/>
      <c r="C3" s="702" t="s">
        <v>96</v>
      </c>
      <c r="D3" s="703" t="s">
        <v>97</v>
      </c>
      <c r="E3" s="703" t="s">
        <v>98</v>
      </c>
      <c r="F3" s="703" t="s">
        <v>99</v>
      </c>
      <c r="G3" s="703" t="s">
        <v>100</v>
      </c>
      <c r="H3" s="703" t="s">
        <v>107</v>
      </c>
      <c r="I3" s="703" t="s">
        <v>101</v>
      </c>
      <c r="J3" s="703" t="s">
        <v>106</v>
      </c>
      <c r="K3" s="703" t="s">
        <v>102</v>
      </c>
      <c r="L3" s="703" t="s">
        <v>103</v>
      </c>
      <c r="M3" s="703" t="s">
        <v>129</v>
      </c>
      <c r="N3" s="703" t="s">
        <v>108</v>
      </c>
      <c r="O3" s="703" t="s">
        <v>104</v>
      </c>
      <c r="P3" s="704" t="s">
        <v>105</v>
      </c>
    </row>
    <row r="4" spans="2:16" ht="20.100000000000001" customHeight="1" x14ac:dyDescent="0.25">
      <c r="B4" s="700" t="s">
        <v>109</v>
      </c>
      <c r="C4" s="706">
        <f>France!D10/France!D$9</f>
        <v>0.33158706022038453</v>
      </c>
      <c r="D4" s="707">
        <f>'Allemagne (2)'!D10</f>
        <v>0.15340802235297279</v>
      </c>
      <c r="E4" s="707">
        <f>'Italie (2)'!D10</f>
        <v>0.27747436618210047</v>
      </c>
      <c r="F4" s="707">
        <f>'Espagne (2)'!D10</f>
        <v>0.10525576794204934</v>
      </c>
      <c r="G4" s="707">
        <f>'Belgique (2)'!D10</f>
        <v>0.18087093604569554</v>
      </c>
      <c r="H4" s="707">
        <f>'Pays Bas (2)'!D10</f>
        <v>0.31725474199469711</v>
      </c>
      <c r="I4" s="707">
        <f>'Autriche (2)'!D10</f>
        <v>0.43538066156008476</v>
      </c>
      <c r="J4" s="707">
        <f>'Finlande (2)'!D10</f>
        <v>0.34502384081096305</v>
      </c>
      <c r="K4" s="707">
        <f>'Suède (2)'!D10</f>
        <v>0.4535041079074445</v>
      </c>
      <c r="L4" s="707">
        <f>'Pologne (2)'!D10</f>
        <v>0.30583974781276085</v>
      </c>
      <c r="M4" s="707">
        <f>'Tchequie (2)'!D10</f>
        <v>0.2880653546230969</v>
      </c>
      <c r="N4" s="707">
        <f>'UK (2)'!D10</f>
        <v>0.20196285961704993</v>
      </c>
      <c r="O4" s="707">
        <f>'USA (2)'!D10</f>
        <v>0.41302359450760184</v>
      </c>
      <c r="P4" s="714">
        <f>'Canada (2)'!D10</f>
        <v>0.19518301104972377</v>
      </c>
    </row>
    <row r="5" spans="2:16" ht="20.100000000000001" customHeight="1" x14ac:dyDescent="0.25">
      <c r="B5" s="701" t="s">
        <v>110</v>
      </c>
      <c r="C5" s="708">
        <f>France!D11/France!D$9</f>
        <v>5.6710479721707244E-3</v>
      </c>
      <c r="D5" s="709">
        <f>'Allemagne (2)'!D11</f>
        <v>1.4346739743693077E-2</v>
      </c>
      <c r="E5" s="709">
        <f>'Italie (2)'!D11</f>
        <v>1.1819666425722164E-2</v>
      </c>
      <c r="F5" s="709">
        <f>'Espagne (2)'!D11</f>
        <v>2.5848039059259023E-4</v>
      </c>
      <c r="G5" s="709">
        <f>'Belgique (2)'!D11</f>
        <v>3.3472622633971475E-4</v>
      </c>
      <c r="H5" s="709">
        <f>'Pays Bas (2)'!D11</f>
        <v>3.1358352029369777E-2</v>
      </c>
      <c r="I5" s="709">
        <f>'Autriche (2)'!D11</f>
        <v>2.4543209258210022E-3</v>
      </c>
      <c r="J5" s="709">
        <f>'Finlande (2)'!D11</f>
        <v>2.7467617796132909E-3</v>
      </c>
      <c r="K5" s="709">
        <f>'Suède (2)'!D11</f>
        <v>5.7311039955038568E-3</v>
      </c>
      <c r="L5" s="709">
        <f>'Pologne (2)'!D11</f>
        <v>6.2071395139202522E-3</v>
      </c>
      <c r="M5" s="709">
        <f>'Tchequie (2)'!D11</f>
        <v>1.0397326401782399E-2</v>
      </c>
      <c r="N5" s="709">
        <f>'UK (2)'!D11</f>
        <v>4.8109304339459249E-5</v>
      </c>
      <c r="O5" s="709">
        <f>'USA (2)'!D11</f>
        <v>7.1832833259989383E-3</v>
      </c>
      <c r="P5" s="715">
        <f>'Canada (2)'!D11</f>
        <v>9.0786141804788216E-3</v>
      </c>
    </row>
    <row r="6" spans="2:16" ht="20.100000000000001" customHeight="1" x14ac:dyDescent="0.25">
      <c r="B6" s="701" t="s">
        <v>111</v>
      </c>
      <c r="C6" s="708">
        <f>France!D12/France!D$9</f>
        <v>0.51211281688087151</v>
      </c>
      <c r="D6" s="709">
        <f>'Allemagne (2)'!D12</f>
        <v>0.46624217511619787</v>
      </c>
      <c r="E6" s="709">
        <f>'Italie (2)'!D12</f>
        <v>0.47039729071292802</v>
      </c>
      <c r="F6" s="709">
        <f>'Espagne (2)'!D12</f>
        <v>0.67808022465456175</v>
      </c>
      <c r="G6" s="709">
        <f>'Belgique (2)'!D12</f>
        <v>0.61516201829116868</v>
      </c>
      <c r="H6" s="709">
        <f>'Pays Bas (2)'!D12</f>
        <v>0.41382826840709769</v>
      </c>
      <c r="I6" s="709">
        <f>'Autriche (2)'!D12</f>
        <v>0.38104486675828042</v>
      </c>
      <c r="J6" s="709">
        <f>'Finlande (2)'!D12</f>
        <v>0.3887234841374132</v>
      </c>
      <c r="K6" s="709">
        <f>'Suède (2)'!D12</f>
        <v>0.24475141798605307</v>
      </c>
      <c r="L6" s="709">
        <f>'Pologne (2)'!D12</f>
        <v>0.56195512164857508</v>
      </c>
      <c r="M6" s="709">
        <f>'Tchequie (2)'!D12</f>
        <v>0.49481371456863471</v>
      </c>
      <c r="N6" s="709">
        <f>'UK (2)'!D12</f>
        <v>0.51193110747618586</v>
      </c>
      <c r="O6" s="709">
        <f>'USA (2)'!D12</f>
        <v>0.41890997480972547</v>
      </c>
      <c r="P6" s="715">
        <f>'Canada (2)'!D12</f>
        <v>0.57946305248618779</v>
      </c>
    </row>
    <row r="7" spans="2:16" ht="20.100000000000001" customHeight="1" x14ac:dyDescent="0.25">
      <c r="B7" s="701" t="s">
        <v>112</v>
      </c>
      <c r="C7" s="708">
        <f>France!D13/France!D$9</f>
        <v>2.4367974114886021E-2</v>
      </c>
      <c r="D7" s="709">
        <f>'Allemagne (2)'!D13</f>
        <v>3.076220413207598E-2</v>
      </c>
      <c r="E7" s="709">
        <f>'Italie (2)'!D13</f>
        <v>5.1786335769549968E-2</v>
      </c>
      <c r="F7" s="709">
        <f>'Espagne (2)'!D13</f>
        <v>5.384689025752306E-2</v>
      </c>
      <c r="G7" s="709">
        <f>'Belgique (2)'!D13</f>
        <v>4.4097480915206287E-2</v>
      </c>
      <c r="H7" s="709">
        <f>'Pays Bas (2)'!D13</f>
        <v>1.9630838262288394E-2</v>
      </c>
      <c r="I7" s="709">
        <f>'Autriche (2)'!D13</f>
        <v>2.6435326194135671E-2</v>
      </c>
      <c r="J7" s="709">
        <f>'Finlande (2)'!D13</f>
        <v>3.5377886239909895E-2</v>
      </c>
      <c r="K7" s="709">
        <f>'Suède (2)'!D13</f>
        <v>1.265279862749303E-2</v>
      </c>
      <c r="L7" s="709">
        <f>'Pologne (2)'!D13</f>
        <v>2.7585086282655734E-2</v>
      </c>
      <c r="M7" s="709">
        <f>'Tchequie (2)'!D13</f>
        <v>3.0776086149275902E-2</v>
      </c>
      <c r="N7" s="709">
        <f>'UK (2)'!D13</f>
        <v>1.1834888867506976E-2</v>
      </c>
      <c r="O7" s="709">
        <f>'USA (2)'!D13</f>
        <v>1.0398199278964114E-2</v>
      </c>
      <c r="P7" s="715">
        <f>'Canada (2)'!D13</f>
        <v>3.3278660220994474E-2</v>
      </c>
    </row>
    <row r="8" spans="2:16" ht="20.100000000000001" customHeight="1" x14ac:dyDescent="0.25">
      <c r="B8" s="701" t="s">
        <v>113</v>
      </c>
      <c r="C8" s="708">
        <f>France!D14/France!D$9</f>
        <v>1.0114844362974844E-2</v>
      </c>
      <c r="D8" s="709">
        <f>'Allemagne (2)'!D14</f>
        <v>3.5436984497998439E-2</v>
      </c>
      <c r="E8" s="709">
        <f>'Italie (2)'!D14</f>
        <v>2.1022407838727813E-2</v>
      </c>
      <c r="F8" s="709">
        <f>'Espagne (2)'!D14</f>
        <v>1.8186169703545328E-2</v>
      </c>
      <c r="G8" s="709">
        <f>'Belgique (2)'!D14</f>
        <v>1.6952263721075876E-3</v>
      </c>
      <c r="H8" s="709">
        <f>'Pays Bas (2)'!D14</f>
        <v>2.0701611258413216E-2</v>
      </c>
      <c r="I8" s="709">
        <f>'Autriche (2)'!D14</f>
        <v>2.3557161057669732E-3</v>
      </c>
      <c r="J8" s="709">
        <f>'Finlande (2)'!D14</f>
        <v>1.6331894124272573E-5</v>
      </c>
      <c r="K8" s="709">
        <f>'Suède (2)'!D14</f>
        <v>5.2800106487609719E-3</v>
      </c>
      <c r="L8" s="709">
        <f>'Pologne (2)'!D14</f>
        <v>2.9642069867005004E-3</v>
      </c>
      <c r="M8" s="709">
        <f>'Tchequie (2)'!D14</f>
        <v>5.3818541898749848E-3</v>
      </c>
      <c r="N8" s="709">
        <f>'UK (2)'!D14</f>
        <v>9.5737515635523907E-3</v>
      </c>
      <c r="O8" s="709">
        <f>'USA (2)'!D14</f>
        <v>6.2794295930463997E-3</v>
      </c>
      <c r="P8" s="715">
        <f>'Canada (2)'!D14</f>
        <v>7.3377071823204417E-4</v>
      </c>
    </row>
    <row r="9" spans="2:16" ht="20.100000000000001" customHeight="1" x14ac:dyDescent="0.25">
      <c r="B9" s="701" t="s">
        <v>114</v>
      </c>
      <c r="C9" s="708">
        <f>France!D15/France!D$9</f>
        <v>1.0738017372466515E-2</v>
      </c>
      <c r="D9" s="709">
        <f>'Allemagne (2)'!D15</f>
        <v>2.9768141640471778E-2</v>
      </c>
      <c r="E9" s="709">
        <f>'Italie (2)'!D15</f>
        <v>1.9797606617942335E-2</v>
      </c>
      <c r="F9" s="709">
        <f>'Espagne (2)'!D15</f>
        <v>2.1102849666528384E-2</v>
      </c>
      <c r="G9" s="709">
        <f>'Belgique (2)'!D15</f>
        <v>1.4760346819560968E-2</v>
      </c>
      <c r="H9" s="709">
        <f>'Pays Bas (2)'!D15</f>
        <v>2.029369773607995E-2</v>
      </c>
      <c r="I9" s="709">
        <f>'Autriche (2)'!D15</f>
        <v>2.3851723393132719E-2</v>
      </c>
      <c r="J9" s="709">
        <f>'Finlande (2)'!D15</f>
        <v>2.4917589637694762E-2</v>
      </c>
      <c r="K9" s="709">
        <f>'Suède (2)'!D15</f>
        <v>2.5630976062472732E-2</v>
      </c>
      <c r="L9" s="709">
        <f>'Pologne (2)'!D15</f>
        <v>7.8478969006969303E-3</v>
      </c>
      <c r="M9" s="709">
        <f>'Tchequie (2)'!D15</f>
        <v>3.1701943309815572E-2</v>
      </c>
      <c r="N9" s="709">
        <f>'UK (2)'!D15</f>
        <v>1.6597709997113443E-2</v>
      </c>
      <c r="O9" s="709">
        <f>'USA (2)'!D15</f>
        <v>5.2752554828216303E-3</v>
      </c>
      <c r="P9" s="715">
        <f>'Canada (2)'!D15</f>
        <v>2.0890883977900551E-2</v>
      </c>
    </row>
    <row r="10" spans="2:16" ht="20.100000000000001" customHeight="1" x14ac:dyDescent="0.25">
      <c r="B10" s="701" t="s">
        <v>115</v>
      </c>
      <c r="C10" s="708">
        <f>France!D16/France!D$9</f>
        <v>7.7158886551266827E-3</v>
      </c>
      <c r="D10" s="709">
        <f>'Allemagne (2)'!D16</f>
        <v>6.4479729185137422E-3</v>
      </c>
      <c r="E10" s="709">
        <f>'Italie (2)'!D16</f>
        <v>7.0275479881134039E-3</v>
      </c>
      <c r="F10" s="709">
        <f>'Espagne (2)'!D16</f>
        <v>1.4382359511121039E-2</v>
      </c>
      <c r="G10" s="709">
        <f>'Belgique (2)'!D16</f>
        <v>6.0898577953419067E-3</v>
      </c>
      <c r="H10" s="709">
        <f>'Pays Bas (2)'!D16</f>
        <v>5.9657352641240054E-3</v>
      </c>
      <c r="I10" s="709">
        <f>'Autriche (2)'!D16</f>
        <v>8.7223006539221236E-3</v>
      </c>
      <c r="J10" s="709">
        <f>'Finlande (2)'!D16</f>
        <v>2.9923972217007697E-2</v>
      </c>
      <c r="K10" s="709">
        <f>'Suède (2)'!D16</f>
        <v>6.9290896048865977E-3</v>
      </c>
      <c r="L10" s="709">
        <f>'Pologne (2)'!D16</f>
        <v>1.2305010409721091E-3</v>
      </c>
      <c r="M10" s="709">
        <f>'Tchequie (2)'!D16</f>
        <v>1.4937492263894046E-2</v>
      </c>
      <c r="N10" s="709">
        <f>'UK (2)'!D16</f>
        <v>3.1655922255364184E-2</v>
      </c>
      <c r="O10" s="709">
        <f>'USA (2)'!D16</f>
        <v>5.4185524210906676E-3</v>
      </c>
      <c r="P10" s="715">
        <f>'Canada (2)'!D16</f>
        <v>1.7265193370165745E-3</v>
      </c>
    </row>
    <row r="11" spans="2:16" ht="20.100000000000001" customHeight="1" x14ac:dyDescent="0.25">
      <c r="B11" s="701" t="s">
        <v>116</v>
      </c>
      <c r="C11" s="708">
        <f>France!D17/France!D$9</f>
        <v>1.2827990362516578E-3</v>
      </c>
      <c r="D11" s="709">
        <f>'Allemagne (2)'!D17</f>
        <v>1.2976545498508907E-2</v>
      </c>
      <c r="E11" s="709">
        <f>'Italie (2)'!D17</f>
        <v>9.339945921345006E-3</v>
      </c>
      <c r="F11" s="709">
        <f>'Espagne (2)'!D17</f>
        <v>8.6638797587516355E-3</v>
      </c>
      <c r="G11" s="709">
        <f>'Belgique (2)'!D17</f>
        <v>1.8042823361731075E-2</v>
      </c>
      <c r="H11" s="709">
        <f>'Pays Bas (2)'!D17</f>
        <v>1.6265551703038957E-2</v>
      </c>
      <c r="I11" s="709">
        <f>'Autriche (2)'!D17</f>
        <v>2.3967231896624584E-3</v>
      </c>
      <c r="J11" s="709">
        <f>'Finlande (2)'!D17</f>
        <v>1.0888304862023654E-2</v>
      </c>
      <c r="K11" s="709">
        <f>'Suède (2)'!D17</f>
        <v>0.14654617790825797</v>
      </c>
      <c r="L11" s="709">
        <f>'Pologne (2)'!D17</f>
        <v>1.7839746851670214E-2</v>
      </c>
      <c r="M11" s="709">
        <f>'Tchequie (2)'!D17</f>
        <v>2.8577794281470479E-2</v>
      </c>
      <c r="N11" s="709">
        <f>'UK (2)'!D17</f>
        <v>3.5167901472144714E-2</v>
      </c>
      <c r="O11" s="709">
        <f>'USA (2)'!D17</f>
        <v>1.9386717275297304E-3</v>
      </c>
      <c r="P11" s="715">
        <f>'Canada (2)'!D17</f>
        <v>4.2860842541436461E-2</v>
      </c>
    </row>
    <row r="12" spans="2:16" ht="20.100000000000001" customHeight="1" x14ac:dyDescent="0.25">
      <c r="B12" s="701" t="s">
        <v>117</v>
      </c>
      <c r="C12" s="708">
        <f>France!D18/France!D$9</f>
        <v>5.2943667937314692E-4</v>
      </c>
      <c r="D12" s="709">
        <f>'Allemagne (2)'!D18</f>
        <v>3.7613175357996832E-4</v>
      </c>
      <c r="E12" s="709">
        <f>'Italie (2)'!D18</f>
        <v>6.9940834738842928E-3</v>
      </c>
      <c r="F12" s="709">
        <f>'Espagne (2)'!D18</f>
        <v>2.840093180585251E-4</v>
      </c>
      <c r="G12" s="709">
        <f>'Belgique (2)'!D18</f>
        <v>9.825834386101304E-4</v>
      </c>
      <c r="H12" s="709">
        <f>'Pays Bas (2)'!D18</f>
        <v>1.1727513767081379E-3</v>
      </c>
      <c r="I12" s="709">
        <f>'Autriche (2)'!D18</f>
        <v>3.2899576468820528E-4</v>
      </c>
      <c r="J12" s="709">
        <f>'Finlande (2)'!D18</f>
        <v>2.3200675802515485E-3</v>
      </c>
      <c r="K12" s="709">
        <f>'Suède (2)'!D18</f>
        <v>1.7747934953818395E-3</v>
      </c>
      <c r="L12" s="709">
        <f>'Pologne (2)'!D18</f>
        <v>2.8980580719086571E-4</v>
      </c>
      <c r="M12" s="709">
        <f>'Tchequie (2)'!D18</f>
        <v>3.1786112142591907E-3</v>
      </c>
      <c r="N12" s="709">
        <f>'UK (2)'!D18</f>
        <v>3.84874434715674E-4</v>
      </c>
      <c r="O12" s="709">
        <f>'USA (2)'!D18</f>
        <v>1.5742943447447006E-3</v>
      </c>
      <c r="P12" s="715">
        <f>'Canada (2)'!D18</f>
        <v>9.783609576427257E-4</v>
      </c>
    </row>
    <row r="13" spans="2:16" ht="20.100000000000001" customHeight="1" x14ac:dyDescent="0.25">
      <c r="B13" s="701" t="s">
        <v>118</v>
      </c>
      <c r="C13" s="708">
        <f>France!D19/France!D$9</f>
        <v>3.2443185368800382E-3</v>
      </c>
      <c r="D13" s="709">
        <f>'Allemagne (2)'!D19</f>
        <v>7.1465033180193975E-3</v>
      </c>
      <c r="E13" s="709">
        <f>'Italie (2)'!D19</f>
        <v>1.9810992423633976E-3</v>
      </c>
      <c r="F13" s="709">
        <f>'Espagne (2)'!D19</f>
        <v>1.4008998946931741E-3</v>
      </c>
      <c r="G13" s="709">
        <f>'Belgique (2)'!D19</f>
        <v>9.6098819820111662E-4</v>
      </c>
      <c r="H13" s="709">
        <f>'Pays Bas (2)'!D19</f>
        <v>9.8919029165816848E-3</v>
      </c>
      <c r="I13" s="709">
        <f>'Autriche (2)'!D19</f>
        <v>4.0852133463971678E-3</v>
      </c>
      <c r="J13" s="709">
        <f>'Finlande (2)'!D19</f>
        <v>3.2299605781865963E-3</v>
      </c>
      <c r="K13" s="709">
        <f>'Suède (2)'!D19</f>
        <v>4.8141273562232398E-3</v>
      </c>
      <c r="L13" s="709">
        <f>'Pologne (2)'!D19</f>
        <v>2.5375936167018041E-3</v>
      </c>
      <c r="M13" s="709">
        <f>'Tchequie (2)'!D19</f>
        <v>6.8077732392622849E-3</v>
      </c>
      <c r="N13" s="709">
        <f>'UK (2)'!D19</f>
        <v>2.5690368517271241E-2</v>
      </c>
      <c r="O13" s="709">
        <f>'USA (2)'!D19</f>
        <v>2.3971405468452812E-3</v>
      </c>
      <c r="P13" s="715">
        <f>'Canada (2)'!D19</f>
        <v>4.9349677716390428E-3</v>
      </c>
    </row>
    <row r="14" spans="2:16" ht="20.100000000000001" customHeight="1" x14ac:dyDescent="0.25">
      <c r="B14" s="701" t="s">
        <v>119</v>
      </c>
      <c r="C14" s="708">
        <f>France!D20/France!D$9</f>
        <v>3.8864123981919303E-2</v>
      </c>
      <c r="D14" s="709">
        <f>'Allemagne (2)'!D20</f>
        <v>3.5625050374788428E-2</v>
      </c>
      <c r="E14" s="709">
        <f>'Italie (2)'!D20</f>
        <v>4.9092442374106496E-2</v>
      </c>
      <c r="F14" s="709">
        <f>'Espagne (2)'!D20</f>
        <v>5.0429205093021026E-2</v>
      </c>
      <c r="G14" s="709">
        <f>'Belgique (2)'!D20</f>
        <v>2.3787157310528762E-2</v>
      </c>
      <c r="H14" s="709">
        <f>'Pays Bas (2)'!D20</f>
        <v>2.0395676116663267E-2</v>
      </c>
      <c r="I14" s="709">
        <f>'Autriche (2)'!D20</f>
        <v>3.8230184344058823E-2</v>
      </c>
      <c r="J14" s="709">
        <f>'Finlande (2)'!D20</f>
        <v>2.6586446405106063E-2</v>
      </c>
      <c r="K14" s="709">
        <f>'Suède (2)'!D20</f>
        <v>5.1446826447381071E-2</v>
      </c>
      <c r="L14" s="709">
        <f>'Pologne (2)'!D20</f>
        <v>2.2852869805702211E-2</v>
      </c>
      <c r="M14" s="709">
        <f>'Tchequie (2)'!D20</f>
        <v>2.5201138754796387E-2</v>
      </c>
      <c r="N14" s="709">
        <f>'UK (2)'!D20</f>
        <v>5.7586837294332727E-2</v>
      </c>
      <c r="O14" s="709">
        <f>'USA (2)'!D20</f>
        <v>1.5026396153682306E-2</v>
      </c>
      <c r="P14" s="715">
        <f>'Canada (2)'!D20</f>
        <v>3.2343462246777165E-2</v>
      </c>
    </row>
    <row r="15" spans="2:16" ht="20.100000000000001" customHeight="1" x14ac:dyDescent="0.25">
      <c r="B15" s="701" t="s">
        <v>120</v>
      </c>
      <c r="C15" s="708">
        <f>France!D21/France!D$9</f>
        <v>3.0898271779809892E-4</v>
      </c>
      <c r="D15" s="709">
        <f>'Allemagne (2)'!D21</f>
        <v>1.4293006636038795E-2</v>
      </c>
      <c r="E15" s="709">
        <f>'Italie (2)'!D21</f>
        <v>1.4222418547372366E-3</v>
      </c>
      <c r="F15" s="709">
        <f>'Espagne (2)'!D21</f>
        <v>2.2337811532692982E-4</v>
      </c>
      <c r="G15" s="709">
        <f>'Belgique (2)'!D21</f>
        <v>2.3430835843780032E-3</v>
      </c>
      <c r="H15" s="709">
        <f>'Pays Bas (2)'!D21</f>
        <v>3.3040995308994493E-2</v>
      </c>
      <c r="I15" s="709">
        <f>'Autriche (2)'!D21</f>
        <v>7.3213296312179725E-3</v>
      </c>
      <c r="J15" s="709">
        <f>'Finlande (2)'!D21</f>
        <v>3.5413929040735872E-3</v>
      </c>
      <c r="K15" s="709">
        <f>'Suède (2)'!D21</f>
        <v>3.1058886169182189E-4</v>
      </c>
      <c r="L15" s="709">
        <f>'Pologne (2)'!D21</f>
        <v>2.9321952738143669E-3</v>
      </c>
      <c r="M15" s="709">
        <f>'Tchequie (2)'!D21</f>
        <v>8.1792301027354877E-3</v>
      </c>
      <c r="N15" s="709">
        <f>'UK (2)'!D21</f>
        <v>0</v>
      </c>
      <c r="O15" s="709">
        <f>'USA (2)'!D21</f>
        <v>8.7786402547893438E-2</v>
      </c>
      <c r="P15" s="715">
        <f>'Canada (2)'!D21</f>
        <v>1.7409069981583795E-3</v>
      </c>
    </row>
    <row r="16" spans="2:16" ht="20.100000000000001" customHeight="1" x14ac:dyDescent="0.25">
      <c r="B16" s="701" t="s">
        <v>121</v>
      </c>
      <c r="C16" s="708">
        <f>France!D22/France!D$9</f>
        <v>3.7473701751827862E-2</v>
      </c>
      <c r="D16" s="709">
        <f>'Allemagne (2)'!D22</f>
        <v>6.0745278203164881E-2</v>
      </c>
      <c r="E16" s="709">
        <f>'Italie (2)'!D22</f>
        <v>4.7887719861858483E-2</v>
      </c>
      <c r="F16" s="709">
        <f>'Espagne (2)'!D22</f>
        <v>2.3138781631936688E-2</v>
      </c>
      <c r="G16" s="709">
        <f>'Belgique (2)'!D22</f>
        <v>5.9257339682334015E-2</v>
      </c>
      <c r="H16" s="709">
        <f>'Pays Bas (2)'!D22</f>
        <v>4.5635325311034064E-2</v>
      </c>
      <c r="I16" s="709">
        <f>'Autriche (2)'!D22</f>
        <v>3.5388956886216294E-2</v>
      </c>
      <c r="J16" s="709">
        <f>'Finlande (2)'!D22</f>
        <v>1.349070771541205E-2</v>
      </c>
      <c r="K16" s="709">
        <f>'Suède (2)'!D22</f>
        <v>2.8093502037315032E-2</v>
      </c>
      <c r="L16" s="709">
        <f>'Pologne (2)'!D22</f>
        <v>3.1417666428932255E-2</v>
      </c>
      <c r="M16" s="709">
        <f>'Tchequie (2)'!D22</f>
        <v>3.9584106943928707E-2</v>
      </c>
      <c r="N16" s="709">
        <f>'UK (2)'!D22</f>
        <v>5.4748388338304629E-2</v>
      </c>
      <c r="O16" s="709">
        <f>'USA (2)'!D22</f>
        <v>7.6041593923959414E-3</v>
      </c>
      <c r="P16" s="715">
        <f>'Canada (2)'!D22</f>
        <v>4.6285105893186004E-2</v>
      </c>
    </row>
    <row r="17" spans="2:16" ht="20.100000000000001" customHeight="1" x14ac:dyDescent="0.25">
      <c r="B17" s="701" t="s">
        <v>122</v>
      </c>
      <c r="C17" s="708">
        <f>France!D23/France!D$9</f>
        <v>1.2394025871227113E-2</v>
      </c>
      <c r="D17" s="709">
        <f>'Allemagne (2)'!D23</f>
        <v>0.11643964428682733</v>
      </c>
      <c r="E17" s="709">
        <f>'Italie (2)'!D23</f>
        <v>1.394131662784783E-2</v>
      </c>
      <c r="F17" s="709">
        <f>'Espagne (2)'!D23</f>
        <v>9.5669655678590811E-3</v>
      </c>
      <c r="G17" s="709">
        <f>'Belgique (2)'!D23</f>
        <v>2.6637729044518589E-2</v>
      </c>
      <c r="H17" s="709">
        <f>'Pays Bas (2)'!D23</f>
        <v>3.666122781970222E-2</v>
      </c>
      <c r="I17" s="709">
        <f>'Autriche (2)'!D23</f>
        <v>2.8316487038944207E-2</v>
      </c>
      <c r="J17" s="709">
        <f>'Finlande (2)'!D23</f>
        <v>0.10179406795569738</v>
      </c>
      <c r="K17" s="709">
        <f>'Suède (2)'!D23</f>
        <v>6.3448867459900762E-3</v>
      </c>
      <c r="L17" s="709">
        <f>'Pologne (2)'!D23</f>
        <v>4.9820353668065436E-3</v>
      </c>
      <c r="M17" s="709">
        <f>'Tchequie (2)'!D23</f>
        <v>6.248298056690184E-3</v>
      </c>
      <c r="N17" s="709">
        <f>'UK (2)'!D23</f>
        <v>4.0892908688540362E-2</v>
      </c>
      <c r="O17" s="709">
        <f>'USA (2)'!D23</f>
        <v>1.3512982661915604E-2</v>
      </c>
      <c r="P17" s="715">
        <f>'Canada (2)'!D23</f>
        <v>2.5092081031307549E-2</v>
      </c>
    </row>
    <row r="18" spans="2:16" ht="20.100000000000001" customHeight="1" x14ac:dyDescent="0.25">
      <c r="B18" s="701" t="s">
        <v>123</v>
      </c>
      <c r="C18" s="708">
        <f>France!D24/France!D$9</f>
        <v>0</v>
      </c>
      <c r="D18" s="709">
        <f>'Allemagne (2)'!D24</f>
        <v>1.0639155315547674E-2</v>
      </c>
      <c r="E18" s="709">
        <f>'Italie (2)'!D24</f>
        <v>0</v>
      </c>
      <c r="F18" s="709">
        <f>'Espagne (2)'!D24</f>
        <v>1.8763761687462105E-3</v>
      </c>
      <c r="G18" s="709">
        <f>'Belgique (2)'!D24</f>
        <v>1.1769406022912551E-3</v>
      </c>
      <c r="H18" s="709">
        <f>'Pays Bas (2)'!D24</f>
        <v>3.3142973689577809E-3</v>
      </c>
      <c r="I18" s="709">
        <f>'Autriche (2)'!D24</f>
        <v>1.0093690230610066E-3</v>
      </c>
      <c r="J18" s="709">
        <f>'Finlande (2)'!D24</f>
        <v>7.6692322132532378E-3</v>
      </c>
      <c r="K18" s="709">
        <f>'Suède (2)'!D24</f>
        <v>3.2389981290718568E-3</v>
      </c>
      <c r="L18" s="709">
        <f>'Pologne (2)'!D24</f>
        <v>1.467742580583203E-3</v>
      </c>
      <c r="M18" s="709">
        <f>'Tchequie (2)'!D24</f>
        <v>3.9361307092461943E-3</v>
      </c>
      <c r="N18" s="709">
        <f>'UK (2)'!D24</f>
        <v>7.6974886943134799E-4</v>
      </c>
      <c r="O18" s="709">
        <v>0</v>
      </c>
      <c r="P18" s="715">
        <f>'Canada (2)'!D24</f>
        <v>2.7336556169429098E-4</v>
      </c>
    </row>
    <row r="19" spans="2:16" ht="20.100000000000001" customHeight="1" x14ac:dyDescent="0.25">
      <c r="B19" s="701" t="s">
        <v>124</v>
      </c>
      <c r="C19" s="708">
        <f>France!D25/France!D$9</f>
        <v>2.2913325140083737E-3</v>
      </c>
      <c r="D19" s="709">
        <f>'Allemagne (2)'!D25</f>
        <v>2.2299239676526693E-3</v>
      </c>
      <c r="E19" s="709">
        <f>'Italie (2)'!D25</f>
        <v>3.3464514229111451E-5</v>
      </c>
      <c r="F19" s="709">
        <f>'Espagne (2)'!D25</f>
        <v>9.4137920030634714E-4</v>
      </c>
      <c r="G19" s="709">
        <f>'Belgique (2)'!D25</f>
        <v>4.3190480818027711E-5</v>
      </c>
      <c r="H19" s="709">
        <f>'Pays Bas (2)'!D25</f>
        <v>4.0791352233326533E-4</v>
      </c>
      <c r="I19" s="709">
        <f>'Autriche (2)'!D25</f>
        <v>5.4123090118544904E-4</v>
      </c>
      <c r="J19" s="709">
        <f>'Finlande (2)'!D25</f>
        <v>4.3852074338276699E-4</v>
      </c>
      <c r="K19" s="709">
        <f>'Suède (2)'!D25</f>
        <v>0</v>
      </c>
      <c r="L19" s="709">
        <f>'Pologne (2)'!D25</f>
        <v>2.4249981462039246E-4</v>
      </c>
      <c r="M19" s="709">
        <f>'Tchequie (2)'!D25</f>
        <v>1.292239138507241E-3</v>
      </c>
      <c r="N19" s="709">
        <f>'UK (2)'!D25</f>
        <v>0</v>
      </c>
      <c r="O19" s="709">
        <f>'USA (2)'!D25</f>
        <v>5.6185671514399796E-5</v>
      </c>
      <c r="P19" s="715"/>
    </row>
    <row r="20" spans="2:16" ht="20.100000000000001" customHeight="1" x14ac:dyDescent="0.25">
      <c r="B20" s="701" t="s">
        <v>125</v>
      </c>
      <c r="C20" s="708">
        <f>France!D26/France!D$9</f>
        <v>0</v>
      </c>
      <c r="D20" s="709">
        <f>'Allemagne (2)'!D26</f>
        <v>3.7613175357996832E-4</v>
      </c>
      <c r="E20" s="709">
        <f>'Italie (2)'!D26</f>
        <v>0</v>
      </c>
      <c r="F20" s="709">
        <f>'Espagne (2)'!D26</f>
        <v>1.0722149535692632E-3</v>
      </c>
      <c r="G20" s="709">
        <f>'Belgique (2)'!D26</f>
        <v>1.0797620204506928E-5</v>
      </c>
      <c r="H20" s="709">
        <f>'Pays Bas (2)'!D26</f>
        <v>3.5692433204160715E-4</v>
      </c>
      <c r="I20" s="709">
        <f>'Autriche (2)'!D26</f>
        <v>3.5998585099090017E-6</v>
      </c>
      <c r="J20" s="709">
        <f>'Finlande (2)'!D26</f>
        <v>5.631687629059508E-5</v>
      </c>
      <c r="K20" s="709">
        <f>'Suède (2)'!D26</f>
        <v>1.2349604738698633E-3</v>
      </c>
      <c r="L20" s="709">
        <f>'Pologne (2)'!D26</f>
        <v>3.9425048936150234E-4</v>
      </c>
      <c r="M20" s="709">
        <f>'Tchequie (2)'!D26</f>
        <v>2.4755539051862855E-4</v>
      </c>
      <c r="N20" s="709">
        <f>'UK (2)'!D26</f>
        <v>0</v>
      </c>
      <c r="O20" s="709">
        <v>3.0000000000000001E-3</v>
      </c>
      <c r="P20" s="715"/>
    </row>
    <row r="21" spans="2:16" ht="20.100000000000001" customHeight="1" x14ac:dyDescent="0.25">
      <c r="B21" s="701" t="s">
        <v>126</v>
      </c>
      <c r="C21" s="708">
        <f>France!D27/France!D$9</f>
        <v>0</v>
      </c>
      <c r="D21" s="709">
        <f>'Allemagne (2)'!D27</f>
        <v>0</v>
      </c>
      <c r="E21" s="709">
        <f>'Italie (2)'!D27</f>
        <v>4.2834578213262657E-4</v>
      </c>
      <c r="F21" s="709">
        <f>'Espagne (2)'!D27</f>
        <v>3.1592047739094364E-4</v>
      </c>
      <c r="G21" s="709">
        <f>'Belgique (2)'!D27</f>
        <v>1.7924049539481501E-3</v>
      </c>
      <c r="H21" s="709">
        <f>'Pays Bas (2)'!D27</f>
        <v>2.5494595145829086E-4</v>
      </c>
      <c r="I21" s="709">
        <f>'Autriche (2)'!D27</f>
        <v>1.5025496389185399E-5</v>
      </c>
      <c r="J21" s="709">
        <f>'Finlande (2)'!D27</f>
        <v>8.2354045428946867E-4</v>
      </c>
      <c r="K21" s="709">
        <f>'Suède (2)'!D27</f>
        <v>0</v>
      </c>
      <c r="L21" s="709">
        <f>'Pologne (2)'!D27</f>
        <v>1.0348359148352405E-4</v>
      </c>
      <c r="M21" s="709">
        <f>'Tchequie (2)'!D27</f>
        <v>2.227998514667657E-4</v>
      </c>
      <c r="N21" s="709">
        <f>'UK (2)'!D27</f>
        <v>0</v>
      </c>
      <c r="O21" s="709">
        <f>'USA (2)'!D27</f>
        <v>4.0854338975261628E-4</v>
      </c>
      <c r="P21" s="715"/>
    </row>
    <row r="22" spans="2:16" ht="20.100000000000001" customHeight="1" x14ac:dyDescent="0.25">
      <c r="B22" s="701" t="s">
        <v>127</v>
      </c>
      <c r="C22" s="708">
        <f>France!D28/France!D$9</f>
        <v>1.3036293318335519E-3</v>
      </c>
      <c r="D22" s="709">
        <f>'Allemagne (2)'!D28</f>
        <v>2.7403884903683404E-3</v>
      </c>
      <c r="E22" s="709">
        <f>'Italie (2)'!D28</f>
        <v>9.5474259095654958E-3</v>
      </c>
      <c r="F22" s="709">
        <f>'Espagne (2)'!D28</f>
        <v>1.0974247694418737E-2</v>
      </c>
      <c r="G22" s="709">
        <f>'Belgique (2)'!D28</f>
        <v>1.9543692570157542E-3</v>
      </c>
      <c r="H22" s="709">
        <f>'Pays Bas (2)'!D28</f>
        <v>3.5692433204160719E-3</v>
      </c>
      <c r="I22" s="709">
        <f>'Autriche (2)'!D28</f>
        <v>2.1179689285255919E-3</v>
      </c>
      <c r="J22" s="709">
        <f>'Finlande (2)'!D28</f>
        <v>2.4319504411488644E-3</v>
      </c>
      <c r="K22" s="709">
        <f>'Suède (2)'!D28</f>
        <v>1.7156337122024449E-3</v>
      </c>
      <c r="L22" s="709">
        <f>'Pologne (2)'!D28</f>
        <v>1.310410186851555E-3</v>
      </c>
      <c r="M22" s="709">
        <f>'Tchequie (2)'!D28</f>
        <v>4.5055081074390395E-4</v>
      </c>
      <c r="N22" s="709">
        <f>'UK (2)'!D28</f>
        <v>1.154623304147022E-3</v>
      </c>
      <c r="O22" s="709">
        <f>'USA (2)'!D28</f>
        <v>6.5663677828918044E-4</v>
      </c>
      <c r="P22" s="715">
        <f>'Canada (2)'!D28</f>
        <v>5.1220073664825045E-3</v>
      </c>
    </row>
    <row r="23" spans="2:16" ht="21.75" customHeight="1" x14ac:dyDescent="0.25">
      <c r="B23" s="710" t="s">
        <v>128</v>
      </c>
      <c r="C23" s="711">
        <f>SUM(C4:C22)</f>
        <v>0.99999999999999978</v>
      </c>
      <c r="D23" s="712">
        <f>SUM(D4:D22)</f>
        <v>1.0000000000000002</v>
      </c>
      <c r="E23" s="712">
        <f t="shared" ref="E23:F23" si="0">SUM(E4:E22)</f>
        <v>0.99999330709715428</v>
      </c>
      <c r="F23" s="712">
        <f t="shared" si="0"/>
        <v>1</v>
      </c>
      <c r="G23" s="712">
        <f t="shared" ref="G23" si="1">SUM(G4:G22)</f>
        <v>0.99999999999999989</v>
      </c>
      <c r="H23" s="712">
        <f t="shared" ref="H23" si="2">SUM(H4:H22)</f>
        <v>1</v>
      </c>
      <c r="I23" s="712">
        <f t="shared" ref="I23" si="3">SUM(I4:I22)</f>
        <v>1</v>
      </c>
      <c r="J23" s="712">
        <f t="shared" ref="J23" si="4">SUM(J4:J22)</f>
        <v>1.000000375445842</v>
      </c>
      <c r="K23" s="712">
        <f t="shared" ref="K23" si="5">SUM(K4:K22)</f>
        <v>0.99999999999999978</v>
      </c>
      <c r="L23" s="712">
        <f t="shared" ref="L23" si="6">SUM(L4:L22)</f>
        <v>1.0000000000000002</v>
      </c>
      <c r="M23" s="712">
        <f t="shared" ref="M23" si="7">SUM(M4:M22)</f>
        <v>0.99999999999999989</v>
      </c>
      <c r="N23" s="712">
        <f t="shared" ref="N23" si="8">SUM(N4:N22)</f>
        <v>1</v>
      </c>
      <c r="O23" s="712">
        <f t="shared" ref="O23" si="9">SUM(O4:O22)</f>
        <v>1.0004497026338122</v>
      </c>
      <c r="P23" s="713">
        <f t="shared" ref="P23" si="10">SUM(P4:P22)</f>
        <v>0.9999856123388583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54A6-7382-40E3-85C8-1B1521077067}">
  <dimension ref="B3:P23"/>
  <sheetViews>
    <sheetView tabSelected="1" topLeftCell="A3" workbookViewId="0">
      <selection activeCell="C4" sqref="C4:P23"/>
    </sheetView>
  </sheetViews>
  <sheetFormatPr baseColWidth="10" defaultRowHeight="15" x14ac:dyDescent="0.25"/>
  <cols>
    <col min="1" max="1" width="2.140625" customWidth="1"/>
    <col min="2" max="2" width="41.7109375" customWidth="1"/>
    <col min="3" max="16" width="10.7109375" customWidth="1"/>
  </cols>
  <sheetData>
    <row r="3" spans="2:16" ht="15.75" x14ac:dyDescent="0.25">
      <c r="B3" s="705"/>
      <c r="C3" s="702" t="s">
        <v>96</v>
      </c>
      <c r="D3" s="703" t="s">
        <v>97</v>
      </c>
      <c r="E3" s="703" t="s">
        <v>98</v>
      </c>
      <c r="F3" s="703" t="s">
        <v>99</v>
      </c>
      <c r="G3" s="703" t="s">
        <v>100</v>
      </c>
      <c r="H3" s="703" t="s">
        <v>107</v>
      </c>
      <c r="I3" s="703" t="s">
        <v>101</v>
      </c>
      <c r="J3" s="703" t="s">
        <v>106</v>
      </c>
      <c r="K3" s="703" t="s">
        <v>102</v>
      </c>
      <c r="L3" s="703" t="s">
        <v>103</v>
      </c>
      <c r="M3" s="703" t="s">
        <v>129</v>
      </c>
      <c r="N3" s="703" t="s">
        <v>108</v>
      </c>
      <c r="O3" s="703" t="s">
        <v>104</v>
      </c>
      <c r="P3" s="704" t="s">
        <v>105</v>
      </c>
    </row>
    <row r="4" spans="2:16" ht="20.100000000000001" customHeight="1" x14ac:dyDescent="0.25">
      <c r="B4" s="700" t="s">
        <v>109</v>
      </c>
      <c r="C4" s="706">
        <f>'France (2)'!M10</f>
        <v>7.1596322624044556E-5</v>
      </c>
      <c r="D4" s="707">
        <f>'Allemagne (2)'!M10</f>
        <v>0</v>
      </c>
      <c r="E4" s="707">
        <f>'Italie (2)'!M10</f>
        <v>1.369795307391952E-4</v>
      </c>
      <c r="F4" s="707">
        <f>'Espagne (2)'!M10</f>
        <v>0</v>
      </c>
      <c r="G4" s="707">
        <f>'Belgique (2)'!M10</f>
        <v>0</v>
      </c>
      <c r="H4" s="707">
        <f>'Pays Bas (2)'!M10</f>
        <v>0</v>
      </c>
      <c r="I4" s="707">
        <f>'Autriche (2)'!M10</f>
        <v>5.0726616667568262E-5</v>
      </c>
      <c r="J4" s="707">
        <f>'Finlande (2)'!M10</f>
        <v>5.0754082988200362E-4</v>
      </c>
      <c r="K4" s="707">
        <f>'Suède (2)'!M10</f>
        <v>1.0426416748616723E-4</v>
      </c>
      <c r="L4" s="707">
        <f>'Pologne (2)'!M10</f>
        <v>6.1732999959576545E-6</v>
      </c>
      <c r="M4" s="707">
        <f>'Tchequie (2)'!M10</f>
        <v>2.0894657932455269E-4</v>
      </c>
      <c r="N4" s="707">
        <f>'UK (2)'!M10</f>
        <v>0</v>
      </c>
      <c r="O4" s="707">
        <f>'USA (2)'!M10</f>
        <v>3.9293545830209611E-7</v>
      </c>
      <c r="P4" s="714">
        <f>'Canada (2)'!M10</f>
        <v>3.2811269577390848E-5</v>
      </c>
    </row>
    <row r="5" spans="2:16" ht="20.100000000000001" customHeight="1" x14ac:dyDescent="0.25">
      <c r="B5" s="701" t="s">
        <v>110</v>
      </c>
      <c r="C5" s="708">
        <f>'France (2)'!M11</f>
        <v>1.0228046089149224E-4</v>
      </c>
      <c r="D5" s="709">
        <f>'Allemagne (2)'!M11</f>
        <v>1.1857684075723171E-3</v>
      </c>
      <c r="E5" s="709">
        <f>'Italie (2)'!M11</f>
        <v>1.2610589788670239E-3</v>
      </c>
      <c r="F5" s="709">
        <f>'Espagne (2)'!M11</f>
        <v>0</v>
      </c>
      <c r="G5" s="709">
        <f>'Belgique (2)'!M11</f>
        <v>0</v>
      </c>
      <c r="H5" s="709">
        <f>'Pays Bas (2)'!M11</f>
        <v>5.4082243640507597E-4</v>
      </c>
      <c r="I5" s="709">
        <f>'Autriche (2)'!M11</f>
        <v>6.0522531571391411E-6</v>
      </c>
      <c r="J5" s="709"/>
      <c r="K5" s="709">
        <f>'Suède (2)'!M11</f>
        <v>0</v>
      </c>
      <c r="L5" s="709">
        <f>'Pologne (2)'!M11</f>
        <v>9.2546464716031855E-5</v>
      </c>
      <c r="M5" s="709">
        <f>'Tchequie (2)'!M11</f>
        <v>0</v>
      </c>
      <c r="N5" s="709">
        <f>'UK (2)'!M11</f>
        <v>0</v>
      </c>
      <c r="O5" s="709">
        <f>'USA (2)'!M11</f>
        <v>1.6218130373234516E-3</v>
      </c>
      <c r="P5" s="715">
        <f>'Canada (2)'!M11</f>
        <v>1.5858780295738911E-3</v>
      </c>
    </row>
    <row r="6" spans="2:16" ht="20.100000000000001" customHeight="1" x14ac:dyDescent="0.25">
      <c r="B6" s="701" t="s">
        <v>111</v>
      </c>
      <c r="C6" s="708">
        <f>'France (2)'!M12</f>
        <v>0.18596082658347857</v>
      </c>
      <c r="D6" s="709">
        <f>'Allemagne (2)'!M12</f>
        <v>6.6112517564194534E-2</v>
      </c>
      <c r="E6" s="709">
        <f>'Italie (2)'!M12</f>
        <v>9.4634497659344605E-2</v>
      </c>
      <c r="F6" s="709">
        <f>'Espagne (2)'!M12</f>
        <v>0.13824116495256925</v>
      </c>
      <c r="G6" s="709">
        <f>'Belgique (2)'!M12</f>
        <v>7.3381140802973366E-2</v>
      </c>
      <c r="H6" s="709">
        <f>'Pays Bas (2)'!M12</f>
        <v>8.9679949008170279E-2</v>
      </c>
      <c r="I6" s="709">
        <f>'Autriche (2)'!M12</f>
        <v>0.14185252231393986</v>
      </c>
      <c r="J6" s="709">
        <f>'Finlande (2)'!M12</f>
        <v>0.15554637805735719</v>
      </c>
      <c r="K6" s="709">
        <f>'Suède (2)'!M12</f>
        <v>7.5882987168398475E-2</v>
      </c>
      <c r="L6" s="709">
        <f>'Pologne (2)'!M12</f>
        <v>0.11977522569218842</v>
      </c>
      <c r="M6" s="709">
        <f>'Tchequie (2)'!M12</f>
        <v>9.6049443358981218E-2</v>
      </c>
      <c r="N6" s="709">
        <f>'UK (2)'!M12</f>
        <v>0.14025518011885874</v>
      </c>
      <c r="O6" s="709">
        <v>0.14199999999999999</v>
      </c>
      <c r="P6" s="715">
        <f>'Canada (2)'!M12</f>
        <v>0.17404191092834018</v>
      </c>
    </row>
    <row r="7" spans="2:16" ht="20.100000000000001" customHeight="1" x14ac:dyDescent="0.25">
      <c r="B7" s="701" t="s">
        <v>112</v>
      </c>
      <c r="C7" s="708">
        <f>'France (2)'!M13</f>
        <v>1.681726808888959E-2</v>
      </c>
      <c r="D7" s="709">
        <f>'Allemagne (2)'!M13</f>
        <v>2.5464376552615509E-2</v>
      </c>
      <c r="E7" s="709">
        <f>'Italie (2)'!M13</f>
        <v>1.5313464240575598E-2</v>
      </c>
      <c r="F7" s="709">
        <f>'Espagne (2)'!M13</f>
        <v>3.5326882497195976E-2</v>
      </c>
      <c r="G7" s="709">
        <f>'Belgique (2)'!M13</f>
        <v>9.9641998160114372E-3</v>
      </c>
      <c r="H7" s="709">
        <f>'Pays Bas (2)'!M13</f>
        <v>4.5197303613852781E-3</v>
      </c>
      <c r="I7" s="709">
        <f>'Autriche (2)'!M13</f>
        <v>9.2235090227551619E-3</v>
      </c>
      <c r="J7" s="709">
        <f>'Finlande (2)'!M13</f>
        <v>1.2493006173321872E-2</v>
      </c>
      <c r="K7" s="709">
        <f>'Suède (2)'!M13</f>
        <v>4.1160649755334656E-3</v>
      </c>
      <c r="L7" s="709">
        <f>'Pologne (2)'!M13</f>
        <v>1.573185951134809E-2</v>
      </c>
      <c r="M7" s="709">
        <f>'Tchequie (2)'!M13</f>
        <v>1.2115235871362222E-2</v>
      </c>
      <c r="N7" s="709">
        <f>'UK (2)'!M13</f>
        <v>1.4167284744585168E-2</v>
      </c>
      <c r="O7" s="709">
        <f>'USA (2)'!M13</f>
        <v>6.1355094248703793E-3</v>
      </c>
      <c r="P7" s="715">
        <f>'Canada (2)'!M13</f>
        <v>4.768571178580803E-3</v>
      </c>
    </row>
    <row r="8" spans="2:16" ht="20.100000000000001" customHeight="1" x14ac:dyDescent="0.25">
      <c r="B8" s="701" t="s">
        <v>113</v>
      </c>
      <c r="C8" s="708">
        <f>'France (2)'!M14</f>
        <v>1.1633222267243108E-2</v>
      </c>
      <c r="D8" s="709">
        <f>'Allemagne (2)'!M14</f>
        <v>2.5671886023940662E-3</v>
      </c>
      <c r="E8" s="709">
        <f>'Italie (2)'!M14</f>
        <v>4.0599603183008887E-3</v>
      </c>
      <c r="F8" s="709">
        <f>'Espagne (2)'!M14</f>
        <v>7.7162899454403739E-3</v>
      </c>
      <c r="G8" s="709">
        <f>'Belgique (2)'!M14</f>
        <v>2.9925850392915329E-4</v>
      </c>
      <c r="H8" s="709">
        <f>'Pays Bas (2)'!M14</f>
        <v>1.1975353948969541E-3</v>
      </c>
      <c r="I8" s="709">
        <f>'Autriche (2)'!M14</f>
        <v>1.4774985026912873E-3</v>
      </c>
      <c r="J8" s="709">
        <f>'Finlande (2)'!M14</f>
        <v>1.3031960615769321E-3</v>
      </c>
      <c r="K8" s="709">
        <f>'Suède (2)'!M14</f>
        <v>2.1231975924455872E-3</v>
      </c>
      <c r="L8" s="709">
        <f>'Pologne (2)'!M14</f>
        <v>2.7993051579607987E-3</v>
      </c>
      <c r="M8" s="709">
        <f>'Tchequie (2)'!M14</f>
        <v>5.9384817281714971E-4</v>
      </c>
      <c r="N8" s="709">
        <f>'UK (2)'!M14</f>
        <v>1.070291889252955E-3</v>
      </c>
      <c r="O8" s="709">
        <f>'USA (2)'!M14</f>
        <v>2.2109636234105444E-3</v>
      </c>
      <c r="P8" s="715">
        <f>'Canada (2)'!M14</f>
        <v>3.4451833056260389E-3</v>
      </c>
    </row>
    <row r="9" spans="2:16" ht="20.100000000000001" customHeight="1" x14ac:dyDescent="0.25">
      <c r="B9" s="701" t="s">
        <v>114</v>
      </c>
      <c r="C9" s="708">
        <f>'France (2)'!M15</f>
        <v>8.2500993300629807E-3</v>
      </c>
      <c r="D9" s="709">
        <f>'Allemagne (2)'!M15</f>
        <v>1.7496012853729537E-2</v>
      </c>
      <c r="E9" s="709">
        <f>'Italie (2)'!M15</f>
        <v>1.5806308119214556E-2</v>
      </c>
      <c r="F9" s="709">
        <f>'Espagne (2)'!M15</f>
        <v>6.4996292987091987E-3</v>
      </c>
      <c r="G9" s="709">
        <f>'Belgique (2)'!M15</f>
        <v>7.9802267714440874E-3</v>
      </c>
      <c r="H9" s="709">
        <f>'Pays Bas (2)'!M15</f>
        <v>1.0700558206014718E-2</v>
      </c>
      <c r="I9" s="709">
        <f>'Autriche (2)'!M15</f>
        <v>1.8003082156716043E-2</v>
      </c>
      <c r="J9" s="709">
        <f>'Finlande (2)'!M15</f>
        <v>1.678362116120966E-3</v>
      </c>
      <c r="K9" s="709">
        <f>'Suède (2)'!M15</f>
        <v>5.9857110697740549E-3</v>
      </c>
      <c r="L9" s="709">
        <f>'Pologne (2)'!M15</f>
        <v>1.8259178829968088E-2</v>
      </c>
      <c r="M9" s="709">
        <f>'Tchequie (2)'!M15</f>
        <v>8.9847029109557663E-3</v>
      </c>
      <c r="N9" s="709">
        <f>'UK (2)'!M15</f>
        <v>1.7274886633556468E-3</v>
      </c>
      <c r="O9" s="709">
        <f>'USA (2)'!M15</f>
        <v>2.5889675342971609E-3</v>
      </c>
      <c r="P9" s="715">
        <f>'Canada (2)'!M15</f>
        <v>3.7842330912590777E-3</v>
      </c>
    </row>
    <row r="10" spans="2:16" ht="20.100000000000001" customHeight="1" x14ac:dyDescent="0.25">
      <c r="B10" s="701" t="s">
        <v>115</v>
      </c>
      <c r="C10" s="708">
        <f>'France (2)'!M16</f>
        <v>1.1914886921082758E-2</v>
      </c>
      <c r="D10" s="709">
        <f>'Allemagne (2)'!M16</f>
        <v>1.4525662992760885E-3</v>
      </c>
      <c r="E10" s="709">
        <f>'Italie (2)'!M16</f>
        <v>4.2409992444943402E-2</v>
      </c>
      <c r="F10" s="709">
        <f>'Espagne (2)'!M16</f>
        <v>4.1423492956675478E-3</v>
      </c>
      <c r="G10" s="709">
        <f>'Belgique (2)'!M16</f>
        <v>7.1711204460060069E-3</v>
      </c>
      <c r="H10" s="709">
        <f>'Pays Bas (2)'!M16</f>
        <v>5.2923338419639584E-3</v>
      </c>
      <c r="I10" s="709">
        <f>'Autriche (2)'!M16</f>
        <v>4.9702101236225741E-3</v>
      </c>
      <c r="J10" s="709">
        <f>'Finlande (2)'!M16</f>
        <v>8.1850042978823159E-2</v>
      </c>
      <c r="K10" s="709">
        <f>'Suède (2)'!M16</f>
        <v>8.5615099347164138E-3</v>
      </c>
      <c r="L10" s="709">
        <f>'Pologne (2)'!M16</f>
        <v>2.0516782216805935E-3</v>
      </c>
      <c r="M10" s="709">
        <f>'Tchequie (2)'!M16</f>
        <v>3.9443249009336609E-3</v>
      </c>
      <c r="N10" s="709">
        <f>'UK (2)'!M16</f>
        <v>5.3514594462647752E-4</v>
      </c>
      <c r="O10" s="709">
        <f>'USA (2)'!M16</f>
        <v>6.580742721551255E-3</v>
      </c>
      <c r="P10" s="715">
        <f>'Canada (2)'!M16</f>
        <v>1.0565228803919854E-2</v>
      </c>
    </row>
    <row r="11" spans="2:16" ht="20.100000000000001" customHeight="1" x14ac:dyDescent="0.25">
      <c r="B11" s="701" t="s">
        <v>116</v>
      </c>
      <c r="C11" s="708">
        <f>'France (2)'!M17</f>
        <v>2.5571688768425232E-2</v>
      </c>
      <c r="D11" s="709">
        <f>'Allemagne (2)'!M17</f>
        <v>1.2355706806903543E-2</v>
      </c>
      <c r="E11" s="709">
        <f>'Italie (2)'!M17</f>
        <v>1.3953554053958638E-2</v>
      </c>
      <c r="F11" s="709">
        <f>'Espagne (2)'!M17</f>
        <v>3.1716822234473321E-2</v>
      </c>
      <c r="G11" s="709">
        <f>'Belgique (2)'!M17</f>
        <v>1.2742500988291971E-2</v>
      </c>
      <c r="H11" s="709">
        <f>'Pays Bas (2)'!M17</f>
        <v>7.7260348057867998E-3</v>
      </c>
      <c r="I11" s="709">
        <f>'Autriche (2)'!M17</f>
        <v>1.4754706859118333E-2</v>
      </c>
      <c r="J11" s="709">
        <f>'Finlande (2)'!M17</f>
        <v>1.5295850589982028E-2</v>
      </c>
      <c r="K11" s="709">
        <f>'Suède (2)'!M17</f>
        <v>1.7620644305162261E-2</v>
      </c>
      <c r="L11" s="709">
        <f>'Pologne (2)'!M17</f>
        <v>1.6428880237523976E-2</v>
      </c>
      <c r="M11" s="709">
        <f>'Tchequie (2)'!M17</f>
        <v>1.4109392698600058E-2</v>
      </c>
      <c r="N11" s="709">
        <f>'UK (2)'!M17</f>
        <v>2.2898613314806644E-2</v>
      </c>
      <c r="O11" s="709">
        <f>'USA (2)'!M17</f>
        <v>2.4618005221419922E-2</v>
      </c>
      <c r="P11" s="715">
        <f>'Canada (2)'!M17</f>
        <v>2.1152331787557967E-2</v>
      </c>
    </row>
    <row r="12" spans="2:16" ht="20.100000000000001" customHeight="1" x14ac:dyDescent="0.25">
      <c r="B12" s="701" t="s">
        <v>117</v>
      </c>
      <c r="C12" s="708">
        <f>'France (2)'!M18</f>
        <v>9.4491410408217048E-3</v>
      </c>
      <c r="D12" s="709">
        <f>'Allemagne (2)'!M18</f>
        <v>3.5395186966033663E-3</v>
      </c>
      <c r="E12" s="709">
        <f>'Italie (2)'!M18</f>
        <v>1.6287854716967812E-2</v>
      </c>
      <c r="F12" s="709">
        <f>'Espagne (2)'!M18</f>
        <v>3.4551261334904854E-2</v>
      </c>
      <c r="G12" s="709">
        <f>'Belgique (2)'!M18</f>
        <v>1.0233901924490798E-2</v>
      </c>
      <c r="H12" s="709">
        <f>'Pays Bas (2)'!M18</f>
        <v>5.3695941900218256E-3</v>
      </c>
      <c r="I12" s="709">
        <f>'Autriche (2)'!M18</f>
        <v>1.2277962641874642E-3</v>
      </c>
      <c r="J12" s="709">
        <f>'Finlande (2)'!M18</f>
        <v>1.8400406345237166E-3</v>
      </c>
      <c r="K12" s="709">
        <f>'Suède (2)'!M18</f>
        <v>7.0781151882086703E-3</v>
      </c>
      <c r="L12" s="709">
        <f>'Pologne (2)'!M18</f>
        <v>4.9336971139514914E-3</v>
      </c>
      <c r="M12" s="709">
        <f>'Tchequie (2)'!M18</f>
        <v>3.9296619830863242E-3</v>
      </c>
      <c r="N12" s="709">
        <f>'UK (2)'!M18</f>
        <v>1.2740228892247895E-2</v>
      </c>
      <c r="O12" s="709">
        <f>'USA (2)'!M18</f>
        <v>1.5983042701896058E-2</v>
      </c>
      <c r="P12" s="715">
        <f>'Canada (2)'!M18</f>
        <v>1.5661912678274565E-2</v>
      </c>
    </row>
    <row r="13" spans="2:16" ht="20.100000000000001" customHeight="1" x14ac:dyDescent="0.25">
      <c r="B13" s="701" t="s">
        <v>118</v>
      </c>
      <c r="C13" s="708">
        <f>'France (2)'!M19</f>
        <v>0.34910052202373693</v>
      </c>
      <c r="D13" s="709">
        <f>'Allemagne (2)'!M19</f>
        <v>0.62867069432669109</v>
      </c>
      <c r="E13" s="709">
        <f>'Italie (2)'!M19</f>
        <v>0.40421247361025792</v>
      </c>
      <c r="F13" s="709">
        <f>'Espagne (2)'!M19</f>
        <v>0.36203638575746633</v>
      </c>
      <c r="G13" s="709">
        <f>'Belgique (2)'!M19</f>
        <v>0.57392978139351014</v>
      </c>
      <c r="H13" s="709">
        <f>'Pays Bas (2)'!M19</f>
        <v>0.32903250729144534</v>
      </c>
      <c r="I13" s="709">
        <f>'Autriche (2)'!M19</f>
        <v>0.57278804653795834</v>
      </c>
      <c r="J13" s="709">
        <f>'Finlande (2)'!M19</f>
        <v>0.3948959131046339</v>
      </c>
      <c r="K13" s="709">
        <f>'Suède (2)'!M19</f>
        <v>0.53520455918768739</v>
      </c>
      <c r="L13" s="709">
        <f>'Pologne (2)'!M19</f>
        <v>0.55172697696140349</v>
      </c>
      <c r="M13" s="709">
        <f>'Tchequie (2)'!M19</f>
        <v>0.66564515005663549</v>
      </c>
      <c r="N13" s="709">
        <f>'UK (2)'!M19</f>
        <v>0.41152723141776121</v>
      </c>
      <c r="O13" s="709">
        <f>'USA (2)'!M19</f>
        <v>0.28863950709876729</v>
      </c>
      <c r="P13" s="715">
        <f>'Canada (2)'!M19</f>
        <v>0.45333143757109107</v>
      </c>
    </row>
    <row r="14" spans="2:16" ht="20.100000000000001" customHeight="1" x14ac:dyDescent="0.25">
      <c r="B14" s="701" t="s">
        <v>119</v>
      </c>
      <c r="C14" s="708">
        <f>'France (2)'!M20</f>
        <v>4.9853070184065491E-2</v>
      </c>
      <c r="D14" s="709">
        <f>'Allemagne (2)'!M20</f>
        <v>1.7774668429509033E-2</v>
      </c>
      <c r="E14" s="709">
        <f>'Italie (2)'!M20</f>
        <v>3.5350604051487357E-2</v>
      </c>
      <c r="F14" s="709">
        <f>'Espagne (2)'!M20</f>
        <v>1.7462882345113399E-2</v>
      </c>
      <c r="G14" s="709">
        <f>'Belgique (2)'!M20</f>
        <v>2.4520724575034451E-2</v>
      </c>
      <c r="H14" s="709">
        <f>'Pays Bas (2)'!M20</f>
        <v>1.5587275220674868E-2</v>
      </c>
      <c r="I14" s="709">
        <f>'Autriche (2)'!M20</f>
        <v>2.1850817699957864E-2</v>
      </c>
      <c r="J14" s="709">
        <f>'Finlande (2)'!M20</f>
        <v>1.3472845198093303E-2</v>
      </c>
      <c r="K14" s="709">
        <f>'Suède (2)'!M20</f>
        <v>1.0255802656366631E-2</v>
      </c>
      <c r="L14" s="709">
        <f>'Pologne (2)'!M20</f>
        <v>1.4567152971732744E-2</v>
      </c>
      <c r="M14" s="709">
        <f>'Tchequie (2)'!M20</f>
        <v>1.1484730403926729E-2</v>
      </c>
      <c r="N14" s="709">
        <f>'UK (2)'!M20</f>
        <v>3.9976340916132301E-2</v>
      </c>
      <c r="O14" s="709">
        <f>'USA (2)'!M20</f>
        <v>2.5842130152517056E-2</v>
      </c>
      <c r="P14" s="715">
        <f>'Canada (2)'!M20</f>
        <v>3.1433196255140433E-2</v>
      </c>
    </row>
    <row r="15" spans="2:16" ht="20.100000000000001" customHeight="1" x14ac:dyDescent="0.25">
      <c r="B15" s="701" t="s">
        <v>120</v>
      </c>
      <c r="C15" s="708">
        <f>'France (2)'!M21</f>
        <v>4.2975102575500683E-2</v>
      </c>
      <c r="D15" s="709">
        <f>'Allemagne (2)'!M21</f>
        <v>4.4223232760409563E-2</v>
      </c>
      <c r="E15" s="709">
        <f>'Italie (2)'!M21</f>
        <v>2.7289994139535541E-2</v>
      </c>
      <c r="F15" s="709">
        <f>'Espagne (2)'!M21</f>
        <v>3.5648156949223429E-2</v>
      </c>
      <c r="G15" s="709">
        <f>'Belgique (2)'!M21</f>
        <v>1.9688253918993308E-2</v>
      </c>
      <c r="H15" s="709">
        <f>'Pays Bas (2)'!M21</f>
        <v>2.5495914859096441E-2</v>
      </c>
      <c r="I15" s="709">
        <f>'Autriche (2)'!M21</f>
        <v>4.747212672245097E-2</v>
      </c>
      <c r="J15" s="709">
        <f>'Finlande (2)'!M21</f>
        <v>3.6688442603735251E-2</v>
      </c>
      <c r="K15" s="709">
        <f>'Suède (2)'!M21</f>
        <v>3.2279238397649318E-2</v>
      </c>
      <c r="L15" s="709">
        <f>'Pologne (2)'!M21</f>
        <v>2.6009682725580258E-2</v>
      </c>
      <c r="M15" s="709">
        <f>'Tchequie (2)'!M21</f>
        <v>4.1869961913070894E-2</v>
      </c>
      <c r="N15" s="709">
        <f>'UK (2)'!M21</f>
        <v>4.9674687596819166E-2</v>
      </c>
      <c r="O15" s="709">
        <f>'USA (2)'!M21</f>
        <v>5.7029090031739171E-2</v>
      </c>
      <c r="P15" s="715">
        <f>'Canada (2)'!M21</f>
        <v>3.7973575990900343E-2</v>
      </c>
    </row>
    <row r="16" spans="2:16" ht="20.100000000000001" customHeight="1" x14ac:dyDescent="0.25">
      <c r="B16" s="701" t="s">
        <v>121</v>
      </c>
      <c r="C16" s="708">
        <f>'France (2)'!M22</f>
        <v>0.13268844191453288</v>
      </c>
      <c r="D16" s="709">
        <f>'Allemagne (2)'!M22</f>
        <v>7.6321983553392189E-2</v>
      </c>
      <c r="E16" s="709">
        <f>'Italie (2)'!M22</f>
        <v>0.18786813248886158</v>
      </c>
      <c r="F16" s="709">
        <f>'Espagne (2)'!M22</f>
        <v>0.18012850978081096</v>
      </c>
      <c r="G16" s="709">
        <f>'Belgique (2)'!M22</f>
        <v>0.16772146052928114</v>
      </c>
      <c r="H16" s="709">
        <f>'Pays Bas (2)'!M22</f>
        <v>0.18078921445541113</v>
      </c>
      <c r="I16" s="709">
        <f>'Autriche (2)'!M22</f>
        <v>8.6328652695445818E-2</v>
      </c>
      <c r="J16" s="709">
        <f>'Finlande (2)'!M22</f>
        <v>0.19832999921856684</v>
      </c>
      <c r="K16" s="709">
        <f>'Suède (2)'!M22</f>
        <v>0.20227248492316441</v>
      </c>
      <c r="L16" s="709">
        <f>'Pologne (2)'!M22</f>
        <v>0.1007710610800621</v>
      </c>
      <c r="M16" s="709">
        <f>'Tchequie (2)'!M22</f>
        <v>6.2570336184048947E-2</v>
      </c>
      <c r="N16" s="709">
        <f>'UK (2)'!M22</f>
        <v>0.2004919587280426</v>
      </c>
      <c r="O16" s="709">
        <f>'USA (2)'!M22</f>
        <v>0.25007616632856905</v>
      </c>
      <c r="P16" s="715">
        <f>'Canada (2)'!M22</f>
        <v>5.9158719048035699E-2</v>
      </c>
    </row>
    <row r="17" spans="2:16" ht="20.100000000000001" customHeight="1" x14ac:dyDescent="0.25">
      <c r="B17" s="701" t="s">
        <v>122</v>
      </c>
      <c r="C17" s="708">
        <f>'France (2)'!M23</f>
        <v>0.12456658654697231</v>
      </c>
      <c r="D17" s="709">
        <f>'Allemagne (2)'!M23</f>
        <v>7.2142149916699774E-2</v>
      </c>
      <c r="E17" s="709">
        <f>'Italie (2)'!M23</f>
        <v>9.2585453338699539E-2</v>
      </c>
      <c r="F17" s="709">
        <f>'Espagne (2)'!M23</f>
        <v>0.12344352983670133</v>
      </c>
      <c r="G17" s="709">
        <f>'Belgique (2)'!M23</f>
        <v>7.6358947644540015E-2</v>
      </c>
      <c r="H17" s="709">
        <f>'Pays Bas (2)'!M23</f>
        <v>0.29928727328916616</v>
      </c>
      <c r="I17" s="709">
        <f>'Autriche (2)'!M23</f>
        <v>6.2875672556632095E-2</v>
      </c>
      <c r="J17" s="709">
        <f>'Finlande (2)'!M23</f>
        <v>7.2119481128389465E-2</v>
      </c>
      <c r="K17" s="709">
        <f>'Suède (2)'!M23</f>
        <v>8.5996611414556695E-2</v>
      </c>
      <c r="L17" s="709">
        <f>'Pologne (2)'!M23</f>
        <v>9.4799899534315737E-2</v>
      </c>
      <c r="M17" s="709">
        <f>'Tchequie (2)'!M23</f>
        <v>6.2731628280369656E-2</v>
      </c>
      <c r="N17" s="709">
        <f>'UK (2)'!M23</f>
        <v>7.8065588238055456E-2</v>
      </c>
      <c r="O17" s="709">
        <f>'USA (2)'!M23</f>
        <v>0.14758768081100532</v>
      </c>
      <c r="P17" s="715">
        <f>'Canada (2)'!M23</f>
        <v>0.13346530755096683</v>
      </c>
    </row>
    <row r="18" spans="2:16" ht="20.100000000000001" customHeight="1" x14ac:dyDescent="0.25">
      <c r="B18" s="701" t="s">
        <v>123</v>
      </c>
      <c r="C18" s="708">
        <f>'France (2)'!M24</f>
        <v>0</v>
      </c>
      <c r="D18" s="709">
        <f>'Allemagne (2)'!M24</f>
        <v>6.4742955053448507E-3</v>
      </c>
      <c r="E18" s="709">
        <f>'Italie (2)'!M24</f>
        <v>3.9498118296652472E-3</v>
      </c>
      <c r="F18" s="709">
        <f>'Espagne (2)'!M24</f>
        <v>3.8020645210349223E-6</v>
      </c>
      <c r="G18" s="709">
        <f>'Belgique (2)'!M24</f>
        <v>3.6649930357743219E-3</v>
      </c>
      <c r="H18" s="709">
        <f>'Pays Bas (2)'!M24</f>
        <v>4.4038398392984759E-3</v>
      </c>
      <c r="I18" s="709">
        <f>'Autriche (2)'!M24</f>
        <v>9.2836571881518848E-4</v>
      </c>
      <c r="J18" s="709">
        <f>'Finlande (2)'!M24</f>
        <v>5.3817300929905453E-3</v>
      </c>
      <c r="K18" s="709">
        <f>'Suède (2)'!M24</f>
        <v>2.5331453418798357E-3</v>
      </c>
      <c r="L18" s="709">
        <f>'Pologne (2)'!M24</f>
        <v>6.0847948152595952E-3</v>
      </c>
      <c r="M18" s="709">
        <f>'Tchequie (2)'!M24</f>
        <v>3.8490159349259707E-4</v>
      </c>
      <c r="N18" s="709">
        <f>'UK (2)'!M24</f>
        <v>5.2575741928215334E-4</v>
      </c>
      <c r="O18" s="709">
        <f>'USA (2)'!M24</f>
        <v>1.25973236810422E-4</v>
      </c>
      <c r="P18" s="715">
        <f>'Canada (2)'!M24</f>
        <v>3.171756059147782E-4</v>
      </c>
    </row>
    <row r="19" spans="2:16" ht="20.100000000000001" customHeight="1" x14ac:dyDescent="0.25">
      <c r="B19" s="701" t="s">
        <v>124</v>
      </c>
      <c r="C19" s="708">
        <f>'France (2)'!M25</f>
        <v>1.1567133354051684E-2</v>
      </c>
      <c r="D19" s="709">
        <f>'Allemagne (2)'!M25</f>
        <v>4.1442605844652482E-3</v>
      </c>
      <c r="E19" s="709">
        <f>'Italie (2)'!M25</f>
        <v>5.6175729204177172E-3</v>
      </c>
      <c r="F19" s="709">
        <f>'Espagne (2)'!M25</f>
        <v>1.6139763891793244E-3</v>
      </c>
      <c r="G19" s="709">
        <f>'Belgique (2)'!M25</f>
        <v>1.4889034207833181E-3</v>
      </c>
      <c r="H19" s="709">
        <f>'Pays Bas (2)'!M25</f>
        <v>1.950823788461167E-3</v>
      </c>
      <c r="I19" s="709">
        <f>'Autriche (2)'!M25</f>
        <v>1.6581301819687904E-3</v>
      </c>
      <c r="J19" s="709">
        <f>'Finlande (2)'!M25</f>
        <v>1.3085098069860123E-3</v>
      </c>
      <c r="K19" s="709">
        <f>'Suède (2)'!M25</f>
        <v>1.4525894242959207E-3</v>
      </c>
      <c r="L19" s="709">
        <f>'Pologne (2)'!M25</f>
        <v>2.6516338821124781E-3</v>
      </c>
      <c r="M19" s="709">
        <f>'Tchequie (2)'!M25</f>
        <v>2.6173308357496602E-3</v>
      </c>
      <c r="N19" s="709">
        <f>'UK (2)'!M25</f>
        <v>6.7221841465361035E-3</v>
      </c>
      <c r="O19" s="709">
        <f>'USA (2)'!M25</f>
        <v>2.6359420327765613E-4</v>
      </c>
      <c r="P19" s="715">
        <f>'Canada (2)'!M25</f>
        <v>1.4097908828418935E-2</v>
      </c>
    </row>
    <row r="20" spans="2:16" ht="20.100000000000001" customHeight="1" x14ac:dyDescent="0.25">
      <c r="B20" s="701" t="s">
        <v>125</v>
      </c>
      <c r="C20" s="708">
        <f>'France (2)'!M26</f>
        <v>1.3202047182763383E-3</v>
      </c>
      <c r="D20" s="709">
        <f>'Allemagne (2)'!M26</f>
        <v>2.3715368151446342E-5</v>
      </c>
      <c r="E20" s="709">
        <f>'Italie (2)'!M26</f>
        <v>4.1799939277115241E-4</v>
      </c>
      <c r="F20" s="709">
        <f>'Espagne (2)'!M26</f>
        <v>1.9713704541566069E-3</v>
      </c>
      <c r="G20" s="709">
        <f>'Belgique (2)'!M26</f>
        <v>1.1822558179917168E-4</v>
      </c>
      <c r="H20" s="709">
        <f>'Pays Bas (2)'!M26</f>
        <v>7.1465821953527902E-4</v>
      </c>
      <c r="I20" s="709">
        <f>'Autriche (2)'!M26</f>
        <v>1.8562322827308191E-4</v>
      </c>
      <c r="J20" s="709">
        <f>'Finlande (2)'!M26</f>
        <v>1.0190669688208173E-3</v>
      </c>
      <c r="K20" s="709">
        <f>'Suède (2)'!M26</f>
        <v>6.9430456985106811E-4</v>
      </c>
      <c r="L20" s="709">
        <f>'Pologne (2)'!M26</f>
        <v>2.4631042702084379E-3</v>
      </c>
      <c r="M20" s="709">
        <f>'Tchequie (2)'!M26</f>
        <v>1.3563199008786753E-4</v>
      </c>
      <c r="N20" s="709">
        <f>'UK (2)'!M26</f>
        <v>5.6331152065945E-5</v>
      </c>
      <c r="O20" s="709"/>
      <c r="P20" s="715"/>
    </row>
    <row r="21" spans="2:16" ht="20.100000000000001" customHeight="1" x14ac:dyDescent="0.25">
      <c r="B21" s="701" t="s">
        <v>126</v>
      </c>
      <c r="C21" s="708">
        <f>'France (2)'!M27</f>
        <v>2.4484368791871064E-3</v>
      </c>
      <c r="D21" s="709">
        <f>'Allemagne (2)'!M27</f>
        <v>1.623316949966502E-2</v>
      </c>
      <c r="E21" s="709">
        <f>'Italie (2)'!M27</f>
        <v>3.3317093492060135E-2</v>
      </c>
      <c r="F21" s="709">
        <f>'Espagne (2)'!M27</f>
        <v>6.7182480086687068E-3</v>
      </c>
      <c r="G21" s="709">
        <f>'Belgique (2)'!M27</f>
        <v>5.7856644092969638E-3</v>
      </c>
      <c r="H21" s="709">
        <f>'Pays Bas (2)'!M27</f>
        <v>8.3441175902497448E-3</v>
      </c>
      <c r="I21" s="709">
        <f>'Autriche (2)'!M27</f>
        <v>9.8562502523072033E-3</v>
      </c>
      <c r="J21" s="709">
        <f>'Finlande (2)'!M27</f>
        <v>1.2194264280690787E-3</v>
      </c>
      <c r="K21" s="709">
        <f>'Suède (2)'!M27</f>
        <v>4.6326465326240211E-3</v>
      </c>
      <c r="L21" s="709">
        <f>'Pologne (2)'!M27</f>
        <v>2.3264006785453754E-3</v>
      </c>
      <c r="M21" s="709">
        <f>'Tchequie (2)'!M27</f>
        <v>1.0997188385502774E-2</v>
      </c>
      <c r="N21" s="709">
        <f>'UK (2)'!M27</f>
        <v>1.2759005942936543E-2</v>
      </c>
      <c r="O21" s="709">
        <f>'USA (2)'!M27</f>
        <v>2.4786003841056371E-2</v>
      </c>
      <c r="P21" s="715">
        <f>'Canada (2)'!M27</f>
        <v>1.8571178580803219E-2</v>
      </c>
    </row>
    <row r="22" spans="2:16" ht="20.100000000000001" customHeight="1" x14ac:dyDescent="0.25">
      <c r="B22" s="701" t="s">
        <v>127</v>
      </c>
      <c r="C22" s="708">
        <f>'France (2)'!M28</f>
        <v>1.5709492020157118E-2</v>
      </c>
      <c r="D22" s="709">
        <f>'Allemagne (2)'!M28</f>
        <v>3.8181742723828608E-3</v>
      </c>
      <c r="E22" s="709">
        <f>'Italie (2)'!M28</f>
        <v>5.522958192999923E-3</v>
      </c>
      <c r="F22" s="709">
        <f>'Espagne (2)'!M28</f>
        <v>1.2778738855198373E-2</v>
      </c>
      <c r="G22" s="709">
        <f>'Belgique (2)'!M28</f>
        <v>4.9506962378403135E-3</v>
      </c>
      <c r="H22" s="709">
        <f>'Pays Bas (2)'!M28</f>
        <v>9.3678172020164943E-3</v>
      </c>
      <c r="I22" s="709">
        <f>'Autriche (2)'!M28</f>
        <v>4.4902102933352403E-3</v>
      </c>
      <c r="J22" s="709">
        <f>'Finlande (2)'!M28</f>
        <v>5.0501680081269044E-3</v>
      </c>
      <c r="K22" s="709">
        <f>'Suède (2)'!M28</f>
        <v>3.2061231501996422E-3</v>
      </c>
      <c r="L22" s="709">
        <f>'Pologne (2)'!M28</f>
        <v>1.8520748551446291E-2</v>
      </c>
      <c r="M22" s="709">
        <f>'Tchequie (2)'!M28</f>
        <v>1.6275838810544104E-3</v>
      </c>
      <c r="N22" s="709">
        <f>'UK (2)'!M28</f>
        <v>6.8066808746350214E-3</v>
      </c>
      <c r="O22" s="709">
        <f>'USA (2)'!M28</f>
        <v>4.1802251619345492E-3</v>
      </c>
      <c r="P22" s="715">
        <f>'Canada (2)'!M28</f>
        <v>1.66134394960189E-2</v>
      </c>
    </row>
    <row r="23" spans="2:16" ht="21.75" customHeight="1" x14ac:dyDescent="0.25">
      <c r="B23" s="710" t="s">
        <v>128</v>
      </c>
      <c r="C23" s="711">
        <f>SUM(C4:C22)</f>
        <v>0.99999999999999989</v>
      </c>
      <c r="D23" s="712">
        <f>SUM(D4:D22)</f>
        <v>1</v>
      </c>
      <c r="E23" s="712">
        <f t="shared" ref="E23:P23" si="0">SUM(E4:E22)</f>
        <v>0.99999576351966801</v>
      </c>
      <c r="F23" s="712">
        <f t="shared" si="0"/>
        <v>1</v>
      </c>
      <c r="G23" s="712">
        <f t="shared" si="0"/>
        <v>0.99999999999999989</v>
      </c>
      <c r="H23" s="712">
        <f t="shared" si="0"/>
        <v>1</v>
      </c>
      <c r="I23" s="712">
        <f t="shared" si="0"/>
        <v>1</v>
      </c>
      <c r="J23" s="712">
        <f t="shared" si="0"/>
        <v>1.0000000000000002</v>
      </c>
      <c r="K23" s="712">
        <f t="shared" si="0"/>
        <v>1.0000000000000002</v>
      </c>
      <c r="L23" s="712">
        <f t="shared" si="0"/>
        <v>0.99999999999999978</v>
      </c>
      <c r="M23" s="712">
        <f t="shared" si="0"/>
        <v>0.99999999999999989</v>
      </c>
      <c r="N23" s="712">
        <f t="shared" si="0"/>
        <v>1</v>
      </c>
      <c r="O23" s="712">
        <f t="shared" si="0"/>
        <v>1.000269808065904</v>
      </c>
      <c r="P23" s="713">
        <f t="shared" si="0"/>
        <v>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E1839-F2DD-47CB-A461-12F523D761D8}">
  <dimension ref="B3:P23"/>
  <sheetViews>
    <sheetView topLeftCell="A3" workbookViewId="0">
      <selection activeCell="D4" sqref="D4"/>
    </sheetView>
  </sheetViews>
  <sheetFormatPr baseColWidth="10" defaultRowHeight="15" x14ac:dyDescent="0.25"/>
  <cols>
    <col min="1" max="1" width="2.140625" customWidth="1"/>
    <col min="2" max="2" width="41.7109375" customWidth="1"/>
    <col min="3" max="16" width="10.7109375" customWidth="1"/>
  </cols>
  <sheetData>
    <row r="3" spans="2:16" ht="15.75" x14ac:dyDescent="0.25">
      <c r="B3" s="705"/>
      <c r="C3" s="702" t="s">
        <v>96</v>
      </c>
      <c r="D3" s="703" t="s">
        <v>97</v>
      </c>
      <c r="E3" s="703" t="s">
        <v>98</v>
      </c>
      <c r="F3" s="703" t="s">
        <v>99</v>
      </c>
      <c r="G3" s="703" t="s">
        <v>100</v>
      </c>
      <c r="H3" s="703" t="s">
        <v>107</v>
      </c>
      <c r="I3" s="703" t="s">
        <v>101</v>
      </c>
      <c r="J3" s="703" t="s">
        <v>106</v>
      </c>
      <c r="K3" s="703" t="s">
        <v>102</v>
      </c>
      <c r="L3" s="703" t="s">
        <v>103</v>
      </c>
      <c r="M3" s="703" t="s">
        <v>129</v>
      </c>
      <c r="N3" s="703" t="s">
        <v>108</v>
      </c>
      <c r="O3" s="703" t="s">
        <v>104</v>
      </c>
      <c r="P3" s="704" t="s">
        <v>105</v>
      </c>
    </row>
    <row r="4" spans="2:16" ht="20.100000000000001" customHeight="1" x14ac:dyDescent="0.25">
      <c r="B4" s="700" t="s">
        <v>109</v>
      </c>
      <c r="C4" s="706">
        <f>'France (2)'!N10</f>
        <v>1.2456195711747024E-5</v>
      </c>
      <c r="D4" s="707">
        <f>'Allemagne (2)'!N10</f>
        <v>0</v>
      </c>
      <c r="E4" s="707">
        <f>'Italie (2)'!N10</f>
        <v>5.604038899014222E-4</v>
      </c>
      <c r="F4" s="707">
        <f>'Espagne (2)'!N10</f>
        <v>4.7297109311966168E-5</v>
      </c>
      <c r="G4" s="707">
        <f>'Belgique (2)'!N10</f>
        <v>0</v>
      </c>
      <c r="H4" s="707">
        <f>'Pays Bas (2)'!N10</f>
        <v>0</v>
      </c>
      <c r="I4" s="707">
        <f>'Autriche (2)'!N10</f>
        <v>1.4991077466996716E-5</v>
      </c>
      <c r="J4" s="707">
        <f>'Finlande (2)'!N10</f>
        <v>3.5109643951898139E-4</v>
      </c>
      <c r="K4" s="707">
        <f>'Suède (2)'!N10</f>
        <v>1.6745334854367916E-4</v>
      </c>
      <c r="L4" s="707">
        <f>'Pologne (2)'!N10</f>
        <v>9.8452784385956929E-5</v>
      </c>
      <c r="M4" s="707">
        <f>'Tchequie (2)'!N10</f>
        <v>0</v>
      </c>
      <c r="N4" s="707">
        <f>'UK (2)'!N10</f>
        <v>1.9665554470308289E-5</v>
      </c>
      <c r="O4" s="707">
        <f>'USA (2)'!N10</f>
        <v>1.2693946550187191E-7</v>
      </c>
      <c r="P4" s="714"/>
    </row>
    <row r="5" spans="2:16" ht="20.100000000000001" customHeight="1" x14ac:dyDescent="0.25">
      <c r="B5" s="701" t="s">
        <v>110</v>
      </c>
      <c r="C5" s="708">
        <f>'France (2)'!N11</f>
        <v>7.2957717740232576E-5</v>
      </c>
      <c r="D5" s="709">
        <f>'Allemagne (2)'!N11</f>
        <v>3.9456378781236299E-4</v>
      </c>
      <c r="E5" s="709">
        <f>'Italie (2)'!N11</f>
        <v>1.5880881746464634E-3</v>
      </c>
      <c r="F5" s="709">
        <f>'Espagne (2)'!N11</f>
        <v>3.8950560609854489E-5</v>
      </c>
      <c r="G5" s="709">
        <f>'Belgique (2)'!N11</f>
        <v>2.7762970859985789E-6</v>
      </c>
      <c r="H5" s="709">
        <f>'Pays Bas (2)'!N11</f>
        <v>1.2100738649255048E-3</v>
      </c>
      <c r="I5" s="709">
        <f>'Autriche (2)'!N11</f>
        <v>2.8419104202837378E-6</v>
      </c>
      <c r="J5" s="709"/>
      <c r="K5" s="709">
        <f>'Suède (2)'!N11</f>
        <v>0</v>
      </c>
      <c r="L5" s="709">
        <f>'Pologne (2)'!N11</f>
        <v>8.5196350797571484E-4</v>
      </c>
      <c r="M5" s="709">
        <f>'Tchequie (2)'!N11</f>
        <v>0</v>
      </c>
      <c r="N5" s="709">
        <f>'UK (2)'!N11</f>
        <v>1.9665554470308289E-5</v>
      </c>
      <c r="O5" s="709"/>
      <c r="P5" s="715">
        <f>'Canada (2)'!N11</f>
        <v>2.859866539561487E-3</v>
      </c>
    </row>
    <row r="6" spans="2:16" ht="20.100000000000001" customHeight="1" x14ac:dyDescent="0.25">
      <c r="B6" s="701" t="s">
        <v>111</v>
      </c>
      <c r="C6" s="708">
        <f>'France (2)'!N12</f>
        <v>2.6383408821833695E-2</v>
      </c>
      <c r="D6" s="709">
        <f>'Allemagne (2)'!N12</f>
        <v>9.1062817060186627E-3</v>
      </c>
      <c r="E6" s="709">
        <f>'Italie (2)'!N12</f>
        <v>3.8049262328885579E-2</v>
      </c>
      <c r="F6" s="709">
        <f>'Espagne (2)'!N12</f>
        <v>4.566675013215369E-2</v>
      </c>
      <c r="G6" s="709">
        <f>'Belgique (2)'!N12</f>
        <v>1.8648387526652453E-2</v>
      </c>
      <c r="H6" s="709">
        <f>'Pays Bas (2)'!N12</f>
        <v>1.855446592885774E-2</v>
      </c>
      <c r="I6" s="709">
        <f>'Autriche (2)'!N12</f>
        <v>2.4808030727303844E-2</v>
      </c>
      <c r="J6" s="709">
        <f>'Finlande (2)'!N12</f>
        <v>8.5139000235793447E-2</v>
      </c>
      <c r="K6" s="709">
        <f>'Suède (2)'!N12</f>
        <v>7.7583229547143348E-2</v>
      </c>
      <c r="L6" s="709">
        <f>'Pologne (2)'!N12</f>
        <v>0.1888114111086896</v>
      </c>
      <c r="M6" s="709">
        <f>'Tchequie (2)'!N12</f>
        <v>3.1520370445590806E-2</v>
      </c>
      <c r="N6" s="709">
        <f>'UK (2)'!N12</f>
        <v>3.529967027420338E-2</v>
      </c>
      <c r="O6" s="709">
        <f>'USA (2)'!N12</f>
        <v>2.2097281422316359E-2</v>
      </c>
      <c r="P6" s="715">
        <f>'Canada (2)'!N12</f>
        <v>2.2391372372088283E-2</v>
      </c>
    </row>
    <row r="7" spans="2:16" ht="20.100000000000001" customHeight="1" x14ac:dyDescent="0.25">
      <c r="B7" s="701" t="s">
        <v>112</v>
      </c>
      <c r="C7" s="708">
        <f>'France (2)'!N13</f>
        <v>3.5197650168336588E-3</v>
      </c>
      <c r="D7" s="709">
        <f>'Allemagne (2)'!N13</f>
        <v>1.8287718419239681E-3</v>
      </c>
      <c r="E7" s="709">
        <f>'Italie (2)'!N13</f>
        <v>8.1433170588939598E-3</v>
      </c>
      <c r="F7" s="709">
        <f>'Espagne (2)'!N13</f>
        <v>6.788526277717497E-4</v>
      </c>
      <c r="G7" s="709">
        <f>'Belgique (2)'!N13</f>
        <v>3.3843061478322678E-3</v>
      </c>
      <c r="H7" s="709">
        <f>'Pays Bas (2)'!N13</f>
        <v>3.9075301888219427E-3</v>
      </c>
      <c r="I7" s="709">
        <f>'Autriche (2)'!N13</f>
        <v>3.230399574736525E-3</v>
      </c>
      <c r="J7" s="709">
        <f>'Finlande (2)'!N13</f>
        <v>2.6679910398490922E-2</v>
      </c>
      <c r="K7" s="709">
        <f>'Suède (2)'!N13</f>
        <v>7.0225748045505444E-3</v>
      </c>
      <c r="L7" s="709">
        <f>'Pologne (2)'!N13</f>
        <v>7.1665435370072122E-3</v>
      </c>
      <c r="M7" s="709">
        <f>'Tchequie (2)'!N13</f>
        <v>5.9619715576496929E-3</v>
      </c>
      <c r="N7" s="709">
        <f>'UK (2)'!N13</f>
        <v>7.1844825664859622E-3</v>
      </c>
      <c r="O7" s="709">
        <f>'USA (2)'!N13</f>
        <v>3.0408816632688427E-3</v>
      </c>
      <c r="P7" s="715">
        <f>'Canada (2)'!N13</f>
        <v>5.2103420924326333E-3</v>
      </c>
    </row>
    <row r="8" spans="2:16" ht="20.100000000000001" customHeight="1" x14ac:dyDescent="0.25">
      <c r="B8" s="701" t="s">
        <v>113</v>
      </c>
      <c r="C8" s="708">
        <f>'France (2)'!N14</f>
        <v>2.5499612078476405E-3</v>
      </c>
      <c r="D8" s="709">
        <f>'Allemagne (2)'!N14</f>
        <v>3.0750923780296863E-3</v>
      </c>
      <c r="E8" s="709">
        <f>'Italie (2)'!N14</f>
        <v>1.4234591387407042E-3</v>
      </c>
      <c r="F8" s="709">
        <f>'Espagne (2)'!N14</f>
        <v>9.6263528364354679E-4</v>
      </c>
      <c r="G8" s="709">
        <f>'Belgique (2)'!N14</f>
        <v>4.0256307746979391E-4</v>
      </c>
      <c r="H8" s="709">
        <f>'Pays Bas (2)'!N14</f>
        <v>2.4705674742229056E-3</v>
      </c>
      <c r="I8" s="709">
        <f>'Autriche (2)'!N14</f>
        <v>1.0437271257294562E-2</v>
      </c>
      <c r="J8" s="709">
        <f>'Finlande (2)'!N14</f>
        <v>5.9796038670124974E-3</v>
      </c>
      <c r="K8" s="709">
        <f>'Suède (2)'!N14</f>
        <v>8.8959591413829558E-3</v>
      </c>
      <c r="L8" s="709">
        <f>'Pologne (2)'!N14</f>
        <v>2.5296496933169786E-3</v>
      </c>
      <c r="M8" s="709">
        <f>'Tchequie (2)'!N14</f>
        <v>3.6105808070550747E-4</v>
      </c>
      <c r="N8" s="709">
        <f>'UK (2)'!N14</f>
        <v>2.1894317310276563E-3</v>
      </c>
      <c r="O8" s="709">
        <f>'USA (2)'!N14</f>
        <v>2.6617402039127518E-3</v>
      </c>
      <c r="P8" s="715">
        <f>'Canada (2)'!N14</f>
        <v>5.5887468254026008E-3</v>
      </c>
    </row>
    <row r="9" spans="2:16" ht="20.100000000000001" customHeight="1" x14ac:dyDescent="0.25">
      <c r="B9" s="701" t="s">
        <v>114</v>
      </c>
      <c r="C9" s="708">
        <f>'France (2)'!N15</f>
        <v>1.1778815925898686E-2</v>
      </c>
      <c r="D9" s="709">
        <f>'Allemagne (2)'!N15</f>
        <v>1.023986973132085E-2</v>
      </c>
      <c r="E9" s="709">
        <f>'Italie (2)'!N15</f>
        <v>5.964892442363208E-3</v>
      </c>
      <c r="F9" s="709">
        <f>'Espagne (2)'!N15</f>
        <v>1.0669671424199428E-2</v>
      </c>
      <c r="G9" s="709">
        <f>'Belgique (2)'!N15</f>
        <v>1.4131352167732765E-3</v>
      </c>
      <c r="H9" s="709">
        <f>'Pays Bas (2)'!N15</f>
        <v>2.3697279854791135E-3</v>
      </c>
      <c r="I9" s="709">
        <f>'Autriche (2)'!N15</f>
        <v>1.7465599917698273E-2</v>
      </c>
      <c r="J9" s="709">
        <f>'Finlande (2)'!N15</f>
        <v>6.2375618957792971E-3</v>
      </c>
      <c r="K9" s="709">
        <f>'Suède (2)'!N15</f>
        <v>2.0690954379428358E-2</v>
      </c>
      <c r="L9" s="709">
        <f>'Pologne (2)'!N15</f>
        <v>5.5482927565832091E-3</v>
      </c>
      <c r="M9" s="709">
        <f>'Tchequie (2)'!N15</f>
        <v>8.3855739243854123E-3</v>
      </c>
      <c r="N9" s="709">
        <f>'UK (2)'!N15</f>
        <v>1.8033313449272701E-2</v>
      </c>
      <c r="O9" s="709">
        <f>'USA (2)'!N15</f>
        <v>3.960003565796396E-3</v>
      </c>
      <c r="P9" s="715">
        <f>'Canada (2)'!N15</f>
        <v>7.1969669405249634E-3</v>
      </c>
    </row>
    <row r="10" spans="2:16" ht="20.100000000000001" customHeight="1" x14ac:dyDescent="0.25">
      <c r="B10" s="701" t="s">
        <v>115</v>
      </c>
      <c r="C10" s="708">
        <f>'France (2)'!N16</f>
        <v>1.7877606607240727E-3</v>
      </c>
      <c r="D10" s="709">
        <f>'Allemagne (2)'!N16</f>
        <v>6.8892089935491951E-4</v>
      </c>
      <c r="E10" s="709">
        <f>'Italie (2)'!N16</f>
        <v>5.4997738429405744E-2</v>
      </c>
      <c r="F10" s="709">
        <f>'Espagne (2)'!N16</f>
        <v>8.8056088807278183E-3</v>
      </c>
      <c r="G10" s="709">
        <f>'Belgique (2)'!N16</f>
        <v>2.3487473347547977E-3</v>
      </c>
      <c r="H10" s="709">
        <f>'Pays Bas (2)'!N16</f>
        <v>4.4873572490987468E-3</v>
      </c>
      <c r="I10" s="709">
        <f>'Autriche (2)'!N16</f>
        <v>2.642834595342862E-3</v>
      </c>
      <c r="J10" s="709">
        <f>'Finlande (2)'!N16</f>
        <v>4.1037491157745812E-3</v>
      </c>
      <c r="K10" s="709">
        <f>'Suède (2)'!N16</f>
        <v>2.1350301939319092E-3</v>
      </c>
      <c r="L10" s="709">
        <f>'Pologne (2)'!N16</f>
        <v>4.6452841849860885E-3</v>
      </c>
      <c r="M10" s="709">
        <f>'Tchequie (2)'!N16</f>
        <v>7.4693890445951859E-3</v>
      </c>
      <c r="N10" s="709">
        <f>'UK (2)'!N16</f>
        <v>4.7656193666380424E-3</v>
      </c>
      <c r="O10" s="709">
        <f>'USA (2)'!N16</f>
        <v>2.5914625071962153E-3</v>
      </c>
      <c r="P10" s="715">
        <f>'Canada (2)'!N16</f>
        <v>3.2091632161491495E-3</v>
      </c>
    </row>
    <row r="11" spans="2:16" ht="20.100000000000001" customHeight="1" x14ac:dyDescent="0.25">
      <c r="B11" s="701" t="s">
        <v>116</v>
      </c>
      <c r="C11" s="708">
        <f>'France (2)'!N17</f>
        <v>1.7164044538610649E-2</v>
      </c>
      <c r="D11" s="709">
        <f>'Allemagne (2)'!N17</f>
        <v>1.3653159641761132E-2</v>
      </c>
      <c r="E11" s="709">
        <f>'Italie (2)'!N17</f>
        <v>2.480244515691309E-2</v>
      </c>
      <c r="F11" s="709">
        <f>'Espagne (2)'!N17</f>
        <v>1.641209693125226E-2</v>
      </c>
      <c r="G11" s="709">
        <f>'Belgique (2)'!N17</f>
        <v>1.219072050461976E-2</v>
      </c>
      <c r="H11" s="709">
        <f>'Pays Bas (2)'!N17</f>
        <v>7.1091839564373406E-3</v>
      </c>
      <c r="I11" s="709">
        <f>'Autriche (2)'!N17</f>
        <v>1.7198247194910081E-2</v>
      </c>
      <c r="J11" s="709">
        <f>'Finlande (2)'!N17</f>
        <v>3.2973001650554119E-2</v>
      </c>
      <c r="K11" s="709">
        <f>'Suède (2)'!N17</f>
        <v>2.8142628389622077E-2</v>
      </c>
      <c r="L11" s="709">
        <f>'Pologne (2)'!N17</f>
        <v>1.7931488966166292E-2</v>
      </c>
      <c r="M11" s="709">
        <f>'Tchequie (2)'!N17</f>
        <v>1.9163157633444811E-2</v>
      </c>
      <c r="N11" s="709">
        <f>'UK (2)'!N17</f>
        <v>7.2952651900020316E-2</v>
      </c>
      <c r="O11" s="709">
        <f>'USA (2)'!N17</f>
        <v>8.7976599150482344E-3</v>
      </c>
      <c r="P11" s="715">
        <f>'Canada (2)'!N17</f>
        <v>1.8425399689999199E-2</v>
      </c>
    </row>
    <row r="12" spans="2:16" ht="20.100000000000001" customHeight="1" x14ac:dyDescent="0.25">
      <c r="B12" s="701" t="s">
        <v>117</v>
      </c>
      <c r="C12" s="708">
        <f>'France (2)'!N18</f>
        <v>6.9730969898713331E-3</v>
      </c>
      <c r="D12" s="709">
        <f>'Allemagne (2)'!N18</f>
        <v>2.1043402016659358E-3</v>
      </c>
      <c r="E12" s="709">
        <f>'Italie (2)'!N18</f>
        <v>1.1773470446593676E-3</v>
      </c>
      <c r="F12" s="709">
        <f>'Espagne (2)'!N18</f>
        <v>1.7388643129399327E-2</v>
      </c>
      <c r="G12" s="709">
        <f>'Belgique (2)'!N18</f>
        <v>2.0514059168443496E-2</v>
      </c>
      <c r="H12" s="709">
        <f>'Pays Bas (2)'!N18</f>
        <v>9.5293316862883511E-3</v>
      </c>
      <c r="I12" s="709">
        <f>'Autriche (2)'!N18</f>
        <v>6.6851679771544499E-3</v>
      </c>
      <c r="J12" s="709">
        <f>'Finlande (2)'!N18</f>
        <v>2.4841311011553881E-2</v>
      </c>
      <c r="K12" s="709">
        <f>'Suède (2)'!N18</f>
        <v>2.8069367549634218E-2</v>
      </c>
      <c r="L12" s="709">
        <f>'Pologne (2)'!N18</f>
        <v>6.6860627719792561E-3</v>
      </c>
      <c r="M12" s="709">
        <f>'Tchequie (2)'!N18</f>
        <v>1.3088355425574646E-3</v>
      </c>
      <c r="N12" s="709">
        <f>'UK (2)'!N18</f>
        <v>1.6355186134473062E-2</v>
      </c>
      <c r="O12" s="709">
        <f>'USA (2)'!N18</f>
        <v>1.3641148798688659E-2</v>
      </c>
      <c r="P12" s="715">
        <f>'Canada (2)'!N18</f>
        <v>8.710585872404834E-3</v>
      </c>
    </row>
    <row r="13" spans="2:16" ht="20.100000000000001" customHeight="1" x14ac:dyDescent="0.25">
      <c r="B13" s="701" t="s">
        <v>118</v>
      </c>
      <c r="C13" s="708">
        <f>'France (2)'!N19</f>
        <v>0.11316513119339845</v>
      </c>
      <c r="D13" s="709">
        <f>'Allemagne (2)'!N19</f>
        <v>8.3879250955094881E-2</v>
      </c>
      <c r="E13" s="709">
        <f>'Italie (2)'!N19</f>
        <v>8.4386515717915639E-2</v>
      </c>
      <c r="F13" s="709">
        <f>'Espagne (2)'!N19</f>
        <v>8.1879642767715546E-2</v>
      </c>
      <c r="G13" s="709">
        <f>'Belgique (2)'!N19</f>
        <v>0.14136627132196161</v>
      </c>
      <c r="H13" s="709">
        <f>'Pays Bas (2)'!N19</f>
        <v>6.5343988705977255E-2</v>
      </c>
      <c r="I13" s="709">
        <f>'Autriche (2)'!N19</f>
        <v>0.10842236387408943</v>
      </c>
      <c r="J13" s="709">
        <f>'Finlande (2)'!N19</f>
        <v>0.17997111530299459</v>
      </c>
      <c r="K13" s="709">
        <f>'Suède (2)'!N19</f>
        <v>9.4412291075783111E-2</v>
      </c>
      <c r="L13" s="709">
        <f>'Pologne (2)'!N19</f>
        <v>0.23194905947177835</v>
      </c>
      <c r="M13" s="709">
        <f>'Tchequie (2)'!N19</f>
        <v>0.14209440766165246</v>
      </c>
      <c r="N13" s="709">
        <f>'UK (2)'!N19</f>
        <v>0.12515814383386539</v>
      </c>
      <c r="O13" s="709">
        <v>6.6000000000000003E-2</v>
      </c>
      <c r="P13" s="715">
        <f>'Canada (2)'!N19</f>
        <v>0.1130993530734469</v>
      </c>
    </row>
    <row r="14" spans="2:16" ht="20.100000000000001" customHeight="1" x14ac:dyDescent="0.25">
      <c r="B14" s="701" t="s">
        <v>119</v>
      </c>
      <c r="C14" s="708">
        <f>'France (2)'!N20</f>
        <v>0.56370454378293477</v>
      </c>
      <c r="D14" s="709">
        <f>'Allemagne (2)'!N20</f>
        <v>0.53281142356109479</v>
      </c>
      <c r="E14" s="709">
        <f>'Italie (2)'!N20</f>
        <v>0.59568605409144726</v>
      </c>
      <c r="F14" s="709">
        <f>'Espagne (2)'!N20</f>
        <v>0.51736916784909437</v>
      </c>
      <c r="G14" s="709">
        <f>'Belgique (2)'!N20</f>
        <v>0.49421419687277901</v>
      </c>
      <c r="H14" s="709">
        <f>'Pays Bas (2)'!N20</f>
        <v>0.56946580280837977</v>
      </c>
      <c r="I14" s="709">
        <f>'Autriche (2)'!N20</f>
        <v>0.46907592938108372</v>
      </c>
      <c r="J14" s="709">
        <f>'Finlande (2)'!N20</f>
        <v>0.45959785427965105</v>
      </c>
      <c r="K14" s="709">
        <f>'Suède (2)'!N20</f>
        <v>0.33256235020774683</v>
      </c>
      <c r="L14" s="709">
        <f>'Pologne (2)'!N20</f>
        <v>0.32282391378702713</v>
      </c>
      <c r="M14" s="709">
        <f>'Tchequie (2)'!N20</f>
        <v>0.60104887372444948</v>
      </c>
      <c r="N14" s="709">
        <f>'UK (2)'!N20</f>
        <v>0.4166606577472452</v>
      </c>
      <c r="O14" s="709">
        <f>'USA (2)'!N20</f>
        <v>0.59550431990701513</v>
      </c>
      <c r="P14" s="715">
        <f>'Canada (2)'!N20</f>
        <v>0.61261543163609111</v>
      </c>
    </row>
    <row r="15" spans="2:16" ht="20.100000000000001" customHeight="1" x14ac:dyDescent="0.25">
      <c r="B15" s="701" t="s">
        <v>120</v>
      </c>
      <c r="C15" s="708">
        <f>'France (2)'!N21</f>
        <v>4.8774310341964097E-2</v>
      </c>
      <c r="D15" s="709">
        <f>'Allemagne (2)'!N21</f>
        <v>6.2917266862904747E-2</v>
      </c>
      <c r="E15" s="709">
        <f>'Italie (2)'!N21</f>
        <v>6.0656653673721882E-2</v>
      </c>
      <c r="F15" s="709">
        <f>'Espagne (2)'!N21</f>
        <v>6.1455638093648277E-2</v>
      </c>
      <c r="G15" s="709">
        <f>'Belgique (2)'!N21</f>
        <v>3.7171841684434971E-2</v>
      </c>
      <c r="H15" s="709">
        <f>'Pays Bas (2)'!N21</f>
        <v>2.7503970554869289E-2</v>
      </c>
      <c r="I15" s="709">
        <f>'Autriche (2)'!N21</f>
        <v>4.1635692803408925E-2</v>
      </c>
      <c r="J15" s="709">
        <f>'Finlande (2)'!N21</f>
        <v>2.6374557887290734E-2</v>
      </c>
      <c r="K15" s="709">
        <f>'Suède (2)'!N21</f>
        <v>7.6159876084522071E-2</v>
      </c>
      <c r="L15" s="709">
        <f>'Pologne (2)'!N21</f>
        <v>6.0237194489945196E-2</v>
      </c>
      <c r="M15" s="709">
        <f>'Tchequie (2)'!N21</f>
        <v>6.4611343542250566E-2</v>
      </c>
      <c r="N15" s="709">
        <f>'UK (2)'!N21</f>
        <v>1.7764550871511822E-2</v>
      </c>
      <c r="O15" s="709">
        <f>'USA (2)'!N21</f>
        <v>9.1657175547586622E-2</v>
      </c>
      <c r="P15" s="715">
        <f>'Canada (2)'!N21</f>
        <v>2.317001288031495E-2</v>
      </c>
    </row>
    <row r="16" spans="2:16" ht="20.100000000000001" customHeight="1" x14ac:dyDescent="0.25">
      <c r="B16" s="701" t="s">
        <v>121</v>
      </c>
      <c r="C16" s="708">
        <f>'France (2)'!N22</f>
        <v>8.9474633254009117E-2</v>
      </c>
      <c r="D16" s="709">
        <f>'Allemagne (2)'!N22</f>
        <v>0.17676457693993863</v>
      </c>
      <c r="E16" s="709">
        <f>'Italie (2)'!N22</f>
        <v>9.9199803110324739E-2</v>
      </c>
      <c r="F16" s="709">
        <f>'Espagne (2)'!N22</f>
        <v>0.1282308098934424</v>
      </c>
      <c r="G16" s="709">
        <f>'Belgique (2)'!N22</f>
        <v>0.18721126510305616</v>
      </c>
      <c r="H16" s="709">
        <f>'Pays Bas (2)'!N22</f>
        <v>0.19885547180275795</v>
      </c>
      <c r="I16" s="709">
        <f>'Autriche (2)'!N22</f>
        <v>0.21986020784738144</v>
      </c>
      <c r="J16" s="709">
        <f>'Finlande (2)'!N22</f>
        <v>6.9742513558123095E-2</v>
      </c>
      <c r="K16" s="709">
        <f>'Suède (2)'!N22</f>
        <v>0.20270227841212363</v>
      </c>
      <c r="L16" s="709">
        <f>'Pologne (2)'!N22</f>
        <v>9.6675376931115761E-2</v>
      </c>
      <c r="M16" s="709">
        <f>'Tchequie (2)'!N22</f>
        <v>5.7119388367611282E-2</v>
      </c>
      <c r="N16" s="709">
        <f>'UK (2)'!N22</f>
        <v>0.17185072533120072</v>
      </c>
      <c r="O16" s="709">
        <f>'USA (2)'!N22</f>
        <v>0.12796011225270296</v>
      </c>
      <c r="P16" s="715">
        <f>'Canada (2)'!N22</f>
        <v>8.0483775897073909E-2</v>
      </c>
    </row>
    <row r="17" spans="2:16" ht="20.100000000000001" customHeight="1" x14ac:dyDescent="0.25">
      <c r="B17" s="701" t="s">
        <v>122</v>
      </c>
      <c r="C17" s="708">
        <f>'France (2)'!N23</f>
        <v>0.1013127643975828</v>
      </c>
      <c r="D17" s="709">
        <f>'Allemagne (2)'!N23</f>
        <v>9.1751737959541557E-2</v>
      </c>
      <c r="E17" s="709">
        <f>'Italie (2)'!N23</f>
        <v>2.0262674772845189E-2</v>
      </c>
      <c r="F17" s="709">
        <f>'Espagne (2)'!N23</f>
        <v>9.4402248003783773E-2</v>
      </c>
      <c r="G17" s="709">
        <f>'Belgique (2)'!N23</f>
        <v>5.0345371357498232E-2</v>
      </c>
      <c r="H17" s="709">
        <f>'Pays Bas (2)'!N23</f>
        <v>6.7814556180200172E-2</v>
      </c>
      <c r="I17" s="709">
        <f>'Autriche (2)'!N23</f>
        <v>6.3327710850392668E-2</v>
      </c>
      <c r="J17" s="709">
        <f>'Finlande (2)'!N23</f>
        <v>3.9082291912284836E-2</v>
      </c>
      <c r="K17" s="709">
        <f>'Suède (2)'!N23</f>
        <v>9.3868067693016144E-2</v>
      </c>
      <c r="L17" s="709">
        <f>'Pologne (2)'!N23</f>
        <v>4.0093880124794486E-2</v>
      </c>
      <c r="M17" s="709">
        <f>'Tchequie (2)'!N23</f>
        <v>4.9297967694328232E-2</v>
      </c>
      <c r="N17" s="709">
        <f>'UK (2)'!N23</f>
        <v>9.0173122431186942E-2</v>
      </c>
      <c r="O17" s="709">
        <f>'USA (2)'!N23</f>
        <v>4.3307964169371639E-2</v>
      </c>
      <c r="P17" s="715">
        <f>'Canada (2)'!N23</f>
        <v>7.2224364898594809E-2</v>
      </c>
    </row>
    <row r="18" spans="2:16" ht="20.100000000000001" customHeight="1" x14ac:dyDescent="0.25">
      <c r="B18" s="701" t="s">
        <v>123</v>
      </c>
      <c r="C18" s="708">
        <f>'France (2)'!N24</f>
        <v>0</v>
      </c>
      <c r="D18" s="709">
        <f>'Allemagne (2)'!N24</f>
        <v>3.7514874428508801E-3</v>
      </c>
      <c r="E18" s="709">
        <f>'Italie (2)'!N24</f>
        <v>2.4112333541752586E-4</v>
      </c>
      <c r="F18" s="709">
        <f>'Espagne (2)'!N24</f>
        <v>0</v>
      </c>
      <c r="G18" s="709">
        <f>'Belgique (2)'!N24</f>
        <v>8.1262215707178405E-3</v>
      </c>
      <c r="H18" s="709">
        <f>'Pays Bas (2)'!N24</f>
        <v>5.2688632868631352E-3</v>
      </c>
      <c r="I18" s="709">
        <f>'Autriche (2)'!N24</f>
        <v>4.4789929178881849E-3</v>
      </c>
      <c r="J18" s="709">
        <f>'Finlande (2)'!N24</f>
        <v>1.6083824569676962E-2</v>
      </c>
      <c r="K18" s="709">
        <f>'Suède (2)'!N24</f>
        <v>8.7913007985431554E-3</v>
      </c>
      <c r="L18" s="709">
        <f>'Pologne (2)'!N24</f>
        <v>4.3834566311052722E-3</v>
      </c>
      <c r="M18" s="709">
        <f>'Tchequie (2)'!N24</f>
        <v>3.4300517667023214E-3</v>
      </c>
      <c r="N18" s="709">
        <f>'UK (2)'!N24</f>
        <v>9.898329083388507E-4</v>
      </c>
      <c r="O18" s="709">
        <f>'USA (2)'!N24</f>
        <v>8.4458705699955467E-3</v>
      </c>
      <c r="P18" s="715">
        <f>'Canada (2)'!N24</f>
        <v>3.9514186538979323E-3</v>
      </c>
    </row>
    <row r="19" spans="2:16" ht="20.100000000000001" customHeight="1" x14ac:dyDescent="0.25">
      <c r="B19" s="701" t="s">
        <v>124</v>
      </c>
      <c r="C19" s="708">
        <f>'France (2)'!N25</f>
        <v>5.8745791585305962E-3</v>
      </c>
      <c r="D19" s="709">
        <f>'Allemagne (2)'!N25</f>
        <v>2.574058996680654E-3</v>
      </c>
      <c r="E19" s="709">
        <f>'Italie (2)'!N25</f>
        <v>2.115233673455813E-3</v>
      </c>
      <c r="F19" s="709">
        <f>'Espagne (2)'!N25</f>
        <v>2.4204991236123864E-3</v>
      </c>
      <c r="G19" s="709">
        <f>'Belgique (2)'!N25</f>
        <v>1.865671641791045E-3</v>
      </c>
      <c r="H19" s="709">
        <f>'Pays Bas (2)'!N25</f>
        <v>9.5293316862883511E-3</v>
      </c>
      <c r="I19" s="709">
        <f>'Autriche (2)'!N25</f>
        <v>6.9212596853195215E-3</v>
      </c>
      <c r="J19" s="709">
        <f>'Finlande (2)'!N25</f>
        <v>3.4764206555057769E-3</v>
      </c>
      <c r="K19" s="709">
        <f>'Suède (2)'!N25</f>
        <v>4.5003087421113773E-3</v>
      </c>
      <c r="L19" s="709">
        <f>'Pologne (2)'!N25</f>
        <v>4.2745197408377931E-3</v>
      </c>
      <c r="M19" s="709">
        <f>'Tchequie (2)'!N25</f>
        <v>4.4590672967130176E-3</v>
      </c>
      <c r="N19" s="709">
        <f>'UK (2)'!N25</f>
        <v>9.9048842682119415E-3</v>
      </c>
      <c r="O19" s="709">
        <f>'USA (2)'!N25</f>
        <v>4.4782907224160392E-5</v>
      </c>
      <c r="P19" s="715">
        <f>'Canada (2)'!N25</f>
        <v>3.2819333571049128E-3</v>
      </c>
    </row>
    <row r="20" spans="2:16" ht="20.100000000000001" customHeight="1" x14ac:dyDescent="0.25">
      <c r="B20" s="701" t="s">
        <v>125</v>
      </c>
      <c r="C20" s="708">
        <f>'France (2)'!N26</f>
        <v>2.4977638162936534E-3</v>
      </c>
      <c r="D20" s="709">
        <f>'Allemagne (2)'!N26</f>
        <v>6.2629172668629042E-5</v>
      </c>
      <c r="E20" s="709">
        <f>'Italie (2)'!N26</f>
        <v>2.7937048517340929E-4</v>
      </c>
      <c r="F20" s="709">
        <f>'Espagne (2)'!N26</f>
        <v>2.5345686225412456E-3</v>
      </c>
      <c r="G20" s="709">
        <f>'Belgique (2)'!N26</f>
        <v>1.3881485429992894E-5</v>
      </c>
      <c r="H20" s="709">
        <f>'Pays Bas (2)'!N26</f>
        <v>8.067159099503366E-4</v>
      </c>
      <c r="I20" s="709">
        <f>'Autriche (2)'!N26</f>
        <v>2.8888019422184194E-4</v>
      </c>
      <c r="J20" s="709">
        <f>'Finlande (2)'!N26</f>
        <v>4.3153737326102337E-3</v>
      </c>
      <c r="K20" s="709">
        <f>'Suède (2)'!N26</f>
        <v>2.0827010225120094E-3</v>
      </c>
      <c r="L20" s="709">
        <f>'Pologne (2)'!N26</f>
        <v>8.8830637063790139E-4</v>
      </c>
      <c r="M20" s="709">
        <f>'Tchequie (2)'!N26</f>
        <v>8.5751294167558028E-5</v>
      </c>
      <c r="N20" s="709">
        <f>'UK (2)'!N26</f>
        <v>1.2323747468059862E-3</v>
      </c>
      <c r="O20" s="709"/>
      <c r="P20" s="715">
        <f>'Canada (2)'!N26</f>
        <v>1.1061061425275982E-3</v>
      </c>
    </row>
    <row r="21" spans="2:16" ht="20.100000000000001" customHeight="1" x14ac:dyDescent="0.25">
      <c r="B21" s="701" t="s">
        <v>126</v>
      </c>
      <c r="C21" s="708">
        <f>'France (2)'!N27</f>
        <v>5.2197391553987532E-5</v>
      </c>
      <c r="D21" s="709">
        <f>'Allemagne (2)'!N27</f>
        <v>1.045907183566105E-3</v>
      </c>
      <c r="E21" s="709">
        <f>'Italie (2)'!N27</f>
        <v>3.7083106067660872E-4</v>
      </c>
      <c r="F21" s="709">
        <f>'Espagne (2)'!N27</f>
        <v>6.8330412041287597E-3</v>
      </c>
      <c r="G21" s="709">
        <f>'Belgique (2)'!N27</f>
        <v>2.9317697228144991E-3</v>
      </c>
      <c r="H21" s="709">
        <f>'Pays Bas (2)'!N27</f>
        <v>1.2352837371114528E-3</v>
      </c>
      <c r="I21" s="709">
        <f>'Autriche (2)'!N27</f>
        <v>4.7481218346890545E-4</v>
      </c>
      <c r="J21" s="709">
        <f>'Finlande (2)'!N27</f>
        <v>3.2906154208912995E-3</v>
      </c>
      <c r="K21" s="709">
        <f>'Suède (2)'!N27</f>
        <v>5.3480413191137532E-3</v>
      </c>
      <c r="L21" s="709">
        <f>'Pologne (2)'!N27</f>
        <v>3.8508457127801253E-4</v>
      </c>
      <c r="M21" s="709">
        <f>'Tchequie (2)'!N27</f>
        <v>0</v>
      </c>
      <c r="N21" s="709">
        <f>'UK (2)'!N27</f>
        <v>3.998662742296019E-3</v>
      </c>
      <c r="O21" s="709">
        <f>'USA (2)'!N27</f>
        <v>2.4921557590267505E-3</v>
      </c>
      <c r="P21" s="715">
        <f>'Canada (2)'!N27</f>
        <v>2.5833400039295875E-3</v>
      </c>
    </row>
    <row r="22" spans="2:16" ht="20.100000000000001" customHeight="1" x14ac:dyDescent="0.25">
      <c r="B22" s="701" t="s">
        <v>127</v>
      </c>
      <c r="C22" s="708">
        <f>'France (2)'!N28</f>
        <v>4.9018095886608284E-3</v>
      </c>
      <c r="D22" s="709">
        <f>'Allemagne (2)'!N28</f>
        <v>3.3506607377716542E-3</v>
      </c>
      <c r="E22" s="709">
        <f>'Italie (2)'!N28</f>
        <v>8.148305817557771E-5</v>
      </c>
      <c r="F22" s="709">
        <f>'Espagne (2)'!N28</f>
        <v>4.2038783629635814E-3</v>
      </c>
      <c r="G22" s="709">
        <f>'Belgique (2)'!N28</f>
        <v>1.7848813965884863E-2</v>
      </c>
      <c r="H22" s="709">
        <f>'Pays Bas (2)'!N28</f>
        <v>4.5377769934706429E-3</v>
      </c>
      <c r="I22" s="709">
        <f>'Autriche (2)'!N28</f>
        <v>3.0287660304173934E-3</v>
      </c>
      <c r="J22" s="709">
        <f>'Finlande (2)'!N28</f>
        <v>1.175996227304881E-2</v>
      </c>
      <c r="K22" s="709">
        <f>'Suède (2)'!N28</f>
        <v>6.8655872902908454E-3</v>
      </c>
      <c r="L22" s="709">
        <f>'Pologne (2)'!N28</f>
        <v>4.0200585703897666E-3</v>
      </c>
      <c r="M22" s="709">
        <f>'Tchequie (2)'!N28</f>
        <v>3.6827924231961763E-3</v>
      </c>
      <c r="N22" s="709">
        <f>'UK (2)'!N28</f>
        <v>5.4473585882753965E-3</v>
      </c>
      <c r="O22" s="709">
        <f>'USA (2)'!N28</f>
        <v>8.2466557814516086E-3</v>
      </c>
      <c r="P22" s="715">
        <f>'Canada (2)'!N28</f>
        <v>1.3884542894359586E-2</v>
      </c>
    </row>
    <row r="23" spans="2:16" ht="21.75" customHeight="1" x14ac:dyDescent="0.25">
      <c r="B23" s="710" t="s">
        <v>128</v>
      </c>
      <c r="C23" s="711">
        <f>SUM(C4:C22)</f>
        <v>1.0000000000000002</v>
      </c>
      <c r="D23" s="712">
        <f>SUM(D4:D22)</f>
        <v>1.0000000000000002</v>
      </c>
      <c r="E23" s="712">
        <f t="shared" ref="E23:P23" si="0">SUM(E4:E22)</f>
        <v>0.9999866966435631</v>
      </c>
      <c r="F23" s="712">
        <f t="shared" si="0"/>
        <v>0.99999999999999978</v>
      </c>
      <c r="G23" s="712">
        <f t="shared" si="0"/>
        <v>1.0000000000000002</v>
      </c>
      <c r="H23" s="712">
        <f t="shared" si="0"/>
        <v>1</v>
      </c>
      <c r="I23" s="712">
        <f t="shared" si="0"/>
        <v>0.99999999999999989</v>
      </c>
      <c r="J23" s="712">
        <f t="shared" si="0"/>
        <v>0.99999976420655512</v>
      </c>
      <c r="K23" s="712">
        <f t="shared" si="0"/>
        <v>0.99999999999999989</v>
      </c>
      <c r="L23" s="712">
        <f t="shared" si="0"/>
        <v>1</v>
      </c>
      <c r="M23" s="712">
        <f t="shared" si="0"/>
        <v>0.99999999999999989</v>
      </c>
      <c r="N23" s="712">
        <f t="shared" si="0"/>
        <v>0.99999999999999989</v>
      </c>
      <c r="O23" s="712">
        <f t="shared" si="0"/>
        <v>1.0004493419100675</v>
      </c>
      <c r="P23" s="713">
        <f t="shared" si="0"/>
        <v>0.99999272298590447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AF2F9-C9C1-4798-B966-2F7FA9ED8519}">
  <dimension ref="B3:P23"/>
  <sheetViews>
    <sheetView topLeftCell="A3" workbookViewId="0">
      <selection activeCell="P4" sqref="P4"/>
    </sheetView>
  </sheetViews>
  <sheetFormatPr baseColWidth="10" defaultRowHeight="15" x14ac:dyDescent="0.25"/>
  <cols>
    <col min="1" max="1" width="2.140625" customWidth="1"/>
    <col min="2" max="2" width="41.7109375" customWidth="1"/>
    <col min="3" max="16" width="10.7109375" customWidth="1"/>
  </cols>
  <sheetData>
    <row r="3" spans="2:16" ht="15.75" x14ac:dyDescent="0.25">
      <c r="B3" s="705"/>
      <c r="C3" s="702" t="s">
        <v>96</v>
      </c>
      <c r="D3" s="703" t="s">
        <v>97</v>
      </c>
      <c r="E3" s="703" t="s">
        <v>98</v>
      </c>
      <c r="F3" s="703" t="s">
        <v>99</v>
      </c>
      <c r="G3" s="703" t="s">
        <v>100</v>
      </c>
      <c r="H3" s="703" t="s">
        <v>107</v>
      </c>
      <c r="I3" s="703" t="s">
        <v>101</v>
      </c>
      <c r="J3" s="703" t="s">
        <v>106</v>
      </c>
      <c r="K3" s="703" t="s">
        <v>102</v>
      </c>
      <c r="L3" s="703" t="s">
        <v>103</v>
      </c>
      <c r="M3" s="703" t="s">
        <v>129</v>
      </c>
      <c r="N3" s="703" t="s">
        <v>108</v>
      </c>
      <c r="O3" s="703" t="s">
        <v>104</v>
      </c>
      <c r="P3" s="704" t="s">
        <v>105</v>
      </c>
    </row>
    <row r="4" spans="2:16" ht="20.100000000000001" customHeight="1" x14ac:dyDescent="0.25">
      <c r="B4" s="700" t="s">
        <v>109</v>
      </c>
      <c r="C4" s="706">
        <f>'France (2)'!O10</f>
        <v>0</v>
      </c>
      <c r="D4" s="707"/>
      <c r="E4" s="707">
        <f>'Italie (2)'!O10</f>
        <v>3.5731872830564867E-4</v>
      </c>
      <c r="F4" s="707">
        <f>'Espagne (2)'!O10</f>
        <v>0</v>
      </c>
      <c r="G4" s="707">
        <f>'Belgique (2)'!O10</f>
        <v>1.0469135802469137E-3</v>
      </c>
      <c r="H4" s="707">
        <f>'Pays Bas (2)'!O10</f>
        <v>6.705109293281481E-5</v>
      </c>
      <c r="I4" s="707">
        <f>'Autriche (2)'!O10</f>
        <v>1.0756793748189551E-5</v>
      </c>
      <c r="J4" s="707">
        <f>'Finlande (2)'!O10</f>
        <v>3.077581594435527E-4</v>
      </c>
      <c r="K4" s="707">
        <f>'Suède (2)'!O10</f>
        <v>2.2550394631906057E-4</v>
      </c>
      <c r="L4" s="707">
        <f>'Pologne (2)'!O10</f>
        <v>1.1472355508492327E-3</v>
      </c>
      <c r="M4" s="707">
        <f>'Tchequie (2)'!O10</f>
        <v>0</v>
      </c>
      <c r="N4" s="707">
        <f>'UK (2)'!O10</f>
        <v>2.4048502031465566E-4</v>
      </c>
      <c r="O4" s="707">
        <f>'USA (2)'!O10</f>
        <v>5.114699051955097E-6</v>
      </c>
      <c r="P4" s="714">
        <f>'Canada (2)'!O10</f>
        <v>5.910340140075061E-5</v>
      </c>
    </row>
    <row r="5" spans="2:16" ht="20.100000000000001" customHeight="1" x14ac:dyDescent="0.25">
      <c r="B5" s="701" t="s">
        <v>110</v>
      </c>
      <c r="C5" s="708">
        <f>'France (2)'!O11</f>
        <v>9.5084586941818973E-5</v>
      </c>
      <c r="D5" s="709"/>
      <c r="E5" s="709">
        <f>'Italie (2)'!O11</f>
        <v>3.4951176449392863E-3</v>
      </c>
      <c r="F5" s="709">
        <f>'Espagne (2)'!O11</f>
        <v>3.0300476210544064E-3</v>
      </c>
      <c r="G5" s="709">
        <f>'Belgique (2)'!O11</f>
        <v>6.8345679012345676E-3</v>
      </c>
      <c r="H5" s="709">
        <f>'Pays Bas (2)'!O11</f>
        <v>2.078583880917259E-3</v>
      </c>
      <c r="I5" s="709">
        <f>'Autriche (2)'!O11</f>
        <v>4.7997670440207037E-3</v>
      </c>
      <c r="J5" s="709"/>
      <c r="K5" s="709">
        <f>'Suède (2)'!O11</f>
        <v>3.9875697824711933E-4</v>
      </c>
      <c r="L5" s="709">
        <f>'Pologne (2)'!O11</f>
        <v>8.3494779244200617E-4</v>
      </c>
      <c r="M5" s="709">
        <f>'Tchequie (2)'!O11</f>
        <v>1.3132832459070913E-3</v>
      </c>
      <c r="N5" s="709">
        <f>'UK (2)'!O11</f>
        <v>8.3536901793511962E-4</v>
      </c>
      <c r="O5" s="709">
        <f>'USA (2)'!O11</f>
        <v>4.7921032744010621E-4</v>
      </c>
      <c r="P5" s="715">
        <f>'Canada (2)'!O11</f>
        <v>1.9592777564348827E-2</v>
      </c>
    </row>
    <row r="6" spans="2:16" ht="20.100000000000001" customHeight="1" x14ac:dyDescent="0.25">
      <c r="B6" s="701" t="s">
        <v>111</v>
      </c>
      <c r="C6" s="708">
        <f>'France (2)'!O12</f>
        <v>7.1954494357036491E-2</v>
      </c>
      <c r="D6" s="709"/>
      <c r="E6" s="709">
        <f>'Italie (2)'!O12</f>
        <v>0.16286827850442598</v>
      </c>
      <c r="F6" s="709">
        <f>'Espagne (2)'!O12</f>
        <v>0.12672257575119053</v>
      </c>
      <c r="G6" s="709">
        <f>'Belgique (2)'!O12</f>
        <v>0.15376460905349795</v>
      </c>
      <c r="H6" s="709">
        <f>'Pays Bas (2)'!O12</f>
        <v>6.1530552948013052E-2</v>
      </c>
      <c r="I6" s="709">
        <f>'Autriche (2)'!O12</f>
        <v>5.5067168561528247E-2</v>
      </c>
      <c r="J6" s="709">
        <f>'Finlande (2)'!O12</f>
        <v>2.9412199036918142E-2</v>
      </c>
      <c r="K6" s="709">
        <f>'Suède (2)'!O12</f>
        <v>3.0162527844237275E-2</v>
      </c>
      <c r="L6" s="709">
        <f>'Pologne (2)'!O12</f>
        <v>9.4660410747682361E-2</v>
      </c>
      <c r="M6" s="709">
        <f>'Tchequie (2)'!O12</f>
        <v>0.30526560445042406</v>
      </c>
      <c r="N6" s="709">
        <f>'UK (2)'!O12</f>
        <v>4.2654448340020502E-2</v>
      </c>
      <c r="O6" s="709">
        <f>'USA (2)'!O12</f>
        <v>5.7463774797335831E-2</v>
      </c>
      <c r="P6" s="715">
        <f>'Canada (2)'!O12</f>
        <v>6.3605110474107787E-2</v>
      </c>
    </row>
    <row r="7" spans="2:16" ht="20.100000000000001" customHeight="1" x14ac:dyDescent="0.25">
      <c r="B7" s="701" t="s">
        <v>112</v>
      </c>
      <c r="C7" s="708">
        <f>'France (2)'!O13</f>
        <v>4.7404267457606848E-3</v>
      </c>
      <c r="D7" s="709"/>
      <c r="E7" s="709">
        <f>'Italie (2)'!O13</f>
        <v>1.7523631078922401E-2</v>
      </c>
      <c r="F7" s="709">
        <f>'Espagne (2)'!O13</f>
        <v>1.9583631842892663E-2</v>
      </c>
      <c r="G7" s="709">
        <f>'Belgique (2)'!O13</f>
        <v>3.0393415637860084E-2</v>
      </c>
      <c r="H7" s="709">
        <f>'Pays Bas (2)'!O13</f>
        <v>5.229985248759555E-3</v>
      </c>
      <c r="I7" s="709">
        <f>'Autriche (2)'!O13</f>
        <v>2.5659522346953435E-2</v>
      </c>
      <c r="J7" s="709">
        <f>'Finlande (2)'!O13</f>
        <v>0.13042696629213482</v>
      </c>
      <c r="K7" s="709">
        <f>'Suède (2)'!O13</f>
        <v>2.7175975579572641E-2</v>
      </c>
      <c r="L7" s="709">
        <f>'Pologne (2)'!O13</f>
        <v>0.28581825882015066</v>
      </c>
      <c r="M7" s="709">
        <f>'Tchequie (2)'!O13</f>
        <v>1.0468473643633505E-2</v>
      </c>
      <c r="N7" s="709">
        <f>'UK (2)'!O13</f>
        <v>2.4213044413786119E-2</v>
      </c>
      <c r="O7" s="709">
        <f>'USA (2)'!O13</f>
        <v>0.10900293332612344</v>
      </c>
      <c r="P7" s="715">
        <f>'Canada (2)'!O13</f>
        <v>1.7908330624427437E-2</v>
      </c>
    </row>
    <row r="8" spans="2:16" ht="20.100000000000001" customHeight="1" x14ac:dyDescent="0.25">
      <c r="B8" s="701" t="s">
        <v>113</v>
      </c>
      <c r="C8" s="708">
        <f>'France (2)'!O14</f>
        <v>4.3596283112823993E-2</v>
      </c>
      <c r="D8" s="709"/>
      <c r="E8" s="709">
        <f>'Italie (2)'!O14</f>
        <v>1.0377256512809427E-2</v>
      </c>
      <c r="F8" s="709">
        <f>'Espagne (2)'!O14</f>
        <v>1.0662059083821484E-2</v>
      </c>
      <c r="G8" s="709">
        <f>'Belgique (2)'!O14</f>
        <v>1.1700411522633744E-2</v>
      </c>
      <c r="H8" s="709">
        <f>'Pays Bas (2)'!O14</f>
        <v>1.7656787805641232E-3</v>
      </c>
      <c r="I8" s="709">
        <f>'Autriche (2)'!O14</f>
        <v>0.15619687940653723</v>
      </c>
      <c r="J8" s="709">
        <f>'Finlande (2)'!O14</f>
        <v>5.9136436597110757E-2</v>
      </c>
      <c r="K8" s="709">
        <f>'Suède (2)'!O14</f>
        <v>0.1087644033770591</v>
      </c>
      <c r="L8" s="709">
        <f>'Pologne (2)'!O14</f>
        <v>5.8356472654391256E-2</v>
      </c>
      <c r="M8" s="709">
        <f>'Tchequie (2)'!O14</f>
        <v>1.1054254659793502E-2</v>
      </c>
      <c r="N8" s="709">
        <f>'UK (2)'!O14</f>
        <v>3.7085321553786375E-3</v>
      </c>
      <c r="O8" s="709">
        <f>'USA (2)'!O14</f>
        <v>1.3990858707902233E-2</v>
      </c>
      <c r="P8" s="715">
        <f>'Canada (2)'!O14</f>
        <v>2.2656303870287733E-2</v>
      </c>
    </row>
    <row r="9" spans="2:16" ht="20.100000000000001" customHeight="1" x14ac:dyDescent="0.25">
      <c r="B9" s="701" t="s">
        <v>114</v>
      </c>
      <c r="C9" s="708">
        <f>'France (2)'!O15</f>
        <v>0.14915704446431335</v>
      </c>
      <c r="D9" s="709"/>
      <c r="E9" s="709">
        <f>'Italie (2)'!O15</f>
        <v>0.13082069205731514</v>
      </c>
      <c r="F9" s="709">
        <f>'Espagne (2)'!O15</f>
        <v>0.23837919844915503</v>
      </c>
      <c r="G9" s="709">
        <f>'Belgique (2)'!O15</f>
        <v>0.16274567901234566</v>
      </c>
      <c r="H9" s="709">
        <f>'Pays Bas (2)'!O15</f>
        <v>0.31898439944571094</v>
      </c>
      <c r="I9" s="709">
        <f>'Autriche (2)'!O15</f>
        <v>0.26269532504984061</v>
      </c>
      <c r="J9" s="709">
        <f>'Finlande (2)'!O15</f>
        <v>0.21812017121455324</v>
      </c>
      <c r="K9" s="709">
        <f>'Suède (2)'!O15</f>
        <v>0.352718422572395</v>
      </c>
      <c r="L9" s="709">
        <f>'Pologne (2)'!O15</f>
        <v>0.22322188369180479</v>
      </c>
      <c r="M9" s="709">
        <f>'Tchequie (2)'!O15</f>
        <v>0.25728447037837676</v>
      </c>
      <c r="N9" s="709">
        <f>'UK (2)'!O15</f>
        <v>0.24181401647955245</v>
      </c>
      <c r="O9" s="709">
        <f>'USA (2)'!O15</f>
        <v>0.13706355113709232</v>
      </c>
      <c r="P9" s="715">
        <f>'Canada (2)'!O15</f>
        <v>0.27592422943940426</v>
      </c>
    </row>
    <row r="10" spans="2:16" ht="20.100000000000001" customHeight="1" x14ac:dyDescent="0.25">
      <c r="B10" s="701" t="s">
        <v>115</v>
      </c>
      <c r="C10" s="708">
        <f>'France (2)'!O16</f>
        <v>5.6329949651177597E-3</v>
      </c>
      <c r="D10" s="709"/>
      <c r="E10" s="709">
        <f>'Italie (2)'!O16</f>
        <v>2.1547220120347352E-2</v>
      </c>
      <c r="F10" s="709">
        <f>'Espagne (2)'!O16</f>
        <v>1.1083484344051582E-3</v>
      </c>
      <c r="G10" s="709">
        <f>'Belgique (2)'!O16</f>
        <v>3.3843621399176952E-3</v>
      </c>
      <c r="H10" s="709">
        <f>'Pays Bas (2)'!O16</f>
        <v>1.2069196727906666E-3</v>
      </c>
      <c r="I10" s="709">
        <f>'Autriche (2)'!O16</f>
        <v>1.0322714283660839E-3</v>
      </c>
      <c r="J10" s="709">
        <f>'Finlande (2)'!O16</f>
        <v>1.015837346174425E-3</v>
      </c>
      <c r="K10" s="709">
        <f>'Suède (2)'!O16</f>
        <v>2.024035420619861E-3</v>
      </c>
      <c r="L10" s="709">
        <f>'Pologne (2)'!O16</f>
        <v>1.1192919893972958E-3</v>
      </c>
      <c r="M10" s="709">
        <f>'Tchequie (2)'!O16</f>
        <v>8.5089416637692556E-3</v>
      </c>
      <c r="N10" s="709">
        <f>'UK (2)'!O16</f>
        <v>0</v>
      </c>
      <c r="O10" s="709">
        <f>'USA (2)'!O16</f>
        <v>2.1491749736234815E-3</v>
      </c>
      <c r="P10" s="715">
        <f>'Canada (2)'!O16</f>
        <v>2.9551700700375305E-3</v>
      </c>
    </row>
    <row r="11" spans="2:16" ht="20.100000000000001" customHeight="1" x14ac:dyDescent="0.25">
      <c r="B11" s="701" t="s">
        <v>116</v>
      </c>
      <c r="C11" s="708">
        <f>'France (2)'!O17</f>
        <v>1.1607987718752062E-2</v>
      </c>
      <c r="D11" s="709"/>
      <c r="E11" s="709">
        <f>'Italie (2)'!O17</f>
        <v>2.7714721531606193E-3</v>
      </c>
      <c r="F11" s="709">
        <f>'Espagne (2)'!O17</f>
        <v>1.0442917948501834E-2</v>
      </c>
      <c r="G11" s="709">
        <f>'Belgique (2)'!O17</f>
        <v>4.2864197530864193E-3</v>
      </c>
      <c r="H11" s="709">
        <f>'Pays Bas (2)'!O17</f>
        <v>3.6654597469938759E-3</v>
      </c>
      <c r="I11" s="709">
        <f>'Autriche (2)'!O17</f>
        <v>2.4581177571913692E-3</v>
      </c>
      <c r="J11" s="709">
        <f>'Finlande (2)'!O17</f>
        <v>5.5773140716960943E-3</v>
      </c>
      <c r="K11" s="709">
        <f>'Suède (2)'!O17</f>
        <v>1.5400269504716332E-3</v>
      </c>
      <c r="L11" s="709">
        <f>'Pologne (2)'!O17</f>
        <v>8.0099953713731568E-3</v>
      </c>
      <c r="M11" s="709">
        <f>'Tchequie (2)'!O17</f>
        <v>6.6457801091442305E-3</v>
      </c>
      <c r="N11" s="709">
        <f>'UK (2)'!O17</f>
        <v>3.0250484134317214E-3</v>
      </c>
      <c r="O11" s="709">
        <f>'USA (2)'!O17</f>
        <v>7.0876094797865784E-3</v>
      </c>
      <c r="P11" s="715">
        <f>'Canada (2)'!O17</f>
        <v>2.4981037658717259E-2</v>
      </c>
    </row>
    <row r="12" spans="2:16" ht="20.100000000000001" customHeight="1" x14ac:dyDescent="0.25">
      <c r="B12" s="701" t="s">
        <v>117</v>
      </c>
      <c r="C12" s="708">
        <f>'France (2)'!O18</f>
        <v>4.9781382131152321E-3</v>
      </c>
      <c r="D12" s="709"/>
      <c r="E12" s="709">
        <f>'Italie (2)'!O18</f>
        <v>1.533167585486254E-2</v>
      </c>
      <c r="F12" s="709">
        <f>'Espagne (2)'!O18</f>
        <v>1.411774621770829E-3</v>
      </c>
      <c r="G12" s="709">
        <f>'Belgique (2)'!O18</f>
        <v>2.2123456790123456E-3</v>
      </c>
      <c r="H12" s="709">
        <f>'Pays Bas (2)'!O18</f>
        <v>6.4816056501720983E-4</v>
      </c>
      <c r="I12" s="709">
        <f>'Autriche (2)'!O18</f>
        <v>4.9647838755471332E-4</v>
      </c>
      <c r="J12" s="709">
        <f>'Finlande (2)'!O18</f>
        <v>1.6517924023542001E-3</v>
      </c>
      <c r="K12" s="709">
        <f>'Suède (2)'!O18</f>
        <v>9.4876660341555979E-4</v>
      </c>
      <c r="L12" s="709">
        <f>'Pologne (2)'!O18</f>
        <v>9.8712424749455353E-4</v>
      </c>
      <c r="M12" s="709">
        <f>'Tchequie (2)'!O18</f>
        <v>5.506341551903977E-3</v>
      </c>
      <c r="N12" s="709">
        <f>'UK (2)'!O18</f>
        <v>2.0251370131760477E-3</v>
      </c>
      <c r="O12" s="709">
        <f>'USA (2)'!O18</f>
        <v>4.0167564935687669E-2</v>
      </c>
      <c r="P12" s="715">
        <f>'Canada (2)'!O18</f>
        <v>1.844026123703419E-2</v>
      </c>
    </row>
    <row r="13" spans="2:16" ht="20.100000000000001" customHeight="1" x14ac:dyDescent="0.25">
      <c r="B13" s="701" t="s">
        <v>118</v>
      </c>
      <c r="C13" s="708">
        <f>'France (2)'!O19</f>
        <v>2.9643386790297079E-2</v>
      </c>
      <c r="D13" s="709"/>
      <c r="E13" s="709">
        <f>'Italie (2)'!O19</f>
        <v>2.8249198284870103E-2</v>
      </c>
      <c r="F13" s="709">
        <f>'Espagne (2)'!O19</f>
        <v>2.630536474356273E-2</v>
      </c>
      <c r="G13" s="709">
        <f>'Belgique (2)'!O19</f>
        <v>1.1496296296296296E-2</v>
      </c>
      <c r="H13" s="709">
        <f>'Pays Bas (2)'!O19</f>
        <v>1.689687541906933E-2</v>
      </c>
      <c r="I13" s="709">
        <f>'Autriche (2)'!O19</f>
        <v>9.2175251206831343E-3</v>
      </c>
      <c r="J13" s="709">
        <f>'Finlande (2)'!O19</f>
        <v>2.3177314071696094E-2</v>
      </c>
      <c r="K13" s="709">
        <f>'Suède (2)'!O19</f>
        <v>1.8826829469515718E-2</v>
      </c>
      <c r="L13" s="709">
        <f>'Pologne (2)'!O19</f>
        <v>4.6235674686943722E-2</v>
      </c>
      <c r="M13" s="709">
        <f>'Tchequie (2)'!O19</f>
        <v>8.1234599628123537E-3</v>
      </c>
      <c r="N13" s="709">
        <f>'UK (2)'!O19</f>
        <v>3.1731365575202196E-2</v>
      </c>
      <c r="O13" s="709">
        <f>'USA (2)'!O19</f>
        <v>1.9387960013837417E-2</v>
      </c>
      <c r="P13" s="715">
        <f>'Canada (2)'!O19</f>
        <v>4.2219529733936188E-2</v>
      </c>
    </row>
    <row r="14" spans="2:16" ht="20.100000000000001" customHeight="1" x14ac:dyDescent="0.25">
      <c r="B14" s="701" t="s">
        <v>119</v>
      </c>
      <c r="C14" s="708">
        <f>'France (2)'!O20</f>
        <v>0.28578592778785711</v>
      </c>
      <c r="D14" s="709"/>
      <c r="E14" s="709">
        <f>'Italie (2)'!O20</f>
        <v>0.23345524207593174</v>
      </c>
      <c r="F14" s="709">
        <f>'Espagne (2)'!O20</f>
        <v>0.29392304774748196</v>
      </c>
      <c r="G14" s="709">
        <f>'Belgique (2)'!O20</f>
        <v>0.36391111111111107</v>
      </c>
      <c r="H14" s="709">
        <f>'Pays Bas (2)'!O20</f>
        <v>0.44951052702159044</v>
      </c>
      <c r="I14" s="709">
        <f>'Autriche (2)'!O20</f>
        <v>0.14853494848971285</v>
      </c>
      <c r="J14" s="709">
        <f>'Finlande (2)'!O20</f>
        <v>0.24350583199571962</v>
      </c>
      <c r="K14" s="709">
        <f>'Suède (2)'!O20</f>
        <v>0.17489206061106069</v>
      </c>
      <c r="L14" s="709">
        <f>'Pologne (2)'!O20</f>
        <v>9.7525254968618968E-2</v>
      </c>
      <c r="M14" s="709">
        <f>'Tchequie (2)'!O20</f>
        <v>0.10283480219497816</v>
      </c>
      <c r="N14" s="709">
        <f>'UK (2)'!O20</f>
        <v>0.38521903122508133</v>
      </c>
      <c r="O14" s="709">
        <f>'USA (2)'!O20</f>
        <v>0.22114846407667238</v>
      </c>
      <c r="P14" s="715">
        <f>'Canada (2)'!O20</f>
        <v>0.17963493799068136</v>
      </c>
    </row>
    <row r="15" spans="2:16" ht="20.100000000000001" customHeight="1" x14ac:dyDescent="0.25">
      <c r="B15" s="701" t="s">
        <v>120</v>
      </c>
      <c r="C15" s="708">
        <f>'France (2)'!O21</f>
        <v>0.16878434355594885</v>
      </c>
      <c r="D15" s="709"/>
      <c r="E15" s="709">
        <f>'Italie (2)'!O21</f>
        <v>7.0815167129079148E-2</v>
      </c>
      <c r="F15" s="709">
        <f>'Espagne (2)'!O21</f>
        <v>5.4524000168570105E-2</v>
      </c>
      <c r="G15" s="709">
        <f>'Belgique (2)'!O21</f>
        <v>6.4052674897119341E-2</v>
      </c>
      <c r="H15" s="709">
        <f>'Pays Bas (2)'!O21</f>
        <v>4.986366277770328E-2</v>
      </c>
      <c r="I15" s="709">
        <f>'Autriche (2)'!O21</f>
        <v>0.20504181394192797</v>
      </c>
      <c r="J15" s="709">
        <f>'Finlande (2)'!O21</f>
        <v>6.1410700909577315E-2</v>
      </c>
      <c r="K15" s="709">
        <f>'Suède (2)'!O21</f>
        <v>0.10472458268019691</v>
      </c>
      <c r="L15" s="709">
        <f>'Pologne (2)'!O21</f>
        <v>7.8134492829247434E-2</v>
      </c>
      <c r="M15" s="709">
        <f>'Tchequie (2)'!O21</f>
        <v>9.1799443696996261E-2</v>
      </c>
      <c r="N15" s="709">
        <f>'UK (2)'!O21</f>
        <v>6.1728707582872404E-2</v>
      </c>
      <c r="O15" s="709">
        <f>'USA (2)'!O21</f>
        <v>0.11967419829210646</v>
      </c>
      <c r="P15" s="715">
        <f>'Canada (2)'!O21</f>
        <v>9.003418146714344E-2</v>
      </c>
    </row>
    <row r="16" spans="2:16" ht="20.100000000000001" customHeight="1" x14ac:dyDescent="0.25">
      <c r="B16" s="701" t="s">
        <v>121</v>
      </c>
      <c r="C16" s="708">
        <f>'France (2)'!O22</f>
        <v>0.12987020953882444</v>
      </c>
      <c r="D16" s="709"/>
      <c r="E16" s="709">
        <f>'Italie (2)'!O22</f>
        <v>0.19968712091185339</v>
      </c>
      <c r="F16" s="709">
        <f>'Espagne (2)'!O22</f>
        <v>0.17449955750347676</v>
      </c>
      <c r="G16" s="709">
        <f>'Belgique (2)'!O22</f>
        <v>0.10596213991769547</v>
      </c>
      <c r="H16" s="709">
        <f>'Pays Bas (2)'!O22</f>
        <v>4.2465692190782708E-2</v>
      </c>
      <c r="I16" s="709">
        <f>'Autriche (2)'!O22</f>
        <v>2.3018253517447757E-2</v>
      </c>
      <c r="J16" s="709">
        <f>'Finlande (2)'!O22</f>
        <v>7.2437774210807923E-2</v>
      </c>
      <c r="K16" s="709">
        <f>'Suède (2)'!O22</f>
        <v>8.9533316833044579E-2</v>
      </c>
      <c r="L16" s="709">
        <f>'Pologne (2)'!O22</f>
        <v>5.6392550901687877E-2</v>
      </c>
      <c r="M16" s="709">
        <f>'Tchequie (2)'!O22</f>
        <v>0.14858807878943628</v>
      </c>
      <c r="N16" s="709">
        <f>'UK (2)'!O22</f>
        <v>6.6310580075183215E-2</v>
      </c>
      <c r="O16" s="709">
        <f>'USA (2)'!O22</f>
        <v>0.12026690255905186</v>
      </c>
      <c r="P16" s="715">
        <f>'Canada (2)'!O22</f>
        <v>7.028379483239261E-2</v>
      </c>
    </row>
    <row r="17" spans="2:16" ht="20.100000000000001" customHeight="1" x14ac:dyDescent="0.25">
      <c r="B17" s="701" t="s">
        <v>122</v>
      </c>
      <c r="C17" s="708">
        <f>'France (2)'!O23</f>
        <v>8.4333894127913311E-2</v>
      </c>
      <c r="D17" s="709"/>
      <c r="E17" s="709">
        <f>'Italie (2)'!O23</f>
        <v>8.8428878559675239E-2</v>
      </c>
      <c r="F17" s="709">
        <f>'Espagne (2)'!O23</f>
        <v>3.5656791268068609E-2</v>
      </c>
      <c r="G17" s="709">
        <f>'Belgique (2)'!O23</f>
        <v>7.1302057613168726E-2</v>
      </c>
      <c r="H17" s="709">
        <f>'Pays Bas (2)'!O23</f>
        <v>3.9269590094318539E-2</v>
      </c>
      <c r="I17" s="709">
        <f>'Autriche (2)'!O23</f>
        <v>0.10492743019531006</v>
      </c>
      <c r="J17" s="709">
        <f>'Finlande (2)'!O23</f>
        <v>0.13601904761904762</v>
      </c>
      <c r="K17" s="709">
        <f>'Suède (2)'!O23</f>
        <v>8.0202403542061984E-2</v>
      </c>
      <c r="L17" s="709">
        <f>'Pologne (2)'!O23</f>
        <v>4.1261647951725509E-2</v>
      </c>
      <c r="M17" s="709">
        <f>'Tchequie (2)'!O23</f>
        <v>4.0144895768771449E-2</v>
      </c>
      <c r="N17" s="709">
        <f>'UK (2)'!O23</f>
        <v>6.8728087384662115E-2</v>
      </c>
      <c r="O17" s="709">
        <f>'USA (2)'!O23</f>
        <v>0.13566635246700651</v>
      </c>
      <c r="P17" s="715">
        <f>'Canada (2)'!O23</f>
        <v>0.145354965178246</v>
      </c>
    </row>
    <row r="18" spans="2:16" ht="20.100000000000001" customHeight="1" x14ac:dyDescent="0.25">
      <c r="B18" s="701" t="s">
        <v>123</v>
      </c>
      <c r="C18" s="708">
        <f>'France (2)'!O24</f>
        <v>0</v>
      </c>
      <c r="D18" s="709"/>
      <c r="E18" s="709">
        <f>'Italie (2)'!O24</f>
        <v>2.6093275201479723E-3</v>
      </c>
      <c r="F18" s="709">
        <f>'Espagne (2)'!O24</f>
        <v>0</v>
      </c>
      <c r="G18" s="709">
        <f>'Belgique (2)'!O24</f>
        <v>4.2139917695473253E-4</v>
      </c>
      <c r="H18" s="709">
        <f>'Pays Bas (2)'!O24</f>
        <v>1.4751240445219256E-3</v>
      </c>
      <c r="I18" s="709">
        <f>'Autriche (2)'!O24</f>
        <v>2.0642572781370832E-4</v>
      </c>
      <c r="J18" s="709">
        <f>'Finlande (2)'!O24</f>
        <v>1.3420759764579989E-2</v>
      </c>
      <c r="K18" s="709">
        <f>'Suède (2)'!O24</f>
        <v>4.2075736325385696E-4</v>
      </c>
      <c r="L18" s="709">
        <f>'Pologne (2)'!O24</f>
        <v>1.688198773628117E-3</v>
      </c>
      <c r="M18" s="709">
        <f>'Tchequie (2)'!O24</f>
        <v>5.7066408671070732E-4</v>
      </c>
      <c r="N18" s="709">
        <f>'UK (2)'!O24</f>
        <v>6.607009505486855E-2</v>
      </c>
      <c r="O18" s="709">
        <f>'USA (2)'!O24</f>
        <v>4.6261836696132416E-4</v>
      </c>
      <c r="P18" s="715">
        <f>'Canada (2)'!O24</f>
        <v>1.1623668942147621E-3</v>
      </c>
    </row>
    <row r="19" spans="2:16" ht="20.100000000000001" customHeight="1" x14ac:dyDescent="0.25">
      <c r="B19" s="701" t="s">
        <v>124</v>
      </c>
      <c r="C19" s="708">
        <f>'France (2)'!O25</f>
        <v>1.9400322980871129E-3</v>
      </c>
      <c r="D19" s="709"/>
      <c r="E19" s="709">
        <f>'Italie (2)'!O25</f>
        <v>4.0896479659856587E-3</v>
      </c>
      <c r="F19" s="709">
        <f>'Espagne (2)'!O25</f>
        <v>1.6014159888743729E-4</v>
      </c>
      <c r="G19" s="709">
        <f>'Belgique (2)'!O25</f>
        <v>3.292181069958848E-4</v>
      </c>
      <c r="H19" s="709">
        <f>'Pays Bas (2)'!O25</f>
        <v>7.1521165795002453E-4</v>
      </c>
      <c r="I19" s="709">
        <f>'Autriche (2)'!O25</f>
        <v>1.7981932203831914E-4</v>
      </c>
      <c r="J19" s="709">
        <f>'Finlande (2)'!O25</f>
        <v>1.1321562332798289E-3</v>
      </c>
      <c r="K19" s="709">
        <f>'Suède (2)'!O25</f>
        <v>9.6526689217061299E-4</v>
      </c>
      <c r="L19" s="709">
        <f>'Pologne (2)'!O25</f>
        <v>4.5256714077610602E-4</v>
      </c>
      <c r="M19" s="709">
        <f>'Tchequie (2)'!O25</f>
        <v>2.0785777992774108E-4</v>
      </c>
      <c r="N19" s="709">
        <f>'UK (2)'!O25</f>
        <v>1.2910248458997305E-3</v>
      </c>
      <c r="O19" s="709">
        <v>3.0000000000000001E-3</v>
      </c>
      <c r="P19" s="715">
        <f>'Canada (2)'!O25</f>
        <v>5.4178117950688057E-4</v>
      </c>
    </row>
    <row r="20" spans="2:16" ht="20.100000000000001" customHeight="1" x14ac:dyDescent="0.25">
      <c r="B20" s="701" t="s">
        <v>125</v>
      </c>
      <c r="C20" s="708">
        <f>'France (2)'!O26</f>
        <v>5.9657910194141253E-4</v>
      </c>
      <c r="D20" s="709"/>
      <c r="E20" s="709">
        <f>'Italie (2)'!O26</f>
        <v>5.0144729098355737E-4</v>
      </c>
      <c r="F20" s="709">
        <f>'Espagne (2)'!O26</f>
        <v>2.090269290741287E-3</v>
      </c>
      <c r="G20" s="709">
        <f>'Belgique (2)'!O26</f>
        <v>2.6995884773662547E-4</v>
      </c>
      <c r="H20" s="709">
        <f>'Pays Bas (2)'!O26</f>
        <v>1.7880291448750613E-4</v>
      </c>
      <c r="I20" s="709">
        <f>'Autriche (2)'!O26</f>
        <v>0</v>
      </c>
      <c r="J20" s="709"/>
      <c r="K20" s="709">
        <f>'Suède (2)'!O26</f>
        <v>4.1800731512801475E-4</v>
      </c>
      <c r="L20" s="709">
        <f>'Pologne (2)'!O26</f>
        <v>3.1927624865497564E-4</v>
      </c>
      <c r="M20" s="709">
        <f>'Tchequie (2)'!O26</f>
        <v>0</v>
      </c>
      <c r="N20" s="709">
        <f>'UK (2)'!O26</f>
        <v>0</v>
      </c>
      <c r="O20" s="709"/>
      <c r="P20" s="715"/>
    </row>
    <row r="21" spans="2:16" ht="20.100000000000001" customHeight="1" x14ac:dyDescent="0.25">
      <c r="B21" s="701" t="s">
        <v>126</v>
      </c>
      <c r="C21" s="708">
        <f>'France (2)'!O27</f>
        <v>2.4783337499674103E-3</v>
      </c>
      <c r="D21" s="709"/>
      <c r="E21" s="709">
        <f>'Italie (2)'!O27</f>
        <v>5.7381184016142396E-3</v>
      </c>
      <c r="F21" s="709">
        <f>'Espagne (2)'!O27</f>
        <v>0</v>
      </c>
      <c r="G21" s="709">
        <f>'Belgique (2)'!O27</f>
        <v>1.3958847736625514E-3</v>
      </c>
      <c r="H21" s="709">
        <f>'Pays Bas (2)'!O27</f>
        <v>2.011532787984444E-4</v>
      </c>
      <c r="I21" s="709">
        <f>'Autriche (2)'!O27</f>
        <v>3.8791092499002139E-5</v>
      </c>
      <c r="J21" s="709">
        <f>'Finlande (2)'!O27</f>
        <v>7.5548421615837338E-4</v>
      </c>
      <c r="K21" s="709">
        <f>'Suède (2)'!O27</f>
        <v>1.7875312817974313E-4</v>
      </c>
      <c r="L21" s="709">
        <f>'Pologne (2)'!O27</f>
        <v>4.3086330275965911E-4</v>
      </c>
      <c r="M21" s="709">
        <f>'Tchequie (2)'!O27</f>
        <v>1.3227313268128978E-4</v>
      </c>
      <c r="N21" s="709">
        <f>'UK (2)'!O27</f>
        <v>2.2782791398230537E-4</v>
      </c>
      <c r="O21" s="709">
        <f>'USA (2)'!O27</f>
        <v>7.6695913655869018E-3</v>
      </c>
      <c r="P21" s="715">
        <f>'Canada (2)'!O27</f>
        <v>7.141661002590699E-3</v>
      </c>
    </row>
    <row r="22" spans="2:16" ht="20.100000000000001" customHeight="1" x14ac:dyDescent="0.25">
      <c r="B22" s="701" t="s">
        <v>127</v>
      </c>
      <c r="C22" s="708">
        <f>'France (2)'!O28</f>
        <v>4.8048388853019165E-3</v>
      </c>
      <c r="D22" s="709"/>
      <c r="E22" s="709">
        <f>'Italie (2)'!O28</f>
        <v>1.3391945615489017E-3</v>
      </c>
      <c r="F22" s="709">
        <f>'Espagne (2)'!O28</f>
        <v>1.5002739264191496E-3</v>
      </c>
      <c r="G22" s="709">
        <f>'Belgique (2)'!O28</f>
        <v>4.4905349794238684E-3</v>
      </c>
      <c r="H22" s="709">
        <f>'Pays Bas (2)'!O28</f>
        <v>4.2465692190782707E-3</v>
      </c>
      <c r="I22" s="709">
        <f>'Autriche (2)'!O28</f>
        <v>4.1870581682665261E-4</v>
      </c>
      <c r="J22" s="709">
        <f>'Finlande (2)'!O28</f>
        <v>2.4925628678437667E-3</v>
      </c>
      <c r="K22" s="709">
        <f>'Suède (2)'!O28</f>
        <v>5.8796028930506285E-3</v>
      </c>
      <c r="L22" s="709">
        <f>'Pologne (2)'!O28</f>
        <v>3.4038523303723906E-3</v>
      </c>
      <c r="M22" s="709">
        <f>'Tchequie (2)'!O28</f>
        <v>1.5513748847334129E-3</v>
      </c>
      <c r="N22" s="709">
        <f>'UK (2)'!O28</f>
        <v>1.7719948865290417E-4</v>
      </c>
      <c r="O22" s="709">
        <f>'USA (2)'!O28</f>
        <v>5.0379323490156629E-3</v>
      </c>
      <c r="P22" s="715">
        <f>'Canada (2)'!O28</f>
        <v>1.7504457381522308E-2</v>
      </c>
    </row>
    <row r="23" spans="2:16" ht="21.75" customHeight="1" x14ac:dyDescent="0.25">
      <c r="B23" s="710" t="s">
        <v>128</v>
      </c>
      <c r="C23" s="711">
        <f>SUM(C4:C22)</f>
        <v>1</v>
      </c>
      <c r="D23" s="712"/>
      <c r="E23" s="712">
        <f t="shared" ref="E23:P23" si="0">SUM(E4:E22)</f>
        <v>1.0000060053567783</v>
      </c>
      <c r="F23" s="712">
        <f t="shared" si="0"/>
        <v>1</v>
      </c>
      <c r="G23" s="712">
        <f t="shared" si="0"/>
        <v>0.99999999999999989</v>
      </c>
      <c r="H23" s="712">
        <f t="shared" si="0"/>
        <v>0.99999999999999989</v>
      </c>
      <c r="I23" s="712">
        <f t="shared" si="0"/>
        <v>1</v>
      </c>
      <c r="J23" s="712">
        <f t="shared" si="0"/>
        <v>1.0000001070090958</v>
      </c>
      <c r="K23" s="712">
        <f t="shared" si="0"/>
        <v>1</v>
      </c>
      <c r="L23" s="712">
        <f t="shared" si="0"/>
        <v>1</v>
      </c>
      <c r="M23" s="712">
        <f t="shared" si="0"/>
        <v>0.99999999999999989</v>
      </c>
      <c r="N23" s="712">
        <f t="shared" si="0"/>
        <v>1</v>
      </c>
      <c r="O23" s="712">
        <f t="shared" si="0"/>
        <v>0.99972381187428216</v>
      </c>
      <c r="P23" s="713">
        <f t="shared" si="0"/>
        <v>1.0000000000000002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F14CE-6901-4106-88F8-55D9A90C7C07}">
  <dimension ref="B3:P23"/>
  <sheetViews>
    <sheetView topLeftCell="A3" workbookViewId="0">
      <selection activeCell="C4" sqref="C4:P23"/>
    </sheetView>
  </sheetViews>
  <sheetFormatPr baseColWidth="10" defaultRowHeight="15" x14ac:dyDescent="0.25"/>
  <cols>
    <col min="1" max="1" width="2.140625" customWidth="1"/>
    <col min="2" max="2" width="41.7109375" customWidth="1"/>
    <col min="3" max="16" width="10.7109375" customWidth="1"/>
  </cols>
  <sheetData>
    <row r="3" spans="2:16" ht="15.75" x14ac:dyDescent="0.25">
      <c r="B3" s="705"/>
      <c r="C3" s="702" t="s">
        <v>96</v>
      </c>
      <c r="D3" s="703" t="s">
        <v>97</v>
      </c>
      <c r="E3" s="703" t="s">
        <v>98</v>
      </c>
      <c r="F3" s="703" t="s">
        <v>99</v>
      </c>
      <c r="G3" s="703" t="s">
        <v>100</v>
      </c>
      <c r="H3" s="703" t="s">
        <v>107</v>
      </c>
      <c r="I3" s="703" t="s">
        <v>101</v>
      </c>
      <c r="J3" s="703" t="s">
        <v>106</v>
      </c>
      <c r="K3" s="703" t="s">
        <v>102</v>
      </c>
      <c r="L3" s="703" t="s">
        <v>103</v>
      </c>
      <c r="M3" s="703" t="s">
        <v>129</v>
      </c>
      <c r="N3" s="703" t="s">
        <v>108</v>
      </c>
      <c r="O3" s="703" t="s">
        <v>104</v>
      </c>
      <c r="P3" s="704" t="s">
        <v>105</v>
      </c>
    </row>
    <row r="4" spans="2:16" ht="20.100000000000001" customHeight="1" x14ac:dyDescent="0.25">
      <c r="B4" s="700" t="s">
        <v>109</v>
      </c>
      <c r="C4" s="706">
        <f>'France (2)'!P10</f>
        <v>8.7672241707986783E-6</v>
      </c>
      <c r="D4" s="707">
        <f>'Allemagne (2)'!P10</f>
        <v>9.2287105184228128E-5</v>
      </c>
      <c r="E4" s="707">
        <f>'Italie (2)'!P10</f>
        <v>2.5178926352754528E-3</v>
      </c>
      <c r="F4" s="707">
        <f>'Espagne (2)'!P10</f>
        <v>8.9165958250684804E-4</v>
      </c>
      <c r="G4" s="707">
        <f>'Belgique (2)'!P10</f>
        <v>9.1742285927096676E-4</v>
      </c>
      <c r="H4" s="707">
        <f>'Pays Bas (2)'!P10</f>
        <v>1.5348722986247543E-5</v>
      </c>
      <c r="I4" s="707">
        <f>'Autriche (2)'!P10</f>
        <v>1.2468658719769519E-4</v>
      </c>
      <c r="J4" s="707">
        <f>'Finlande (2)'!P10</f>
        <v>9.4010360457586883E-4</v>
      </c>
      <c r="K4" s="707">
        <f>'Suède (2)'!P10</f>
        <v>3.6270522295521056E-4</v>
      </c>
      <c r="L4" s="707">
        <f>'Pologne (2)'!P10</f>
        <v>8.602374098830867E-4</v>
      </c>
      <c r="M4" s="707">
        <f>'Tchequie (2)'!P10</f>
        <v>1.9460880999342537E-3</v>
      </c>
      <c r="N4" s="707">
        <f>'UK (2)'!P10</f>
        <v>0</v>
      </c>
      <c r="O4" s="707">
        <f>'USA (2)'!P10</f>
        <v>1.6479841364345411E-3</v>
      </c>
      <c r="P4" s="714"/>
    </row>
    <row r="5" spans="2:16" ht="20.100000000000001" customHeight="1" x14ac:dyDescent="0.25">
      <c r="B5" s="701" t="s">
        <v>110</v>
      </c>
      <c r="C5" s="708">
        <f>'France (2)'!P11</f>
        <v>4.7616986277650321E-4</v>
      </c>
      <c r="D5" s="709">
        <f>'Allemagne (2)'!P11</f>
        <v>1.2412615647278684E-3</v>
      </c>
      <c r="E5" s="709">
        <f>'Italie (2)'!P11</f>
        <v>2.3507758674474362E-3</v>
      </c>
      <c r="F5" s="709">
        <f>'Espagne (2)'!P11</f>
        <v>1.8324360064229715E-3</v>
      </c>
      <c r="G5" s="709">
        <f>'Belgique (2)'!P11</f>
        <v>0</v>
      </c>
      <c r="H5" s="709">
        <f>'Pays Bas (2)'!P11</f>
        <v>9.2092337917485268E-3</v>
      </c>
      <c r="I5" s="709">
        <f>'Autriche (2)'!P11</f>
        <v>1.4891168484158547E-3</v>
      </c>
      <c r="J5" s="709">
        <f>'Finlande (2)'!P11</f>
        <v>4.3168573278653139E-7</v>
      </c>
      <c r="K5" s="709">
        <f>'Suède (2)'!P11</f>
        <v>2.9450424086106841E-4</v>
      </c>
      <c r="L5" s="709">
        <f>'Pologne (2)'!P11</f>
        <v>1.897617191396331E-3</v>
      </c>
      <c r="M5" s="709">
        <f>'Tchequie (2)'!P11</f>
        <v>1.4025860179706334E-4</v>
      </c>
      <c r="N5" s="709">
        <f>'UK (2)'!P11</f>
        <v>8.1325938094695919E-4</v>
      </c>
      <c r="O5" s="709">
        <f>'USA (2)'!P11</f>
        <v>1.6381795916168597E-3</v>
      </c>
      <c r="P5" s="715">
        <f>'Canada (2)'!P11</f>
        <v>4.7933884297520664E-3</v>
      </c>
    </row>
    <row r="6" spans="2:16" ht="20.100000000000001" customHeight="1" x14ac:dyDescent="0.25">
      <c r="B6" s="701" t="s">
        <v>111</v>
      </c>
      <c r="C6" s="708">
        <f>'France (2)'!P12</f>
        <v>0.11226649731311977</v>
      </c>
      <c r="D6" s="709">
        <f>'Allemagne (2)'!P12</f>
        <v>5.2511362849825806E-2</v>
      </c>
      <c r="E6" s="709">
        <f>'Italie (2)'!P12</f>
        <v>0.16357500646184836</v>
      </c>
      <c r="F6" s="709">
        <f>'Espagne (2)'!P12</f>
        <v>0.17582317937092662</v>
      </c>
      <c r="G6" s="709">
        <f>'Belgique (2)'!P12</f>
        <v>5.2801773078634949E-2</v>
      </c>
      <c r="H6" s="709">
        <f>'Pays Bas (2)'!P12</f>
        <v>7.8462671905697445E-2</v>
      </c>
      <c r="I6" s="709">
        <f>'Autriche (2)'!P12</f>
        <v>0.11072024574277835</v>
      </c>
      <c r="J6" s="709">
        <f>'Finlande (2)'!P12</f>
        <v>0.23410641053313189</v>
      </c>
      <c r="K6" s="709">
        <f>'Suède (2)'!P12</f>
        <v>7.4326670304052378E-2</v>
      </c>
      <c r="L6" s="709">
        <f>'Pologne (2)'!P12</f>
        <v>0.12979697285718586</v>
      </c>
      <c r="M6" s="709">
        <f>'Tchequie (2)'!P12</f>
        <v>0.20044707429322814</v>
      </c>
      <c r="N6" s="709">
        <f>'UK (2)'!P12</f>
        <v>8.5904588409427302E-2</v>
      </c>
      <c r="O6" s="709">
        <f>'USA (2)'!P12</f>
        <v>0.14335000165788273</v>
      </c>
      <c r="P6" s="715">
        <f>'Canada (2)'!P12</f>
        <v>0.14138842975206611</v>
      </c>
    </row>
    <row r="7" spans="2:16" ht="20.100000000000001" customHeight="1" x14ac:dyDescent="0.25">
      <c r="B7" s="701" t="s">
        <v>112</v>
      </c>
      <c r="C7" s="708">
        <f>'France (2)'!P13</f>
        <v>9.245585839617881E-3</v>
      </c>
      <c r="D7" s="709">
        <f>'Allemagne (2)'!P13</f>
        <v>9.1779526105714871E-3</v>
      </c>
      <c r="E7" s="709">
        <f>'Italie (2)'!P13</f>
        <v>1.861903615961211E-2</v>
      </c>
      <c r="F7" s="709">
        <f>'Espagne (2)'!P13</f>
        <v>1.7066213280438274E-2</v>
      </c>
      <c r="G7" s="709">
        <f>'Belgique (2)'!P13</f>
        <v>8.5474743621186105E-3</v>
      </c>
      <c r="H7" s="709">
        <f>'Pays Bas (2)'!P13</f>
        <v>3.8832269155206285E-3</v>
      </c>
      <c r="I7" s="709">
        <f>'Autriche (2)'!P13</f>
        <v>1.5863492874096576E-2</v>
      </c>
      <c r="J7" s="709">
        <f>'Finlande (2)'!P13</f>
        <v>6.7382905244981655E-3</v>
      </c>
      <c r="K7" s="709">
        <f>'Suède (2)'!P13</f>
        <v>3.2612469619562523E-3</v>
      </c>
      <c r="L7" s="709">
        <f>'Pologne (2)'!P13</f>
        <v>1.1814792771678162E-2</v>
      </c>
      <c r="M7" s="709">
        <f>'Tchequie (2)'!P13</f>
        <v>6.9544890057710567E-3</v>
      </c>
      <c r="N7" s="709">
        <f>'UK (2)'!P13</f>
        <v>8.7344057513703416E-3</v>
      </c>
      <c r="O7" s="709">
        <f>'USA (2)'!P13</f>
        <v>1.5320528734569286E-2</v>
      </c>
      <c r="P7" s="715">
        <f>'Canada (2)'!P13</f>
        <v>6.3636363636363638E-3</v>
      </c>
    </row>
    <row r="8" spans="2:16" ht="20.100000000000001" customHeight="1" x14ac:dyDescent="0.25">
      <c r="B8" s="701" t="s">
        <v>113</v>
      </c>
      <c r="C8" s="708">
        <f>'France (2)'!P14</f>
        <v>1.1042318843120935E-2</v>
      </c>
      <c r="D8" s="709">
        <f>'Allemagne (2)'!P14</f>
        <v>4.7758576932838059E-3</v>
      </c>
      <c r="E8" s="709">
        <f>'Italie (2)'!P14</f>
        <v>1.2792231521341926E-2</v>
      </c>
      <c r="F8" s="709">
        <f>'Espagne (2)'!P14</f>
        <v>2.1539624067252291E-2</v>
      </c>
      <c r="G8" s="709">
        <f>'Belgique (2)'!P14</f>
        <v>2.8976028921528555E-3</v>
      </c>
      <c r="H8" s="709">
        <f>'Pays Bas (2)'!P14</f>
        <v>4.8962426326129667E-3</v>
      </c>
      <c r="I8" s="709">
        <f>'Autriche (2)'!P14</f>
        <v>3.8156213092698007E-3</v>
      </c>
      <c r="J8" s="709">
        <f>'Finlande (2)'!P14</f>
        <v>4.274767968918627E-4</v>
      </c>
      <c r="K8" s="709">
        <f>'Suède (2)'!P14</f>
        <v>2.9667427210951836E-3</v>
      </c>
      <c r="L8" s="709">
        <f>'Pologne (2)'!P14</f>
        <v>6.3606974935743674E-3</v>
      </c>
      <c r="M8" s="709">
        <f>'Tchequie (2)'!P14</f>
        <v>2.2762802249981736E-3</v>
      </c>
      <c r="N8" s="709">
        <f>'UK (2)'!P14</f>
        <v>3.6596672142613167E-3</v>
      </c>
      <c r="O8" s="709">
        <f>'USA (2)'!P14</f>
        <v>5.331672151099952E-3</v>
      </c>
      <c r="P8" s="715">
        <f>'Canada (2)'!P14</f>
        <v>5.5041322314049587E-3</v>
      </c>
    </row>
    <row r="9" spans="2:16" ht="20.100000000000001" customHeight="1" x14ac:dyDescent="0.25">
      <c r="B9" s="701" t="s">
        <v>114</v>
      </c>
      <c r="C9" s="708">
        <f>'France (2)'!P15</f>
        <v>9.7255913629691083E-3</v>
      </c>
      <c r="D9" s="709">
        <f>'Allemagne (2)'!P15</f>
        <v>1.768220935329811E-2</v>
      </c>
      <c r="E9" s="709">
        <f>'Italie (2)'!P15</f>
        <v>7.4712336336978701E-3</v>
      </c>
      <c r="F9" s="709">
        <f>'Espagne (2)'!P15</f>
        <v>7.6981203362614528E-3</v>
      </c>
      <c r="G9" s="709">
        <f>'Belgique (2)'!P15</f>
        <v>1.0187935435230853E-2</v>
      </c>
      <c r="H9" s="709">
        <f>'Pays Bas (2)'!P15</f>
        <v>2.4481213163064834E-2</v>
      </c>
      <c r="I9" s="709">
        <f>'Autriche (2)'!P15</f>
        <v>1.6274029838737075E-2</v>
      </c>
      <c r="J9" s="709">
        <f>'Finlande (2)'!P15</f>
        <v>8.196632851284265E-4</v>
      </c>
      <c r="K9" s="709">
        <f>'Suède (2)'!P15</f>
        <v>3.1673156093447744E-2</v>
      </c>
      <c r="L9" s="709">
        <f>'Pologne (2)'!P15</f>
        <v>0.10620117861281704</v>
      </c>
      <c r="M9" s="709">
        <f>'Tchequie (2)'!P15</f>
        <v>4.5554825042004532E-2</v>
      </c>
      <c r="N9" s="709">
        <f>'UK (2)'!P15</f>
        <v>1.9428766610822854E-2</v>
      </c>
      <c r="O9" s="709">
        <f>'USA (2)'!P15</f>
        <v>1.2738471511467518E-3</v>
      </c>
      <c r="P9" s="715">
        <f>'Canada (2)'!P15</f>
        <v>6.5785123966942147E-3</v>
      </c>
    </row>
    <row r="10" spans="2:16" ht="20.100000000000001" customHeight="1" x14ac:dyDescent="0.25">
      <c r="B10" s="701" t="s">
        <v>115</v>
      </c>
      <c r="C10" s="708">
        <f>'France (2)'!P16</f>
        <v>1.0189706292510764E-2</v>
      </c>
      <c r="D10" s="709">
        <f>'Allemagne (2)'!P16</f>
        <v>1.7026970906490091E-3</v>
      </c>
      <c r="E10" s="709">
        <f>'Italie (2)'!P16</f>
        <v>1.3443986915871191E-2</v>
      </c>
      <c r="F10" s="709">
        <f>'Espagne (2)'!P16</f>
        <v>6.8574667044488515E-4</v>
      </c>
      <c r="G10" s="709">
        <f>'Belgique (2)'!P16</f>
        <v>6.1803417173065915E-3</v>
      </c>
      <c r="H10" s="709">
        <f>'Pays Bas (2)'!P16</f>
        <v>8.2576129666011786E-3</v>
      </c>
      <c r="I10" s="709">
        <f>'Autriche (2)'!P16</f>
        <v>1.0785125116325225E-2</v>
      </c>
      <c r="J10" s="709">
        <f>'Finlande (2)'!P16</f>
        <v>3.4903949924454994E-3</v>
      </c>
      <c r="K10" s="709">
        <f>'Suède (2)'!P16</f>
        <v>1.2654382223104013E-2</v>
      </c>
      <c r="L10" s="709">
        <f>'Pologne (2)'!P16</f>
        <v>3.292986410078818E-3</v>
      </c>
      <c r="M10" s="709">
        <f>'Tchequie (2)'!P16</f>
        <v>1.7748557235736723E-2</v>
      </c>
      <c r="N10" s="709">
        <f>'UK (2)'!P16</f>
        <v>6.0994453571021942E-4</v>
      </c>
      <c r="O10" s="709">
        <f>'USA (2)'!P16</f>
        <v>4.904588914198634E-3</v>
      </c>
      <c r="P10" s="715">
        <f>'Canada (2)'!P16</f>
        <v>9.140495867768595E-3</v>
      </c>
    </row>
    <row r="11" spans="2:16" ht="20.100000000000001" customHeight="1" x14ac:dyDescent="0.25">
      <c r="B11" s="701" t="s">
        <v>116</v>
      </c>
      <c r="C11" s="708">
        <f>'France (2)'!P17</f>
        <v>1.6481833489590841E-2</v>
      </c>
      <c r="D11" s="709">
        <f>'Allemagne (2)'!P17</f>
        <v>1.522275800013843E-2</v>
      </c>
      <c r="E11" s="709">
        <f>'Italie (2)'!P17</f>
        <v>3.7611299767373457E-2</v>
      </c>
      <c r="F11" s="709">
        <f>'Espagne (2)'!P17</f>
        <v>1.9488051383772551E-2</v>
      </c>
      <c r="G11" s="709">
        <f>'Belgique (2)'!P17</f>
        <v>3.1513929385690018E-2</v>
      </c>
      <c r="H11" s="709">
        <f>'Pays Bas (2)'!P17</f>
        <v>9.4087671905697445E-2</v>
      </c>
      <c r="I11" s="709">
        <f>'Autriche (2)'!P17</f>
        <v>1.3719085690724714E-2</v>
      </c>
      <c r="J11" s="709">
        <f>'Finlande (2)'!P17</f>
        <v>1.20416576732139E-2</v>
      </c>
      <c r="K11" s="709">
        <f>'Suède (2)'!P17</f>
        <v>2.2887629581865979E-2</v>
      </c>
      <c r="L11" s="709">
        <f>'Pologne (2)'!P17</f>
        <v>4.9873029100501627E-2</v>
      </c>
      <c r="M11" s="709">
        <f>'Tchequie (2)'!P17</f>
        <v>1.5510263715391921E-2</v>
      </c>
      <c r="N11" s="709">
        <f>'UK (2)'!P17</f>
        <v>2.2966444917942128E-2</v>
      </c>
      <c r="O11" s="709">
        <f>'USA (2)'!P17</f>
        <v>3.4232316065221952E-2</v>
      </c>
      <c r="P11" s="715">
        <f>'Canada (2)'!P17</f>
        <v>3.6214876033057848E-2</v>
      </c>
    </row>
    <row r="12" spans="2:16" ht="20.100000000000001" customHeight="1" x14ac:dyDescent="0.25">
      <c r="B12" s="701" t="s">
        <v>117</v>
      </c>
      <c r="C12" s="708">
        <f>'France (2)'!P18</f>
        <v>1.2984258996952842E-2</v>
      </c>
      <c r="D12" s="709">
        <f>'Allemagne (2)'!P18</f>
        <v>1.9380292088687907E-3</v>
      </c>
      <c r="E12" s="709">
        <f>'Italie (2)'!P18</f>
        <v>1.9377746285551306E-2</v>
      </c>
      <c r="F12" s="709">
        <f>'Espagne (2)'!P18</f>
        <v>1.9423821668083499E-2</v>
      </c>
      <c r="G12" s="709">
        <f>'Belgique (2)'!P18</f>
        <v>1.0262419271330082E-2</v>
      </c>
      <c r="H12" s="709">
        <f>'Pays Bas (2)'!P18</f>
        <v>1.1158521611001965E-2</v>
      </c>
      <c r="I12" s="709">
        <f>'Autriche (2)'!P18</f>
        <v>3.8499811021139359E-3</v>
      </c>
      <c r="J12" s="709">
        <f>'Finlande (2)'!P18</f>
        <v>4.0167278221454779E-3</v>
      </c>
      <c r="K12" s="709">
        <f>'Suède (2)'!P18</f>
        <v>1.1932071821834235E-2</v>
      </c>
      <c r="L12" s="709">
        <f>'Pologne (2)'!P18</f>
        <v>8.6000072110557196E-3</v>
      </c>
      <c r="M12" s="709">
        <f>'Tchequie (2)'!P18</f>
        <v>1.4133976185258237E-2</v>
      </c>
      <c r="N12" s="709">
        <f>'UK (2)'!P18</f>
        <v>1.5573917145134269E-2</v>
      </c>
      <c r="O12" s="709">
        <f>'USA (2)'!P18</f>
        <v>3.5178441818142829E-2</v>
      </c>
      <c r="P12" s="715">
        <f>'Canada (2)'!P18</f>
        <v>3.8809917355371898E-2</v>
      </c>
    </row>
    <row r="13" spans="2:16" ht="20.100000000000001" customHeight="1" x14ac:dyDescent="0.25">
      <c r="B13" s="701" t="s">
        <v>118</v>
      </c>
      <c r="C13" s="708">
        <f>'France (2)'!P19</f>
        <v>9.9941971935019538E-2</v>
      </c>
      <c r="D13" s="709">
        <f>'Allemagne (2)'!P19</f>
        <v>0.15615439632697323</v>
      </c>
      <c r="E13" s="709">
        <f>'Italie (2)'!P19</f>
        <v>0.1008594258313502</v>
      </c>
      <c r="F13" s="709">
        <f>'Espagne (2)'!P19</f>
        <v>6.5429300085009912E-2</v>
      </c>
      <c r="G13" s="709">
        <f>'Belgique (2)'!P19</f>
        <v>0.10234624083712565</v>
      </c>
      <c r="H13" s="709">
        <f>'Pays Bas (2)'!P19</f>
        <v>0.10940569744597249</v>
      </c>
      <c r="I13" s="709">
        <f>'Autriche (2)'!P19</f>
        <v>0.14632473892572809</v>
      </c>
      <c r="J13" s="709">
        <f>'Finlande (2)'!P19</f>
        <v>9.3520181308007766E-2</v>
      </c>
      <c r="K13" s="709">
        <f>'Suède (2)'!P19</f>
        <v>0.13033827687118696</v>
      </c>
      <c r="L13" s="709">
        <f>'Pologne (2)'!P19</f>
        <v>0.10666404082452939</v>
      </c>
      <c r="M13" s="709">
        <f>'Tchequie (2)'!P19</f>
        <v>8.0689604792168898E-2</v>
      </c>
      <c r="N13" s="709">
        <f>'UK (2)'!P19</f>
        <v>8.3594931767537933E-2</v>
      </c>
      <c r="O13" s="709">
        <f>'USA (2)'!P19</f>
        <v>0.11570447624826795</v>
      </c>
      <c r="P13" s="715">
        <f>'Canada (2)'!P19</f>
        <v>0.1427603305785124</v>
      </c>
    </row>
    <row r="14" spans="2:16" ht="20.100000000000001" customHeight="1" x14ac:dyDescent="0.25">
      <c r="B14" s="701" t="s">
        <v>119</v>
      </c>
      <c r="C14" s="708">
        <f>'France (2)'!P20</f>
        <v>5.3032939009161201E-2</v>
      </c>
      <c r="D14" s="709">
        <f>'Allemagne (2)'!P20</f>
        <v>2.7759961239415824E-2</v>
      </c>
      <c r="E14" s="709">
        <f>'Italie (2)'!P20</f>
        <v>3.1399012451313317E-2</v>
      </c>
      <c r="F14" s="709">
        <f>'Espagne (2)'!P20</f>
        <v>3.6692169642013793E-2</v>
      </c>
      <c r="G14" s="709">
        <f>'Belgique (2)'!P20</f>
        <v>7.4578303403547971E-2</v>
      </c>
      <c r="H14" s="709">
        <f>'Pays Bas (2)'!P20</f>
        <v>3.1434184675834968E-2</v>
      </c>
      <c r="I14" s="709">
        <f>'Autriche (2)'!P20</f>
        <v>8.2543964413649168E-2</v>
      </c>
      <c r="J14" s="709">
        <f>'Finlande (2)'!P20</f>
        <v>2.1966436434275847E-2</v>
      </c>
      <c r="K14" s="709">
        <f>'Suède (2)'!P20</f>
        <v>2.3805242795496256E-2</v>
      </c>
      <c r="L14" s="709">
        <f>'Pologne (2)'!P20</f>
        <v>1.8913556973729845E-2</v>
      </c>
      <c r="M14" s="709">
        <f>'Tchequie (2)'!P20</f>
        <v>4.2451603477244505E-2</v>
      </c>
      <c r="N14" s="709">
        <f>'UK (2)'!P20</f>
        <v>7.4185520729981622E-2</v>
      </c>
      <c r="O14" s="709">
        <f>'USA (2)'!P20</f>
        <v>7.667718214783352E-2</v>
      </c>
      <c r="P14" s="715">
        <f>'Canada (2)'!P20</f>
        <v>4.7834710743801655E-2</v>
      </c>
    </row>
    <row r="15" spans="2:16" ht="20.100000000000001" customHeight="1" x14ac:dyDescent="0.25">
      <c r="B15" s="701" t="s">
        <v>120</v>
      </c>
      <c r="C15" s="708">
        <f>'France (2)'!P21</f>
        <v>5.3490478520574758E-2</v>
      </c>
      <c r="D15" s="709">
        <f>'Allemagne (2)'!P21</f>
        <v>7.7622684170454287E-2</v>
      </c>
      <c r="E15" s="709">
        <f>'Italie (2)'!P21</f>
        <v>4.8017103844131298E-2</v>
      </c>
      <c r="F15" s="709">
        <f>'Espagne (2)'!P21</f>
        <v>5.1925946916029087E-2</v>
      </c>
      <c r="G15" s="709">
        <f>'Belgique (2)'!P21</f>
        <v>3.3733911037232833E-2</v>
      </c>
      <c r="H15" s="709">
        <f>'Pays Bas (2)'!P21</f>
        <v>4.0535977406679767E-2</v>
      </c>
      <c r="I15" s="709">
        <f>'Autriche (2)'!P21</f>
        <v>5.6347221009791004E-2</v>
      </c>
      <c r="J15" s="709">
        <f>'Finlande (2)'!P21</f>
        <v>5.3847722857759552E-2</v>
      </c>
      <c r="K15" s="709">
        <f>'Suède (2)'!P21</f>
        <v>8.6767149446952033E-2</v>
      </c>
      <c r="L15" s="709">
        <f>'Pologne (2)'!P21</f>
        <v>3.5639136693307344E-2</v>
      </c>
      <c r="M15" s="709">
        <f>'Tchequie (2)'!P21</f>
        <v>6.5532909635473743E-2</v>
      </c>
      <c r="N15" s="709">
        <f>'UK (2)'!P21</f>
        <v>4.1403035084009693E-2</v>
      </c>
      <c r="O15" s="709">
        <f>'USA (2)'!P21</f>
        <v>0.12495633366030251</v>
      </c>
      <c r="P15" s="715">
        <f>'Canada (2)'!P21</f>
        <v>8.4181818181818177E-2</v>
      </c>
    </row>
    <row r="16" spans="2:16" ht="20.100000000000001" customHeight="1" x14ac:dyDescent="0.25">
      <c r="B16" s="701" t="s">
        <v>121</v>
      </c>
      <c r="C16" s="708">
        <f>'France (2)'!P22</f>
        <v>0.46426780801313328</v>
      </c>
      <c r="D16" s="709">
        <f>'Allemagne (2)'!P22</f>
        <v>0.4901183582123988</v>
      </c>
      <c r="E16" s="709">
        <f>'Italie (2)'!P22</f>
        <v>0.37978288189523784</v>
      </c>
      <c r="F16" s="709">
        <f>'Espagne (2)'!P22</f>
        <v>0.42882025125153489</v>
      </c>
      <c r="G16" s="709">
        <f>'Belgique (2)'!P22</f>
        <v>0.55116585370284588</v>
      </c>
      <c r="H16" s="709">
        <f>'Pays Bas (2)'!P22</f>
        <v>0.41309553045186642</v>
      </c>
      <c r="I16" s="709">
        <f>'Autriche (2)'!P22</f>
        <v>0.4554356855418708</v>
      </c>
      <c r="J16" s="709">
        <f>'Finlande (2)'!P22</f>
        <v>0.48780995035614066</v>
      </c>
      <c r="K16" s="709">
        <f>'Suède (2)'!P22</f>
        <v>0.49277379594266157</v>
      </c>
      <c r="L16" s="709">
        <f>'Pologne (2)'!P22</f>
        <v>0.40112304802157084</v>
      </c>
      <c r="M16" s="709">
        <f>'Tchequie (2)'!P22</f>
        <v>0.45386222514427643</v>
      </c>
      <c r="N16" s="709">
        <f>'UK (2)'!P22</f>
        <v>0.51687513215464942</v>
      </c>
      <c r="O16" s="709">
        <f>'USA (2)'!P22</f>
        <v>0.27945630815737366</v>
      </c>
      <c r="P16" s="715">
        <f>'Canada (2)'!P22</f>
        <v>0.27039669421487605</v>
      </c>
    </row>
    <row r="17" spans="2:16" ht="20.100000000000001" customHeight="1" x14ac:dyDescent="0.25">
      <c r="B17" s="701" t="s">
        <v>122</v>
      </c>
      <c r="C17" s="708">
        <f>'France (2)'!P23</f>
        <v>0.11925726268631037</v>
      </c>
      <c r="D17" s="709">
        <f>'Allemagne (2)'!P23</f>
        <v>8.0894262049235166E-2</v>
      </c>
      <c r="E17" s="709">
        <f>'Italie (2)'!P23</f>
        <v>9.1102034813765068E-2</v>
      </c>
      <c r="F17" s="709">
        <f>'Espagne (2)'!P23</f>
        <v>0.11239633512798715</v>
      </c>
      <c r="G17" s="709">
        <f>'Belgique (2)'!P23</f>
        <v>9.3927750678983749E-2</v>
      </c>
      <c r="H17" s="709">
        <f>'Pays Bas (2)'!P23</f>
        <v>0.14837610510805502</v>
      </c>
      <c r="I17" s="709">
        <f>'Autriche (2)'!P23</f>
        <v>6.9159044551369384E-2</v>
      </c>
      <c r="J17" s="709">
        <f>'Finlande (2)'!P23</f>
        <v>4.6306496870278442E-2</v>
      </c>
      <c r="K17" s="709">
        <f>'Suède (2)'!P23</f>
        <v>7.8995337532860477E-2</v>
      </c>
      <c r="L17" s="709">
        <f>'Pologne (2)'!P23</f>
        <v>7.5461705430394585E-2</v>
      </c>
      <c r="M17" s="709">
        <f>'Tchequie (2)'!P23</f>
        <v>3.9278252611585948E-2</v>
      </c>
      <c r="N17" s="709">
        <f>'UK (2)'!P23</f>
        <v>8.0903043216603507E-2</v>
      </c>
      <c r="O17" s="709">
        <f>'USA (2)'!P23</f>
        <v>0.13252513453190348</v>
      </c>
      <c r="P17" s="715">
        <f>'Canada (2)'!P23</f>
        <v>0.15277685950413222</v>
      </c>
    </row>
    <row r="18" spans="2:16" ht="20.100000000000001" customHeight="1" x14ac:dyDescent="0.25">
      <c r="B18" s="701" t="s">
        <v>123</v>
      </c>
      <c r="C18" s="708">
        <f>'France (2)'!P24</f>
        <v>0</v>
      </c>
      <c r="D18" s="709">
        <f>'Allemagne (2)'!P24</f>
        <v>3.6859469810580719E-2</v>
      </c>
      <c r="E18" s="709">
        <f>'Italie (2)'!P24</f>
        <v>5.4769735376168699E-3</v>
      </c>
      <c r="F18" s="709">
        <f>'Espagne (2)'!P24</f>
        <v>5.3253990743364499E-3</v>
      </c>
      <c r="G18" s="709">
        <f>'Belgique (2)'!P24</f>
        <v>4.6579647745955619E-3</v>
      </c>
      <c r="H18" s="709">
        <f>'Pays Bas (2)'!P24</f>
        <v>5.3413555992141452E-3</v>
      </c>
      <c r="I18" s="709">
        <f>'Autriche (2)'!P24</f>
        <v>2.8867519514581786E-3</v>
      </c>
      <c r="J18" s="709">
        <f>'Finlande (2)'!P24</f>
        <v>3.834664364342758E-3</v>
      </c>
      <c r="K18" s="709">
        <f>'Suède (2)'!P24</f>
        <v>7.0650017360249983E-3</v>
      </c>
      <c r="L18" s="709">
        <f>'Pologne (2)'!P24</f>
        <v>9.6705421319963365E-3</v>
      </c>
      <c r="M18" s="709">
        <f>'Tchequie (2)'!P24</f>
        <v>1.3441449338885236E-3</v>
      </c>
      <c r="N18" s="709">
        <f>'UK (2)'!P24</f>
        <v>3.4945755599290841E-2</v>
      </c>
      <c r="O18" s="709">
        <f>'USA (2)'!P24</f>
        <v>7.4126461856991225E-4</v>
      </c>
      <c r="P18" s="715">
        <f>'Canada (2)'!P24</f>
        <v>7.3553719008264459E-3</v>
      </c>
    </row>
    <row r="19" spans="2:16" ht="20.100000000000001" customHeight="1" x14ac:dyDescent="0.25">
      <c r="B19" s="701" t="s">
        <v>124</v>
      </c>
      <c r="C19" s="708">
        <f>'France (2)'!P25</f>
        <v>8.0943397156898796E-3</v>
      </c>
      <c r="D19" s="709">
        <f>'Allemagne (2)'!P25</f>
        <v>9.6716886233071085E-3</v>
      </c>
      <c r="E19" s="709">
        <f>'Italie (2)'!P25</f>
        <v>1.2769949285631523E-2</v>
      </c>
      <c r="F19" s="709">
        <f>'Espagne (2)'!P25</f>
        <v>5.300840653631813E-3</v>
      </c>
      <c r="G19" s="709">
        <f>'Belgique (2)'!P25</f>
        <v>1.9801800328818884E-3</v>
      </c>
      <c r="H19" s="709">
        <f>'Pays Bas (2)'!P25</f>
        <v>7.99668467583497E-3</v>
      </c>
      <c r="I19" s="709">
        <f>'Autriche (2)'!P25</f>
        <v>5.1121500751055027E-3</v>
      </c>
      <c r="J19" s="709">
        <f>'Finlande (2)'!P25</f>
        <v>2.0887330023742715E-2</v>
      </c>
      <c r="K19" s="709">
        <f>'Suède (2)'!P25</f>
        <v>4.9569713803878776E-3</v>
      </c>
      <c r="L19" s="709">
        <f>'Pologne (2)'!P25</f>
        <v>2.0566234023905113E-2</v>
      </c>
      <c r="M19" s="709">
        <f>'Tchequie (2)'!P25</f>
        <v>8.663890715172767E-3</v>
      </c>
      <c r="N19" s="709">
        <f>'UK (2)'!P25</f>
        <v>9.2060961923195791E-3</v>
      </c>
      <c r="O19" s="709">
        <f>'USA (2)'!P25</f>
        <v>5.450198583917711E-5</v>
      </c>
      <c r="P19" s="715">
        <f>'Canada (2)'!P25</f>
        <v>3.9504132231404955E-3</v>
      </c>
    </row>
    <row r="20" spans="2:16" ht="20.100000000000001" customHeight="1" x14ac:dyDescent="0.25">
      <c r="B20" s="701" t="s">
        <v>125</v>
      </c>
      <c r="C20" s="708">
        <f>'France (2)'!P26</f>
        <v>1.2389183656359882E-3</v>
      </c>
      <c r="D20" s="709">
        <f>'Allemagne (2)'!P26</f>
        <v>5.5833698636458017E-4</v>
      </c>
      <c r="E20" s="709">
        <f>'Italie (2)'!P26</f>
        <v>3.7068727327825159E-2</v>
      </c>
      <c r="F20" s="709">
        <f>'Espagne (2)'!P26</f>
        <v>1.3535468026825351E-2</v>
      </c>
      <c r="G20" s="709">
        <f>'Belgique (2)'!P26</f>
        <v>5.2502021055308783E-4</v>
      </c>
      <c r="H20" s="709">
        <f>'Pays Bas (2)'!P26</f>
        <v>8.595284872298625E-4</v>
      </c>
      <c r="I20" s="709">
        <f>'Autriche (2)'!P26</f>
        <v>1.6165945672451465E-3</v>
      </c>
      <c r="J20" s="709">
        <f>'Finlande (2)'!P26</f>
        <v>1.1347938700625945E-3</v>
      </c>
      <c r="K20" s="709">
        <f>'Suède (2)'!P26</f>
        <v>5.12437379098259E-3</v>
      </c>
      <c r="L20" s="709">
        <f>'Pologne (2)'!P26</f>
        <v>5.6196558036247278E-3</v>
      </c>
      <c r="M20" s="709">
        <f>'Tchequie (2)'!P26</f>
        <v>7.8018847249616483E-4</v>
      </c>
      <c r="N20" s="709">
        <f>'UK (2)'!P26</f>
        <v>0</v>
      </c>
      <c r="O20" s="709">
        <f>'USA (2)'!P26+0.004</f>
        <v>4.139665612708017E-3</v>
      </c>
      <c r="P20" s="715"/>
    </row>
    <row r="21" spans="2:16" ht="20.100000000000001" customHeight="1" x14ac:dyDescent="0.25">
      <c r="B21" s="701" t="s">
        <v>126</v>
      </c>
      <c r="C21" s="708">
        <f>'France (2)'!P27</f>
        <v>2.4372883194820325E-3</v>
      </c>
      <c r="D21" s="709">
        <f>'Allemagne (2)'!P27</f>
        <v>3.7837713125533532E-4</v>
      </c>
      <c r="E21" s="709">
        <f>'Italie (2)'!P27</f>
        <v>1.153551342727524E-2</v>
      </c>
      <c r="F21" s="709">
        <f>'Espagne (2)'!P27</f>
        <v>1.2657032209313309E-4</v>
      </c>
      <c r="G21" s="709">
        <f>'Belgique (2)'!P27</f>
        <v>4.0021436811365149E-3</v>
      </c>
      <c r="H21" s="709">
        <f>'Pays Bas (2)'!P27</f>
        <v>2.900908644400786E-3</v>
      </c>
      <c r="I21" s="709">
        <f>'Autriche (2)'!P27</f>
        <v>5.3113310030913235E-4</v>
      </c>
      <c r="J21" s="709">
        <f>'Finlande (2)'!P27</f>
        <v>1.8359594215411181E-3</v>
      </c>
      <c r="K21" s="709">
        <f>'Suède (2)'!P27</f>
        <v>6.262090174098507E-3</v>
      </c>
      <c r="L21" s="709">
        <f>'Pologne (2)'!P27</f>
        <v>1.7197357520419177E-3</v>
      </c>
      <c r="M21" s="709">
        <f>'Tchequie (2)'!P27</f>
        <v>1.1717437358463E-3</v>
      </c>
      <c r="N21" s="709">
        <f>'UK (2)'!P27</f>
        <v>0</v>
      </c>
      <c r="O21" s="709">
        <f>'USA (2)'!P27</f>
        <v>1.2973113843852307E-2</v>
      </c>
      <c r="P21" s="715">
        <f>'Canada (2)'!P27</f>
        <v>6.7272727272727276E-3</v>
      </c>
    </row>
    <row r="22" spans="2:16" ht="20.100000000000001" customHeight="1" x14ac:dyDescent="0.25">
      <c r="B22" s="701" t="s">
        <v>127</v>
      </c>
      <c r="C22" s="708">
        <f>'France (2)'!P28</f>
        <v>1.5818264210163517E-2</v>
      </c>
      <c r="D22" s="709">
        <f>'Allemagne (2)'!P28</f>
        <v>1.5638049973467457E-2</v>
      </c>
      <c r="E22" s="709">
        <f>'Italie (2)'!P28</f>
        <v>4.2180272199791435E-3</v>
      </c>
      <c r="F22" s="709">
        <f>'Espagne (2)'!P28</f>
        <v>1.5998866534429015E-2</v>
      </c>
      <c r="G22" s="709">
        <f>'Belgique (2)'!P28</f>
        <v>9.773732639361982E-3</v>
      </c>
      <c r="H22" s="709">
        <f>'Pays Bas (2)'!P28</f>
        <v>5.6022838899803537E-3</v>
      </c>
      <c r="I22" s="709">
        <f>'Autriche (2)'!P28</f>
        <v>3.4013307538143947E-3</v>
      </c>
      <c r="J22" s="709">
        <f>'Finlande (2)'!P28</f>
        <v>6.2753075760846105E-3</v>
      </c>
      <c r="K22" s="709">
        <f>'Suède (2)'!P28</f>
        <v>3.5526511581766779E-3</v>
      </c>
      <c r="L22" s="709">
        <f>'Pologne (2)'!P28</f>
        <v>5.9248252867288072E-3</v>
      </c>
      <c r="M22" s="709">
        <f>'Tchequie (2)'!P28</f>
        <v>1.5136240777266418E-3</v>
      </c>
      <c r="N22" s="709">
        <f>'UK (2)'!P28</f>
        <v>1.1954912899920301E-3</v>
      </c>
      <c r="O22" s="709">
        <f>'USA (2)'!P28</f>
        <v>9.7442301984715981E-3</v>
      </c>
      <c r="P22" s="715">
        <f>'Canada (2)'!P28</f>
        <v>3.5256198347107436E-2</v>
      </c>
    </row>
    <row r="23" spans="2:16" ht="21.75" customHeight="1" x14ac:dyDescent="0.25">
      <c r="B23" s="710" t="s">
        <v>128</v>
      </c>
      <c r="C23" s="711">
        <f>SUM(C4:C22)</f>
        <v>0.99999999999999989</v>
      </c>
      <c r="D23" s="712">
        <f>SUM(D4:D22)</f>
        <v>0.99999999999999989</v>
      </c>
      <c r="E23" s="712">
        <f t="shared" ref="E23:P23" si="0">SUM(E4:E22)</f>
        <v>0.99998885888214484</v>
      </c>
      <c r="F23" s="712">
        <f t="shared" si="0"/>
        <v>1.0000000000000002</v>
      </c>
      <c r="G23" s="712">
        <f t="shared" si="0"/>
        <v>1</v>
      </c>
      <c r="H23" s="712">
        <f t="shared" si="0"/>
        <v>0.99999999999999989</v>
      </c>
      <c r="I23" s="712">
        <f t="shared" si="0"/>
        <v>1</v>
      </c>
      <c r="J23" s="712">
        <f t="shared" si="0"/>
        <v>1</v>
      </c>
      <c r="K23" s="712">
        <f t="shared" si="0"/>
        <v>1</v>
      </c>
      <c r="L23" s="712">
        <f t="shared" si="0"/>
        <v>0.99999999999999978</v>
      </c>
      <c r="M23" s="712">
        <f t="shared" si="0"/>
        <v>1.0000000000000002</v>
      </c>
      <c r="N23" s="712">
        <f t="shared" si="0"/>
        <v>1</v>
      </c>
      <c r="O23" s="712">
        <f t="shared" si="0"/>
        <v>0.99984977122543595</v>
      </c>
      <c r="P23" s="713">
        <f t="shared" si="0"/>
        <v>1.0000330578512395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86285-9737-4F9C-AC27-DA75552FDC94}">
  <dimension ref="B3:P23"/>
  <sheetViews>
    <sheetView topLeftCell="A3" workbookViewId="0">
      <selection activeCell="M3" sqref="M3"/>
    </sheetView>
  </sheetViews>
  <sheetFormatPr baseColWidth="10" defaultRowHeight="15" x14ac:dyDescent="0.25"/>
  <cols>
    <col min="1" max="1" width="2.140625" customWidth="1"/>
    <col min="2" max="2" width="41.7109375" customWidth="1"/>
    <col min="3" max="16" width="10.7109375" customWidth="1"/>
  </cols>
  <sheetData>
    <row r="3" spans="2:16" ht="15.75" x14ac:dyDescent="0.25">
      <c r="B3" s="705"/>
      <c r="C3" s="702" t="s">
        <v>96</v>
      </c>
      <c r="D3" s="703" t="s">
        <v>97</v>
      </c>
      <c r="E3" s="703" t="s">
        <v>98</v>
      </c>
      <c r="F3" s="703" t="s">
        <v>99</v>
      </c>
      <c r="G3" s="703" t="s">
        <v>100</v>
      </c>
      <c r="H3" s="703" t="s">
        <v>107</v>
      </c>
      <c r="I3" s="703" t="s">
        <v>101</v>
      </c>
      <c r="J3" s="703" t="s">
        <v>106</v>
      </c>
      <c r="K3" s="703" t="s">
        <v>102</v>
      </c>
      <c r="L3" s="703" t="s">
        <v>103</v>
      </c>
      <c r="M3" s="703" t="s">
        <v>129</v>
      </c>
      <c r="N3" s="703" t="s">
        <v>108</v>
      </c>
      <c r="O3" s="703" t="s">
        <v>104</v>
      </c>
      <c r="P3" s="704" t="s">
        <v>105</v>
      </c>
    </row>
    <row r="4" spans="2:16" ht="20.100000000000001" customHeight="1" x14ac:dyDescent="0.25">
      <c r="B4" s="700" t="s">
        <v>109</v>
      </c>
      <c r="C4" s="706">
        <f>'France (2)'!Q10</f>
        <v>3.4225788091316674E-4</v>
      </c>
      <c r="D4" s="707">
        <f>'Allemagne (2)'!Q10</f>
        <v>1.526586326049958E-2</v>
      </c>
      <c r="E4" s="707">
        <f>'Italie (2)'!Q10</f>
        <v>1.3074134022763726E-2</v>
      </c>
      <c r="F4" s="707">
        <f>'Espagne (2)'!Q10</f>
        <v>1.7174138609610362E-4</v>
      </c>
      <c r="G4" s="707">
        <f>'Belgique (2)'!Q10</f>
        <v>5.7339975596106384E-3</v>
      </c>
      <c r="H4" s="707">
        <f>'Pays Bas (2)'!Q10</f>
        <v>1.226158038147139E-2</v>
      </c>
      <c r="I4" s="707">
        <f>'Autriche (2)'!Q10</f>
        <v>7.7169052821598324E-3</v>
      </c>
      <c r="J4" s="707">
        <f>'Finlande (2)'!Q10</f>
        <v>1.0492635855764347E-3</v>
      </c>
      <c r="K4" s="707">
        <f>'Suède (2)'!Q10</f>
        <v>2.327164909800812E-3</v>
      </c>
      <c r="L4" s="707">
        <f>'Pologne (2)'!Q10</f>
        <v>1.41967353256833E-2</v>
      </c>
      <c r="M4" s="707">
        <f>'Tchequie (2)'!Q10</f>
        <v>7.3055149356520055E-3</v>
      </c>
      <c r="N4" s="707">
        <f>'UK (2)'!Q10</f>
        <v>0</v>
      </c>
      <c r="O4" s="707">
        <f>'USA (2)'!Q10</f>
        <v>1.7356530559566902E-3</v>
      </c>
      <c r="P4" s="714"/>
    </row>
    <row r="5" spans="2:16" ht="20.100000000000001" customHeight="1" x14ac:dyDescent="0.25">
      <c r="B5" s="701" t="s">
        <v>110</v>
      </c>
      <c r="C5" s="708">
        <f>'France (2)'!Q11</f>
        <v>1.9438734893852784E-3</v>
      </c>
      <c r="D5" s="709">
        <f>'Allemagne (2)'!Q11</f>
        <v>3.3694923412814384E-3</v>
      </c>
      <c r="E5" s="709">
        <f>'Italie (2)'!Q11</f>
        <v>1.858000173094169E-3</v>
      </c>
      <c r="F5" s="709">
        <f>'Espagne (2)'!Q11</f>
        <v>0</v>
      </c>
      <c r="G5" s="709">
        <f>'Belgique (2)'!Q11</f>
        <v>1.7660712483600768E-3</v>
      </c>
      <c r="H5" s="709">
        <f>'Pays Bas (2)'!Q11</f>
        <v>2.5151959756864388E-3</v>
      </c>
      <c r="I5" s="709">
        <f>'Autriche (2)'!Q11</f>
        <v>2.9523558828635564E-3</v>
      </c>
      <c r="J5" s="709">
        <f>'Finlande (2)'!Q11</f>
        <v>6.4330455391907901E-5</v>
      </c>
      <c r="K5" s="709">
        <f>'Suède (2)'!Q11</f>
        <v>3.7924168900457675E-4</v>
      </c>
      <c r="L5" s="709">
        <f>'Pologne (2)'!Q11</f>
        <v>6.9375771815285581E-3</v>
      </c>
      <c r="M5" s="709">
        <f>'Tchequie (2)'!Q11</f>
        <v>2.8942945384601384E-3</v>
      </c>
      <c r="N5" s="709">
        <f>'UK (2)'!Q11</f>
        <v>5.3856925231200085E-4</v>
      </c>
      <c r="O5" s="709">
        <f>'USA (2)'!Q11</f>
        <v>1.2362234554272814E-3</v>
      </c>
      <c r="P5" s="715">
        <f>'Canada (2)'!Q11</f>
        <v>4.9454702515927002E-3</v>
      </c>
    </row>
    <row r="6" spans="2:16" ht="20.100000000000001" customHeight="1" x14ac:dyDescent="0.25">
      <c r="B6" s="701" t="s">
        <v>111</v>
      </c>
      <c r="C6" s="708">
        <f>'France (2)'!Q12</f>
        <v>0.16649144071658589</v>
      </c>
      <c r="D6" s="709">
        <f>'Allemagne (2)'!Q12</f>
        <v>0.10696419054823016</v>
      </c>
      <c r="E6" s="709">
        <f>'Italie (2)'!Q12</f>
        <v>0.1907645053834128</v>
      </c>
      <c r="F6" s="709">
        <f>'Espagne (2)'!Q12</f>
        <v>0.24217682206876812</v>
      </c>
      <c r="G6" s="709">
        <f>'Belgique (2)'!Q12</f>
        <v>0.12122588280626427</v>
      </c>
      <c r="H6" s="709">
        <f>'Pays Bas (2)'!Q12</f>
        <v>0.14095577447076085</v>
      </c>
      <c r="I6" s="709">
        <f>'Autriche (2)'!Q12</f>
        <v>0.17031765206410193</v>
      </c>
      <c r="J6" s="709">
        <f>'Finlande (2)'!Q12</f>
        <v>0.21902268495005925</v>
      </c>
      <c r="K6" s="709">
        <f>'Suède (2)'!Q12</f>
        <v>0.19572318804354383</v>
      </c>
      <c r="L6" s="709">
        <f>'Pologne (2)'!Q12</f>
        <v>0.19720589104269884</v>
      </c>
      <c r="M6" s="709">
        <f>'Tchequie (2)'!Q12</f>
        <v>0.17826305921471783</v>
      </c>
      <c r="N6" s="709">
        <f>'UK (2)'!Q12</f>
        <v>0.14235154723252344</v>
      </c>
      <c r="O6" s="709">
        <f>'USA (2)'!Q12</f>
        <v>0.13259660144240576</v>
      </c>
      <c r="P6" s="715">
        <f>'Canada (2)'!Q12</f>
        <v>0.24375337436561925</v>
      </c>
    </row>
    <row r="7" spans="2:16" ht="20.100000000000001" customHeight="1" x14ac:dyDescent="0.25">
      <c r="B7" s="701" t="s">
        <v>112</v>
      </c>
      <c r="C7" s="708">
        <f>'France (2)'!Q13</f>
        <v>1.5815717767722247E-2</v>
      </c>
      <c r="D7" s="709">
        <f>'Allemagne (2)'!Q13</f>
        <v>1.3039591535010057E-2</v>
      </c>
      <c r="E7" s="709">
        <f>'Italie (2)'!Q13</f>
        <v>4.5556912073686558E-3</v>
      </c>
      <c r="F7" s="709">
        <f>'Espagne (2)'!Q13</f>
        <v>1.2962896704712155E-2</v>
      </c>
      <c r="G7" s="709">
        <f>'Belgique (2)'!Q13</f>
        <v>4.8670171285975098E-3</v>
      </c>
      <c r="H7" s="709">
        <f>'Pays Bas (2)'!Q13</f>
        <v>5.0303919513728776E-3</v>
      </c>
      <c r="I7" s="709">
        <f>'Autriche (2)'!Q13</f>
        <v>1.0873536604919659E-2</v>
      </c>
      <c r="J7" s="709">
        <f>'Finlande (2)'!Q13</f>
        <v>1.5181648891146097E-2</v>
      </c>
      <c r="K7" s="709">
        <f>'Suède (2)'!Q13</f>
        <v>7.3521172891114536E-3</v>
      </c>
      <c r="L7" s="709">
        <f>'Pologne (2)'!Q13</f>
        <v>8.6791244744687124E-3</v>
      </c>
      <c r="M7" s="709">
        <f>'Tchequie (2)'!Q13</f>
        <v>1.3057697791962719E-2</v>
      </c>
      <c r="N7" s="709">
        <f>'UK (2)'!Q13</f>
        <v>1.2587132811177621E-2</v>
      </c>
      <c r="O7" s="709">
        <f>'USA (2)'!Q13</f>
        <v>7.1505154268669052E-3</v>
      </c>
      <c r="P7" s="715">
        <f>'Canada (2)'!Q13</f>
        <v>6.932296728215096E-3</v>
      </c>
    </row>
    <row r="8" spans="2:16" ht="20.100000000000001" customHeight="1" x14ac:dyDescent="0.25">
      <c r="B8" s="701" t="s">
        <v>113</v>
      </c>
      <c r="C8" s="708">
        <f>'France (2)'!Q14</f>
        <v>1.1696332167891671E-2</v>
      </c>
      <c r="D8" s="709">
        <f>'Allemagne (2)'!Q14</f>
        <v>1.2712957073355223E-2</v>
      </c>
      <c r="E8" s="709">
        <f>'Italie (2)'!Q14</f>
        <v>8.2201315883967986E-3</v>
      </c>
      <c r="F8" s="709">
        <f>'Espagne (2)'!Q14</f>
        <v>1.181437618519446E-2</v>
      </c>
      <c r="G8" s="709">
        <f>'Belgique (2)'!Q14</f>
        <v>1.016523087367774E-2</v>
      </c>
      <c r="H8" s="709">
        <f>'Pays Bas (2)'!Q14</f>
        <v>1.9911968140850973E-3</v>
      </c>
      <c r="I8" s="709">
        <f>'Autriche (2)'!Q14</f>
        <v>6.9339745979985767E-3</v>
      </c>
      <c r="J8" s="709">
        <f>'Finlande (2)'!Q14</f>
        <v>2.7142881327238869E-2</v>
      </c>
      <c r="K8" s="709">
        <f>'Suède (2)'!Q14</f>
        <v>2.9822187362632626E-3</v>
      </c>
      <c r="L8" s="709">
        <f>'Pologne (2)'!Q14</f>
        <v>1.9730938049150947E-2</v>
      </c>
      <c r="M8" s="709">
        <f>'Tchequie (2)'!Q14</f>
        <v>2.1898341696651235E-2</v>
      </c>
      <c r="N8" s="709">
        <f>'UK (2)'!Q14</f>
        <v>6.3858925631280102E-3</v>
      </c>
      <c r="O8" s="709">
        <f>'USA (2)'!Q14</f>
        <v>8.6611406916308527E-3</v>
      </c>
      <c r="P8" s="715">
        <f>'Canada (2)'!Q14</f>
        <v>5.0102580714825613E-3</v>
      </c>
    </row>
    <row r="9" spans="2:16" ht="20.100000000000001" customHeight="1" x14ac:dyDescent="0.25">
      <c r="B9" s="701" t="s">
        <v>114</v>
      </c>
      <c r="C9" s="708">
        <f>'France (2)'!Q15</f>
        <v>6.6655195039718937E-3</v>
      </c>
      <c r="D9" s="709">
        <f>'Allemagne (2)'!Q15</f>
        <v>2.6337052381852875E-2</v>
      </c>
      <c r="E9" s="709">
        <f>'Italie (2)'!Q15</f>
        <v>1.3464516616119488E-2</v>
      </c>
      <c r="F9" s="709">
        <f>'Espagne (2)'!Q15</f>
        <v>1.1528140541700954E-2</v>
      </c>
      <c r="G9" s="709">
        <f>'Belgique (2)'!Q15</f>
        <v>1.2633143423334159E-2</v>
      </c>
      <c r="H9" s="709">
        <f>'Pays Bas (2)'!Q15</f>
        <v>5.3098581708935933E-3</v>
      </c>
      <c r="I9" s="709">
        <f>'Autriche (2)'!Q15</f>
        <v>1.5501026196197297E-2</v>
      </c>
      <c r="J9" s="709">
        <f>'Finlande (2)'!Q15</f>
        <v>2.4720501100389369E-2</v>
      </c>
      <c r="K9" s="709">
        <f>'Suède (2)'!Q15</f>
        <v>3.3002646072693737E-2</v>
      </c>
      <c r="L9" s="709">
        <f>'Pologne (2)'!Q15</f>
        <v>2.5155932350296582E-2</v>
      </c>
      <c r="M9" s="709">
        <f>'Tchequie (2)'!Q15</f>
        <v>3.7195022056101985E-2</v>
      </c>
      <c r="N9" s="709">
        <f>'UK (2)'!Q15</f>
        <v>9.4172680689984158E-3</v>
      </c>
      <c r="O9" s="709">
        <f>'USA (2)'!Q15</f>
        <v>1.1933134060021428E-3</v>
      </c>
      <c r="P9" s="715">
        <f>'Canada (2)'!Q15</f>
        <v>7.9473059064895796E-3</v>
      </c>
    </row>
    <row r="10" spans="2:16" ht="20.100000000000001" customHeight="1" x14ac:dyDescent="0.25">
      <c r="B10" s="701" t="s">
        <v>115</v>
      </c>
      <c r="C10" s="708">
        <f>'France (2)'!Q16</f>
        <v>2.8558678317301418E-2</v>
      </c>
      <c r="D10" s="709">
        <f>'Allemagne (2)'!Q16</f>
        <v>1.4277364231807321E-2</v>
      </c>
      <c r="E10" s="709">
        <f>'Italie (2)'!Q16</f>
        <v>2.8345090846817186E-2</v>
      </c>
      <c r="F10" s="709">
        <f>'Espagne (2)'!Q16</f>
        <v>1.3267022075924005E-2</v>
      </c>
      <c r="G10" s="709">
        <f>'Belgique (2)'!Q16</f>
        <v>5.5913357003275266E-2</v>
      </c>
      <c r="H10" s="709">
        <f>'Pays Bas (2)'!Q16</f>
        <v>5.0653252288129676E-2</v>
      </c>
      <c r="I10" s="709">
        <f>'Autriche (2)'!Q16</f>
        <v>2.5146782292573749E-2</v>
      </c>
      <c r="J10" s="709">
        <f>'Finlande (2)'!Q16</f>
        <v>7.0386321313695613E-2</v>
      </c>
      <c r="K10" s="709">
        <f>'Suède (2)'!Q16</f>
        <v>1.9530946983735704E-2</v>
      </c>
      <c r="L10" s="709">
        <f>'Pologne (2)'!Q16</f>
        <v>1.4431829655956314E-2</v>
      </c>
      <c r="M10" s="709">
        <f>'Tchequie (2)'!Q16</f>
        <v>5.4560789286862817E-2</v>
      </c>
      <c r="N10" s="709">
        <f>'UK (2)'!Q16</f>
        <v>2.1173465462323234E-2</v>
      </c>
      <c r="O10" s="709">
        <f>'USA (2)'!Q16</f>
        <v>2.5443969382644656E-2</v>
      </c>
      <c r="P10" s="715">
        <f>'Canada (2)'!Q16</f>
        <v>3.7080228916963609E-2</v>
      </c>
    </row>
    <row r="11" spans="2:16" ht="20.100000000000001" customHeight="1" x14ac:dyDescent="0.25">
      <c r="B11" s="701" t="s">
        <v>116</v>
      </c>
      <c r="C11" s="708">
        <f>'France (2)'!Q17</f>
        <v>2.4163217299717682E-2</v>
      </c>
      <c r="D11" s="709">
        <f>'Allemagne (2)'!Q17</f>
        <v>5.4341659646890958E-2</v>
      </c>
      <c r="E11" s="709">
        <f>'Italie (2)'!Q17</f>
        <v>5.6846703016442103E-2</v>
      </c>
      <c r="F11" s="709">
        <f>'Espagne (2)'!Q17</f>
        <v>5.7987763426240652E-2</v>
      </c>
      <c r="G11" s="709">
        <f>'Belgique (2)'!Q17</f>
        <v>5.4839952660116147E-2</v>
      </c>
      <c r="H11" s="709">
        <f>'Pays Bas (2)'!Q17</f>
        <v>1.7711171662125342E-2</v>
      </c>
      <c r="I11" s="709">
        <f>'Autriche (2)'!Q17</f>
        <v>2.8756649747603426E-2</v>
      </c>
      <c r="J11" s="709">
        <f>'Finlande (2)'!Q17</f>
        <v>1.0851193499238191E-2</v>
      </c>
      <c r="K11" s="709">
        <f>'Suède (2)'!Q17</f>
        <v>5.3300695563734152E-2</v>
      </c>
      <c r="L11" s="709">
        <f>'Pologne (2)'!Q17</f>
        <v>0.14374069735758938</v>
      </c>
      <c r="M11" s="709">
        <f>'Tchequie (2)'!Q17</f>
        <v>3.5071325853877566E-2</v>
      </c>
      <c r="N11" s="709">
        <f>'UK (2)'!Q17</f>
        <v>5.3302968285964883E-2</v>
      </c>
      <c r="O11" s="709">
        <f>'USA (2)'!Q17</f>
        <v>3.4421309398116218E-2</v>
      </c>
      <c r="P11" s="715">
        <f>'Canada (2)'!Q17</f>
        <v>4.9087571536551126E-2</v>
      </c>
    </row>
    <row r="12" spans="2:16" ht="20.100000000000001" customHeight="1" x14ac:dyDescent="0.25">
      <c r="B12" s="701" t="s">
        <v>117</v>
      </c>
      <c r="C12" s="708">
        <f>'France (2)'!Q18</f>
        <v>1.3582532367951804E-2</v>
      </c>
      <c r="D12" s="709">
        <f>'Allemagne (2)'!Q18</f>
        <v>3.7416837146933932E-2</v>
      </c>
      <c r="E12" s="709">
        <f>'Italie (2)'!Q18</f>
        <v>6.3895686824771619E-2</v>
      </c>
      <c r="F12" s="709">
        <f>'Espagne (2)'!Q18</f>
        <v>7.7133350030412537E-2</v>
      </c>
      <c r="G12" s="709">
        <f>'Belgique (2)'!Q18</f>
        <v>3.1867264837292089E-2</v>
      </c>
      <c r="H12" s="709">
        <f>'Pays Bas (2)'!Q18</f>
        <v>1.9248235869489275E-2</v>
      </c>
      <c r="I12" s="709">
        <f>'Autriche (2)'!Q18</f>
        <v>5.0036342753660465E-2</v>
      </c>
      <c r="J12" s="709">
        <f>'Finlande (2)'!Q18</f>
        <v>2.1477907567293039E-3</v>
      </c>
      <c r="K12" s="709">
        <f>'Suède (2)'!Q18</f>
        <v>2.926194395842132E-2</v>
      </c>
      <c r="L12" s="709">
        <f>'Pologne (2)'!Q18</f>
        <v>5.7569464681306179E-2</v>
      </c>
      <c r="M12" s="709">
        <f>'Tchequie (2)'!Q18</f>
        <v>8.0591237022699283E-2</v>
      </c>
      <c r="N12" s="709">
        <f>'UK (2)'!Q18</f>
        <v>1.9865511563851232E-2</v>
      </c>
      <c r="O12" s="709">
        <f>'USA (2)'!Q18</f>
        <v>4.7264060459259766E-2</v>
      </c>
      <c r="P12" s="715">
        <f>'Canada (2)'!Q18</f>
        <v>3.0795810387647123E-2</v>
      </c>
    </row>
    <row r="13" spans="2:16" ht="20.100000000000001" customHeight="1" x14ac:dyDescent="0.25">
      <c r="B13" s="701" t="s">
        <v>118</v>
      </c>
      <c r="C13" s="708">
        <f>'France (2)'!Q19</f>
        <v>7.3583553468811985E-2</v>
      </c>
      <c r="D13" s="709">
        <f>'Allemagne (2)'!Q19</f>
        <v>9.4689611304990637E-2</v>
      </c>
      <c r="E13" s="709">
        <f>'Italie (2)'!Q19</f>
        <v>5.4651721642479521E-2</v>
      </c>
      <c r="F13" s="709">
        <f>'Espagne (2)'!Q19</f>
        <v>5.6903645926509004E-2</v>
      </c>
      <c r="G13" s="709">
        <f>'Belgique (2)'!Q19</f>
        <v>5.537665483169571E-2</v>
      </c>
      <c r="H13" s="709">
        <f>'Pays Bas (2)'!Q19</f>
        <v>5.1421784391811637E-2</v>
      </c>
      <c r="I13" s="709">
        <f>'Autriche (2)'!Q19</f>
        <v>4.9630420418131295E-2</v>
      </c>
      <c r="J13" s="709">
        <f>'Finlande (2)'!Q19</f>
        <v>6.8125275097342133E-2</v>
      </c>
      <c r="K13" s="709">
        <f>'Suède (2)'!Q19</f>
        <v>0.14418079485610363</v>
      </c>
      <c r="L13" s="709">
        <f>'Pologne (2)'!Q19</f>
        <v>5.3929303795965243E-2</v>
      </c>
      <c r="M13" s="709">
        <f>'Tchequie (2)'!Q19</f>
        <v>4.9063449974819033E-2</v>
      </c>
      <c r="N13" s="709">
        <f>'UK (2)'!Q19</f>
        <v>5.7057565359225688E-2</v>
      </c>
      <c r="O13" s="709">
        <f>'USA (2)'!Q19</f>
        <v>0.12244441046753407</v>
      </c>
      <c r="P13" s="715">
        <f>'Canada (2)'!Q19</f>
        <v>8.3403520138214018E-2</v>
      </c>
    </row>
    <row r="14" spans="2:16" ht="20.100000000000001" customHeight="1" x14ac:dyDescent="0.25">
      <c r="B14" s="701" t="s">
        <v>119</v>
      </c>
      <c r="C14" s="708">
        <f>'France (2)'!Q20</f>
        <v>6.1948676445283173E-2</v>
      </c>
      <c r="D14" s="709">
        <f>'Allemagne (2)'!Q20</f>
        <v>4.7284636146401007E-2</v>
      </c>
      <c r="E14" s="709">
        <f>'Italie (2)'!Q20</f>
        <v>3.9367874827136017E-2</v>
      </c>
      <c r="F14" s="709">
        <f>'Espagne (2)'!Q20</f>
        <v>4.4534688182045874E-2</v>
      </c>
      <c r="G14" s="709">
        <f>'Belgique (2)'!Q20</f>
        <v>3.5945283901687171E-2</v>
      </c>
      <c r="H14" s="709">
        <f>'Pays Bas (2)'!Q20</f>
        <v>3.4304478446167817E-2</v>
      </c>
      <c r="I14" s="709">
        <f>'Autriche (2)'!Q20</f>
        <v>4.8646719019758269E-2</v>
      </c>
      <c r="J14" s="709">
        <f>'Finlande (2)'!Q20</f>
        <v>1.892703572033181E-2</v>
      </c>
      <c r="K14" s="709">
        <f>'Suède (2)'!Q20</f>
        <v>1.7298592496186035E-2</v>
      </c>
      <c r="L14" s="709">
        <f>'Pologne (2)'!Q20</f>
        <v>2.3200026286730943E-2</v>
      </c>
      <c r="M14" s="709">
        <f>'Tchequie (2)'!Q20</f>
        <v>4.8499153555370829E-2</v>
      </c>
      <c r="N14" s="709">
        <f>'UK (2)'!Q20</f>
        <v>8.8694662009324937E-2</v>
      </c>
      <c r="O14" s="709">
        <f>'USA (2)'!Q20</f>
        <v>9.992059176380258E-2</v>
      </c>
      <c r="P14" s="715">
        <f>'Canada (2)'!Q20</f>
        <v>5.5112838786308176E-2</v>
      </c>
    </row>
    <row r="15" spans="2:16" ht="20.100000000000001" customHeight="1" x14ac:dyDescent="0.25">
      <c r="B15" s="701" t="s">
        <v>120</v>
      </c>
      <c r="C15" s="708">
        <f>'France (2)'!Q21</f>
        <v>6.1637618868431159E-2</v>
      </c>
      <c r="D15" s="709">
        <f>'Allemagne (2)'!Q21</f>
        <v>8.5122659835995124E-2</v>
      </c>
      <c r="E15" s="709">
        <f>'Italie (2)'!Q21</f>
        <v>3.7964707203847849E-2</v>
      </c>
      <c r="F15" s="709">
        <f>'Espagne (2)'!Q21</f>
        <v>4.5557980607535152E-2</v>
      </c>
      <c r="G15" s="709">
        <f>'Belgique (2)'!Q21</f>
        <v>2.8527784658574848E-2</v>
      </c>
      <c r="H15" s="709">
        <f>'Pays Bas (2)'!Q21</f>
        <v>3.3745546007126391E-2</v>
      </c>
      <c r="I15" s="709">
        <f>'Autriche (2)'!Q21</f>
        <v>4.8452331913043253E-2</v>
      </c>
      <c r="J15" s="709">
        <f>'Finlande (2)'!Q21</f>
        <v>4.3118334179786694E-2</v>
      </c>
      <c r="K15" s="709">
        <f>'Suède (2)'!Q21</f>
        <v>5.8532507046138202E-2</v>
      </c>
      <c r="L15" s="709">
        <f>'Pologne (2)'!Q21</f>
        <v>4.0804036992580867E-2</v>
      </c>
      <c r="M15" s="709">
        <f>'Tchequie (2)'!Q21</f>
        <v>4.6357254242841629E-2</v>
      </c>
      <c r="N15" s="709">
        <f>'UK (2)'!Q21</f>
        <v>2.1081139304784034E-2</v>
      </c>
      <c r="O15" s="709">
        <f>'USA (2)'!Q21</f>
        <v>5.1085082769852005E-2</v>
      </c>
      <c r="P15" s="715">
        <f>'Canada (2)'!Q21</f>
        <v>6.3103336572724322E-2</v>
      </c>
    </row>
    <row r="16" spans="2:16" ht="20.100000000000001" customHeight="1" x14ac:dyDescent="0.25">
      <c r="B16" s="701" t="s">
        <v>121</v>
      </c>
      <c r="C16" s="708">
        <f>'France (2)'!Q22</f>
        <v>0.16143510053116156</v>
      </c>
      <c r="D16" s="709">
        <f>'Allemagne (2)'!Q22</f>
        <v>0.22930598772542077</v>
      </c>
      <c r="E16" s="709">
        <f>'Italie (2)'!Q22</f>
        <v>0.14867131811209505</v>
      </c>
      <c r="F16" s="709">
        <f>'Espagne (2)'!Q22</f>
        <v>0.15113241976457117</v>
      </c>
      <c r="G16" s="709">
        <f>'Belgique (2)'!Q22</f>
        <v>0.29084211781759467</v>
      </c>
      <c r="H16" s="709">
        <f>'Pays Bas (2)'!Q22</f>
        <v>0.22870816740026551</v>
      </c>
      <c r="I16" s="709">
        <f>'Autriche (2)'!Q22</f>
        <v>0.12419809060041334</v>
      </c>
      <c r="J16" s="709">
        <f>'Finlande (2)'!Q22</f>
        <v>0.13626714068054849</v>
      </c>
      <c r="K16" s="709">
        <f>'Suède (2)'!Q22</f>
        <v>0.17108971651683746</v>
      </c>
      <c r="L16" s="709">
        <f>'Pologne (2)'!Q22</f>
        <v>9.6110226468097734E-2</v>
      </c>
      <c r="M16" s="709">
        <f>'Tchequie (2)'!Q22</f>
        <v>9.7125728882875115E-2</v>
      </c>
      <c r="N16" s="709">
        <f>'UK (2)'!Q22</f>
        <v>0.10417468109006417</v>
      </c>
      <c r="O16" s="709">
        <f>'USA (2)'!Q22</f>
        <v>0.24561026462459898</v>
      </c>
      <c r="P16" s="715">
        <f>'Canada (2)'!Q22</f>
        <v>0.13527696793002916</v>
      </c>
    </row>
    <row r="17" spans="2:16" ht="20.100000000000001" customHeight="1" x14ac:dyDescent="0.25">
      <c r="B17" s="701" t="s">
        <v>122</v>
      </c>
      <c r="C17" s="708">
        <f>'France (2)'!Q23</f>
        <v>0.34692563549346589</v>
      </c>
      <c r="D17" s="709">
        <f>'Allemagne (2)'!Q23</f>
        <v>0.22757826333614126</v>
      </c>
      <c r="E17" s="709">
        <f>'Italie (2)'!Q23</f>
        <v>0.21573425993956438</v>
      </c>
      <c r="F17" s="709">
        <f>'Espagne (2)'!Q23</f>
        <v>0.24494972986511146</v>
      </c>
      <c r="G17" s="709">
        <f>'Belgique (2)'!Q23</f>
        <v>0.27076853916090976</v>
      </c>
      <c r="H17" s="709">
        <f>'Pays Bas (2)'!Q23</f>
        <v>0.37717459652064556</v>
      </c>
      <c r="I17" s="709">
        <f>'Autriche (2)'!Q23</f>
        <v>0.40430853452023374</v>
      </c>
      <c r="J17" s="709">
        <f>'Finlande (2)'!Q23</f>
        <v>0.35461029287286272</v>
      </c>
      <c r="K17" s="709">
        <f>'Suède (2)'!Q23</f>
        <v>0.22210634281724861</v>
      </c>
      <c r="L17" s="709">
        <f>'Pologne (2)'!Q23</f>
        <v>0.27708337624703799</v>
      </c>
      <c r="M17" s="709">
        <f>'Tchequie (2)'!Q23</f>
        <v>0.30547246172796061</v>
      </c>
      <c r="N17" s="709">
        <f>'UK (2)'!Q23</f>
        <v>0.44753566097834951</v>
      </c>
      <c r="O17" s="709">
        <f>'USA (2)'!Q23</f>
        <v>0.19015943991443227</v>
      </c>
      <c r="P17" s="715">
        <f>'Canada (2)'!Q23</f>
        <v>0.21045243494223087</v>
      </c>
    </row>
    <row r="18" spans="2:16" ht="20.100000000000001" customHeight="1" x14ac:dyDescent="0.25">
      <c r="B18" s="701" t="s">
        <v>123</v>
      </c>
      <c r="C18" s="708">
        <f>'France (2)'!Q24</f>
        <v>0</v>
      </c>
      <c r="D18" s="709">
        <f>'Allemagne (2)'!Q24</f>
        <v>2.3973250356719215E-2</v>
      </c>
      <c r="E18" s="709">
        <f>'Italie (2)'!Q24</f>
        <v>2.9205037408596151E-3</v>
      </c>
      <c r="F18" s="709">
        <f>'Espagne (2)'!Q24</f>
        <v>0</v>
      </c>
      <c r="G18" s="709">
        <f>'Belgique (2)'!Q24</f>
        <v>6.7752915164359306E-3</v>
      </c>
      <c r="H18" s="709">
        <f>'Pays Bas (2)'!Q24</f>
        <v>4.0173269056102846E-3</v>
      </c>
      <c r="I18" s="709">
        <f>'Autriche (2)'!Q24</f>
        <v>1.0847125993511501E-3</v>
      </c>
      <c r="J18" s="709">
        <f>'Finlande (2)'!Q24</f>
        <v>4.1747079735906549E-3</v>
      </c>
      <c r="K18" s="709">
        <f>'Suède (2)'!Q24</f>
        <v>6.3350600322355432E-3</v>
      </c>
      <c r="L18" s="709">
        <f>'Pologne (2)'!Q24</f>
        <v>7.3924752931354906E-3</v>
      </c>
      <c r="M18" s="709">
        <f>'Tchequie (2)'!Q24</f>
        <v>2.4695552980152544E-3</v>
      </c>
      <c r="N18" s="709">
        <f>'UK (2)'!Q24</f>
        <v>3.0159878129472047E-3</v>
      </c>
      <c r="O18" s="709">
        <f>'USA (2)'!Q24</f>
        <v>2.0953961516459456E-3</v>
      </c>
      <c r="P18" s="715">
        <f>'Canada (2)'!Q24</f>
        <v>5.3989849908217253E-4</v>
      </c>
    </row>
    <row r="19" spans="2:16" ht="20.100000000000001" customHeight="1" x14ac:dyDescent="0.25">
      <c r="B19" s="701" t="s">
        <v>124</v>
      </c>
      <c r="C19" s="708">
        <f>'France (2)'!Q25</f>
        <v>7.5722192492639565E-3</v>
      </c>
      <c r="D19" s="709">
        <f>'Allemagne (2)'!Q25</f>
        <v>3.5671921470198905E-3</v>
      </c>
      <c r="E19" s="709">
        <f>'Italie (2)'!Q25</f>
        <v>1.4283951776701158E-2</v>
      </c>
      <c r="F19" s="709">
        <f>'Espagne (2)'!Q25</f>
        <v>2.3077748756663925E-3</v>
      </c>
      <c r="G19" s="709">
        <f>'Belgique (2)'!Q25</f>
        <v>1.3761594143065533E-3</v>
      </c>
      <c r="H19" s="709">
        <f>'Pays Bas (2)'!Q25</f>
        <v>2.8994620275274228E-3</v>
      </c>
      <c r="I19" s="709">
        <f>'Autriche (2)'!Q25</f>
        <v>2.2437754507233692E-3</v>
      </c>
      <c r="J19" s="709">
        <f>'Finlande (2)'!Q25</f>
        <v>3.123412899949213E-4</v>
      </c>
      <c r="K19" s="709">
        <f>'Suède (2)'!Q25</f>
        <v>3.8786081830013532E-3</v>
      </c>
      <c r="L19" s="709">
        <f>'Pologne (2)'!Q25</f>
        <v>4.6322315628127613E-3</v>
      </c>
      <c r="M19" s="709">
        <f>'Tchequie (2)'!Q25</f>
        <v>6.4196302341526755E-3</v>
      </c>
      <c r="N19" s="709">
        <f>'UK (2)'!Q25</f>
        <v>6.7705848862080111E-3</v>
      </c>
      <c r="O19" s="709">
        <f>'USA (2)'!Q25</f>
        <v>3.2249289164119699E-3</v>
      </c>
      <c r="P19" s="715">
        <f>'Canada (2)'!Q25</f>
        <v>3.6065219738689127E-3</v>
      </c>
    </row>
    <row r="20" spans="2:16" ht="20.100000000000001" customHeight="1" x14ac:dyDescent="0.25">
      <c r="B20" s="701" t="s">
        <v>125</v>
      </c>
      <c r="C20" s="708">
        <f>'France (2)'!Q26</f>
        <v>2.2464218924024425E-3</v>
      </c>
      <c r="D20" s="709">
        <f>'Allemagne (2)'!Q26</f>
        <v>2.7506059928828072E-4</v>
      </c>
      <c r="E20" s="709">
        <f>'Italie (2)'!Q26</f>
        <v>6.5066834604838905E-2</v>
      </c>
      <c r="F20" s="709">
        <f>'Espagne (2)'!Q26</f>
        <v>9.9109091559626463E-3</v>
      </c>
      <c r="G20" s="709">
        <f>'Belgique (2)'!Q26</f>
        <v>5.5505096377030984E-4</v>
      </c>
      <c r="H20" s="709">
        <f>'Pays Bas (2)'!Q26</f>
        <v>1.467197652483756E-3</v>
      </c>
      <c r="I20" s="709">
        <f>'Autriche (2)'!Q26</f>
        <v>2.8012771721069396E-4</v>
      </c>
      <c r="J20" s="709">
        <f>'Finlande (2)'!Q26</f>
        <v>3.7751819874724905E-4</v>
      </c>
      <c r="K20" s="709">
        <f>'Suède (2)'!Q26</f>
        <v>1.5540290119892089E-2</v>
      </c>
      <c r="L20" s="709">
        <f>'Pologne (2)'!Q26</f>
        <v>3.0064677994651868E-3</v>
      </c>
      <c r="M20" s="709">
        <f>'Tchequie (2)'!Q26</f>
        <v>9.4656173584859869E-4</v>
      </c>
      <c r="N20" s="709">
        <f>'UK (2)'!Q26</f>
        <v>8.0016003200640128E-4</v>
      </c>
      <c r="O20" s="709">
        <v>3.0000000000000001E-3</v>
      </c>
      <c r="P20" s="715"/>
    </row>
    <row r="21" spans="2:16" ht="20.100000000000001" customHeight="1" x14ac:dyDescent="0.25">
      <c r="B21" s="701" t="s">
        <v>126</v>
      </c>
      <c r="C21" s="708">
        <f>'France (2)'!Q27</f>
        <v>4.0749488031374273E-3</v>
      </c>
      <c r="D21" s="709">
        <f>'Allemagne (2)'!Q27</f>
        <v>2.836562430160395E-4</v>
      </c>
      <c r="E21" s="709">
        <f>'Italie (2)'!Q27</f>
        <v>1.7038727058117289E-2</v>
      </c>
      <c r="F21" s="709">
        <f>'Espagne (2)'!Q27</f>
        <v>3.3274893556120076E-3</v>
      </c>
      <c r="G21" s="709">
        <f>'Belgique (2)'!Q27</f>
        <v>2.8027780071376803E-3</v>
      </c>
      <c r="H21" s="709">
        <f>'Pays Bas (2)'!Q27</f>
        <v>4.9255921190526093E-3</v>
      </c>
      <c r="I21" s="709">
        <f>'Autriche (2)'!Q27</f>
        <v>5.8992043396514774E-4</v>
      </c>
      <c r="J21" s="709">
        <f>'Finlande (2)'!Q27</f>
        <v>9.2009480277636696E-4</v>
      </c>
      <c r="K21" s="709">
        <f>'Suède (2)'!Q27</f>
        <v>9.2741831220210132E-3</v>
      </c>
      <c r="L21" s="709">
        <f>'Pologne (2)'!Q27</f>
        <v>1.4488865286993414E-3</v>
      </c>
      <c r="M21" s="709">
        <f>'Tchequie (2)'!Q27</f>
        <v>1.8931234716971974E-3</v>
      </c>
      <c r="N21" s="709">
        <f>'UK (2)'!Q27</f>
        <v>2.7236216474064044E-3</v>
      </c>
      <c r="O21" s="709">
        <f>'USA (2)'!Q27</f>
        <v>8.6840532779172662E-3</v>
      </c>
      <c r="P21" s="715">
        <f>'Canada (2)'!Q27</f>
        <v>1.5095562034337545E-2</v>
      </c>
    </row>
    <row r="22" spans="2:16" ht="20.100000000000001" customHeight="1" x14ac:dyDescent="0.25">
      <c r="B22" s="701" t="s">
        <v>127</v>
      </c>
      <c r="C22" s="708">
        <f>'France (2)'!Q28</f>
        <v>1.1316255736601362E-2</v>
      </c>
      <c r="D22" s="709">
        <f>'Allemagne (2)'!Q28</f>
        <v>4.1946741391462802E-3</v>
      </c>
      <c r="E22" s="709">
        <f>'Italie (2)'!Q28</f>
        <v>2.3273799987846584E-2</v>
      </c>
      <c r="F22" s="709">
        <f>'Espagne (2)'!Q28</f>
        <v>1.4333249847937315E-2</v>
      </c>
      <c r="G22" s="709">
        <f>'Belgique (2)'!Q28</f>
        <v>8.0184221873595175E-3</v>
      </c>
      <c r="H22" s="709">
        <f>'Pays Bas (2)'!Q28</f>
        <v>5.6591909452944874E-3</v>
      </c>
      <c r="I22" s="709">
        <f>'Autriche (2)'!Q28</f>
        <v>2.3301419050912775E-3</v>
      </c>
      <c r="J22" s="709">
        <f>'Finlande (2)'!Q28</f>
        <v>2.6008125952260031E-3</v>
      </c>
      <c r="K22" s="709">
        <f>'Suède (2)'!Q28</f>
        <v>7.9037415640272023E-3</v>
      </c>
      <c r="L22" s="709">
        <f>'Pologne (2)'!Q28</f>
        <v>4.7447789067956115E-3</v>
      </c>
      <c r="M22" s="709">
        <f>'Tchequie (2)'!Q28</f>
        <v>1.091579847943352E-2</v>
      </c>
      <c r="N22" s="709">
        <f>'UK (2)'!Q28</f>
        <v>2.5235816394048038E-3</v>
      </c>
      <c r="O22" s="709">
        <f>'USA (2)'!Q28</f>
        <v>1.3812416782563936E-2</v>
      </c>
      <c r="P22" s="715">
        <f>'Canada (2)'!Q28</f>
        <v>4.7878198898607061E-2</v>
      </c>
    </row>
    <row r="23" spans="2:16" ht="21.75" customHeight="1" x14ac:dyDescent="0.25">
      <c r="B23" s="710" t="s">
        <v>128</v>
      </c>
      <c r="C23" s="711">
        <f>SUM(C4:C22)</f>
        <v>1.0000000000000002</v>
      </c>
      <c r="D23" s="712">
        <f>SUM(D4:D22)</f>
        <v>1</v>
      </c>
      <c r="E23" s="712">
        <f t="shared" ref="E23:P23" si="0">SUM(E4:E22)</f>
        <v>0.99999815857267293</v>
      </c>
      <c r="F23" s="712">
        <f t="shared" si="0"/>
        <v>0.99999999999999989</v>
      </c>
      <c r="G23" s="712">
        <f t="shared" si="0"/>
        <v>1.0000000000000002</v>
      </c>
      <c r="H23" s="712">
        <f t="shared" si="0"/>
        <v>0.99999999999999989</v>
      </c>
      <c r="I23" s="712">
        <f t="shared" si="0"/>
        <v>1</v>
      </c>
      <c r="J23" s="712">
        <f t="shared" si="0"/>
        <v>1.0000001692906719</v>
      </c>
      <c r="K23" s="712">
        <f t="shared" si="0"/>
        <v>0.99999999999999989</v>
      </c>
      <c r="L23" s="712">
        <f t="shared" si="0"/>
        <v>0.99999999999999989</v>
      </c>
      <c r="M23" s="712">
        <f t="shared" si="0"/>
        <v>1.0000000000000002</v>
      </c>
      <c r="N23" s="712">
        <f t="shared" si="0"/>
        <v>1</v>
      </c>
      <c r="O23" s="712">
        <f t="shared" si="0"/>
        <v>0.99973937138706936</v>
      </c>
      <c r="P23" s="713">
        <f t="shared" si="0"/>
        <v>1.0000215959399634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A9E5-26D3-4CD7-86BD-C3BEAB83EBC8}">
  <dimension ref="B3:P23"/>
  <sheetViews>
    <sheetView topLeftCell="A3" workbookViewId="0">
      <selection activeCell="G4" sqref="G4"/>
    </sheetView>
  </sheetViews>
  <sheetFormatPr baseColWidth="10" defaultRowHeight="15" x14ac:dyDescent="0.25"/>
  <cols>
    <col min="1" max="1" width="2.140625" customWidth="1"/>
    <col min="2" max="2" width="41.7109375" customWidth="1"/>
    <col min="3" max="16" width="10.7109375" customWidth="1"/>
  </cols>
  <sheetData>
    <row r="3" spans="2:16" ht="15.75" x14ac:dyDescent="0.25">
      <c r="B3" s="705"/>
      <c r="C3" s="702" t="s">
        <v>96</v>
      </c>
      <c r="D3" s="703" t="s">
        <v>97</v>
      </c>
      <c r="E3" s="703" t="s">
        <v>98</v>
      </c>
      <c r="F3" s="703" t="s">
        <v>99</v>
      </c>
      <c r="G3" s="703" t="s">
        <v>100</v>
      </c>
      <c r="H3" s="703" t="s">
        <v>107</v>
      </c>
      <c r="I3" s="703" t="s">
        <v>101</v>
      </c>
      <c r="J3" s="703" t="s">
        <v>106</v>
      </c>
      <c r="K3" s="703" t="s">
        <v>102</v>
      </c>
      <c r="L3" s="703" t="s">
        <v>103</v>
      </c>
      <c r="M3" s="703" t="s">
        <v>129</v>
      </c>
      <c r="N3" s="703" t="s">
        <v>108</v>
      </c>
      <c r="O3" s="703" t="s">
        <v>104</v>
      </c>
      <c r="P3" s="704" t="s">
        <v>105</v>
      </c>
    </row>
    <row r="4" spans="2:16" ht="20.100000000000001" customHeight="1" x14ac:dyDescent="0.25">
      <c r="B4" s="700" t="s">
        <v>109</v>
      </c>
      <c r="C4" s="706">
        <f>'France (2)'!R10</f>
        <v>2.2741310985226952E-3</v>
      </c>
      <c r="D4" s="707">
        <f>'Allemagne (2)'!R10</f>
        <v>4.3464191683704242E-3</v>
      </c>
      <c r="E4" s="707">
        <f>'Italie (2)'!R10</f>
        <v>2.5241495170096597E-3</v>
      </c>
      <c r="F4" s="707">
        <f>'Espagne (2)'!R10</f>
        <v>6.277466435511833E-3</v>
      </c>
      <c r="G4" s="707">
        <f>'Belgique (2)'!R10</f>
        <v>2.1498344709200146E-3</v>
      </c>
      <c r="H4" s="707">
        <f>'Pays Bas (2)'!R10</f>
        <v>5.3709682027254808E-3</v>
      </c>
      <c r="I4" s="707">
        <f>'Autriche (2)'!R10</f>
        <v>8.7963966505360169E-4</v>
      </c>
      <c r="J4" s="707">
        <f>'Finlande (2)'!R10</f>
        <v>3.3956773853452819E-3</v>
      </c>
      <c r="K4" s="707">
        <f>'Suède (2)'!R10</f>
        <v>8.5304537197796132E-4</v>
      </c>
      <c r="L4" s="707">
        <f>'Pologne (2)'!R10</f>
        <v>6.0604142994151906E-3</v>
      </c>
      <c r="M4" s="707">
        <f>'Tchequie (2)'!R10</f>
        <v>2.9834201216633253E-3</v>
      </c>
      <c r="N4" s="707">
        <f>'UK (2)'!R10</f>
        <v>0</v>
      </c>
      <c r="O4" s="707">
        <f>'USA (2)'!R10</f>
        <v>6.2118064873920723E-3</v>
      </c>
      <c r="P4" s="714">
        <f>'Canada (2)'!R10</f>
        <v>2.3899837435473292E-3</v>
      </c>
    </row>
    <row r="5" spans="2:16" ht="20.100000000000001" customHeight="1" x14ac:dyDescent="0.25">
      <c r="B5" s="701" t="s">
        <v>110</v>
      </c>
      <c r="C5" s="708">
        <f>'France (2)'!R11</f>
        <v>2.6115828099163856E-3</v>
      </c>
      <c r="D5" s="709">
        <f>'Allemagne (2)'!R11</f>
        <v>8.6045861708856104E-3</v>
      </c>
      <c r="E5" s="709">
        <f>'Italie (2)'!R11</f>
        <v>1.4118017639647207E-2</v>
      </c>
      <c r="F5" s="709">
        <f>'Espagne (2)'!R11</f>
        <v>2.5924283352820221E-3</v>
      </c>
      <c r="G5" s="709">
        <f>'Belgique (2)'!R11</f>
        <v>1.3324069154371195E-3</v>
      </c>
      <c r="H5" s="709">
        <f>'Pays Bas (2)'!R11</f>
        <v>6.9994000514241638E-3</v>
      </c>
      <c r="I5" s="709">
        <f>'Autriche (2)'!R11</f>
        <v>7.6929313377088358E-3</v>
      </c>
      <c r="J5" s="709">
        <f>'Finlande (2)'!R11</f>
        <v>4.6810753821823933E-5</v>
      </c>
      <c r="K5" s="709">
        <f>'Suède (2)'!R11</f>
        <v>4.3154059994179221E-4</v>
      </c>
      <c r="L5" s="709">
        <f>'Pologne (2)'!R11</f>
        <v>4.1032818212898533E-3</v>
      </c>
      <c r="M5" s="709">
        <f>'Tchequie (2)'!R11</f>
        <v>3.489780417541963E-4</v>
      </c>
      <c r="N5" s="709">
        <f>'UK (2)'!R11</f>
        <v>5.4017555705604323E-5</v>
      </c>
      <c r="O5" s="709">
        <f>'USA (2)'!R11</f>
        <v>2.6759523131430821E-2</v>
      </c>
      <c r="P5" s="715">
        <f>'Canada (2)'!R11</f>
        <v>9.4629666600119788E-3</v>
      </c>
    </row>
    <row r="6" spans="2:16" ht="20.100000000000001" customHeight="1" x14ac:dyDescent="0.25">
      <c r="B6" s="701" t="s">
        <v>111</v>
      </c>
      <c r="C6" s="708">
        <f>'France (2)'!R12</f>
        <v>0.21470731932762016</v>
      </c>
      <c r="D6" s="709">
        <f>'Allemagne (2)'!R12</f>
        <v>0.21014311559562857</v>
      </c>
      <c r="E6" s="709">
        <f>'Italie (2)'!R12</f>
        <v>5.2477950440991183E-2</v>
      </c>
      <c r="F6" s="709">
        <f>'Espagne (2)'!R12</f>
        <v>0.20971253477401927</v>
      </c>
      <c r="G6" s="709">
        <f>'Belgique (2)'!R12</f>
        <v>0.21821228593615891</v>
      </c>
      <c r="H6" s="709">
        <f>'Pays Bas (2)'!R12</f>
        <v>0.12061823272290946</v>
      </c>
      <c r="I6" s="709">
        <f>'Autriche (2)'!R12</f>
        <v>0.19657881117742113</v>
      </c>
      <c r="J6" s="709">
        <f>'Finlande (2)'!R12</f>
        <v>0.10670395361096469</v>
      </c>
      <c r="K6" s="709">
        <f>'Suède (2)'!R12</f>
        <v>0.22806418915528437</v>
      </c>
      <c r="L6" s="709">
        <f>'Pologne (2)'!R12</f>
        <v>0.34597905011722679</v>
      </c>
      <c r="M6" s="709">
        <f>'Tchequie (2)'!R12</f>
        <v>0.13172210399545645</v>
      </c>
      <c r="N6" s="709">
        <f>'UK (2)'!R12</f>
        <v>0.33920324105334232</v>
      </c>
      <c r="O6" s="709">
        <f>'USA (2)'!R12</f>
        <v>0.33438207134931403</v>
      </c>
      <c r="P6" s="715">
        <f>'Canada (2)'!R12</f>
        <v>0.20340529903316887</v>
      </c>
    </row>
    <row r="7" spans="2:16" ht="20.100000000000001" customHeight="1" x14ac:dyDescent="0.25">
      <c r="B7" s="701" t="s">
        <v>112</v>
      </c>
      <c r="C7" s="708">
        <f>'France (2)'!R13</f>
        <v>3.4038607410146152E-2</v>
      </c>
      <c r="D7" s="709">
        <f>'Allemagne (2)'!R13</f>
        <v>1.7885772279994706E-2</v>
      </c>
      <c r="E7" s="709">
        <f>'Italie (2)'!R13</f>
        <v>4.8204535909281816E-2</v>
      </c>
      <c r="F7" s="709">
        <f>'Espagne (2)'!R13</f>
        <v>5.4549852840382211E-2</v>
      </c>
      <c r="G7" s="709">
        <f>'Belgique (2)'!R13</f>
        <v>1.9005190664977318E-2</v>
      </c>
      <c r="H7" s="709">
        <f>'Pays Bas (2)'!R13</f>
        <v>1.2741764991572152E-2</v>
      </c>
      <c r="I7" s="709">
        <f>'Autriche (2)'!R13</f>
        <v>3.8433980076920386E-2</v>
      </c>
      <c r="J7" s="709">
        <f>'Finlande (2)'!R13</f>
        <v>5.3099103848181339E-2</v>
      </c>
      <c r="K7" s="709">
        <f>'Suède (2)'!R13</f>
        <v>1.8716819043987035E-2</v>
      </c>
      <c r="L7" s="709">
        <f>'Pologne (2)'!R13</f>
        <v>5.542635854086797E-2</v>
      </c>
      <c r="M7" s="709">
        <f>'Tchequie (2)'!R13</f>
        <v>4.3416974018242654E-2</v>
      </c>
      <c r="N7" s="709">
        <f>'UK (2)'!R13</f>
        <v>1.5449020931802835E-2</v>
      </c>
      <c r="O7" s="709">
        <f>'USA (2)'!R13</f>
        <v>1.0450204973468775E-2</v>
      </c>
      <c r="P7" s="715">
        <f>'Canada (2)'!R13</f>
        <v>1.6347716966602973E-2</v>
      </c>
    </row>
    <row r="8" spans="2:16" ht="20.100000000000001" customHeight="1" x14ac:dyDescent="0.25">
      <c r="B8" s="701" t="s">
        <v>113</v>
      </c>
      <c r="C8" s="708">
        <f>'France (2)'!R14</f>
        <v>7.3476442202591336E-2</v>
      </c>
      <c r="D8" s="709">
        <f>'Allemagne (2)'!R14</f>
        <v>4.1331431008869345E-2</v>
      </c>
      <c r="E8" s="709">
        <f>'Italie (2)'!R14</f>
        <v>0.20767744645107097</v>
      </c>
      <c r="F8" s="709">
        <f>'Espagne (2)'!R14</f>
        <v>1.0059267024150305E-2</v>
      </c>
      <c r="G8" s="709">
        <f>'Belgique (2)'!R14</f>
        <v>5.2274492173131154E-2</v>
      </c>
      <c r="H8" s="709">
        <f>'Pays Bas (2)'!R14</f>
        <v>4.6138902379796017E-2</v>
      </c>
      <c r="I8" s="709">
        <f>'Autriche (2)'!R14</f>
        <v>1.00119370973644E-2</v>
      </c>
      <c r="J8" s="709">
        <f>'Finlande (2)'!R14</f>
        <v>1.4167422245651026E-2</v>
      </c>
      <c r="K8" s="709">
        <f>'Suède (2)'!R14</f>
        <v>2.190821231797517E-2</v>
      </c>
      <c r="L8" s="709">
        <f>'Pologne (2)'!R14</f>
        <v>1.546082800209324E-2</v>
      </c>
      <c r="M8" s="709">
        <f>'Tchequie (2)'!R14</f>
        <v>3.7847010763577639E-2</v>
      </c>
      <c r="N8" s="709">
        <f>'UK (2)'!R14</f>
        <v>3.5530047265361242E-2</v>
      </c>
      <c r="O8" s="709">
        <f>'USA (2)'!R14</f>
        <v>2.7502552143127135E-2</v>
      </c>
      <c r="P8" s="715">
        <f>'Canada (2)'!R14</f>
        <v>2.9284430881556058E-2</v>
      </c>
    </row>
    <row r="9" spans="2:16" ht="20.100000000000001" customHeight="1" x14ac:dyDescent="0.25">
      <c r="B9" s="701" t="s">
        <v>114</v>
      </c>
      <c r="C9" s="708">
        <f>'France (2)'!R15</f>
        <v>7.7163468944905889E-2</v>
      </c>
      <c r="D9" s="709">
        <f>'Allemagne (2)'!R15</f>
        <v>8.4199920573050729E-2</v>
      </c>
      <c r="E9" s="709">
        <f>'Italie (2)'!R15</f>
        <v>7.5455690886182272E-2</v>
      </c>
      <c r="F9" s="709">
        <f>'Espagne (2)'!R15</f>
        <v>5.5130427770834177E-2</v>
      </c>
      <c r="G9" s="709">
        <f>'Belgique (2)'!R15</f>
        <v>3.6972248334491357E-2</v>
      </c>
      <c r="H9" s="709">
        <f>'Pays Bas (2)'!R15</f>
        <v>0.12378938948090164</v>
      </c>
      <c r="I9" s="709">
        <f>'Autriche (2)'!R15</f>
        <v>5.1070228259148552E-2</v>
      </c>
      <c r="J9" s="709">
        <f>'Finlande (2)'!R15</f>
        <v>9.9683078545071163E-2</v>
      </c>
      <c r="K9" s="709">
        <f>'Suède (2)'!R15</f>
        <v>7.491745531547625E-2</v>
      </c>
      <c r="L9" s="709">
        <f>'Pologne (2)'!R15</f>
        <v>0.33085136277401905</v>
      </c>
      <c r="M9" s="709">
        <f>'Tchequie (2)'!R15</f>
        <v>9.9876147008710767E-2</v>
      </c>
      <c r="N9" s="709">
        <f>'UK (2)'!R15</f>
        <v>7.8406482106684675E-2</v>
      </c>
      <c r="O9" s="709">
        <f>'USA (2)'!R15</f>
        <v>7.1378051751996907E-2</v>
      </c>
      <c r="P9" s="715">
        <f>'Canada (2)'!R15</f>
        <v>3.7669338048655278E-2</v>
      </c>
    </row>
    <row r="10" spans="2:16" ht="20.100000000000001" customHeight="1" x14ac:dyDescent="0.25">
      <c r="B10" s="701" t="s">
        <v>115</v>
      </c>
      <c r="C10" s="708">
        <f>'France (2)'!R16</f>
        <v>5.3698837552213323E-3</v>
      </c>
      <c r="D10" s="709">
        <f>'Allemagne (2)'!R16</f>
        <v>3.26533013664377E-3</v>
      </c>
      <c r="E10" s="709">
        <f>'Italie (2)'!R16</f>
        <v>2.1629567408651827E-3</v>
      </c>
      <c r="F10" s="709">
        <f>'Espagne (2)'!R16</f>
        <v>8.4465588840059672E-3</v>
      </c>
      <c r="G10" s="709">
        <f>'Belgique (2)'!R16</f>
        <v>8.2723668614869007E-3</v>
      </c>
      <c r="H10" s="709">
        <f>'Pays Bas (2)'!R16</f>
        <v>5.3995371825272124E-3</v>
      </c>
      <c r="I10" s="709">
        <f>'Autriche (2)'!R16</f>
        <v>9.8905291317845315E-3</v>
      </c>
      <c r="J10" s="709">
        <f>'Finlande (2)'!R16</f>
        <v>7.0992092778070634E-3</v>
      </c>
      <c r="K10" s="709">
        <f>'Suède (2)'!R16</f>
        <v>1.1541202091466536E-3</v>
      </c>
      <c r="L10" s="709">
        <f>'Pologne (2)'!R16</f>
        <v>1.8172574928026413E-2</v>
      </c>
      <c r="M10" s="709">
        <f>'Tchequie (2)'!R16</f>
        <v>2.2649359180517445E-3</v>
      </c>
      <c r="N10" s="709">
        <f>'UK (2)'!R16</f>
        <v>3.7272113436866983E-3</v>
      </c>
      <c r="O10" s="709">
        <f>'USA (2)'!R16</f>
        <v>1.4780378373488883E-3</v>
      </c>
      <c r="P10" s="715">
        <f>'Canada (2)'!R16</f>
        <v>3.4623392179790663E-3</v>
      </c>
    </row>
    <row r="11" spans="2:16" ht="20.100000000000001" customHeight="1" x14ac:dyDescent="0.25">
      <c r="B11" s="701" t="s">
        <v>116</v>
      </c>
      <c r="C11" s="708">
        <f>'France (2)'!R17</f>
        <v>9.4618525512082982E-2</v>
      </c>
      <c r="D11" s="709">
        <f>'Allemagne (2)'!R17</f>
        <v>3.0505831997293599E-2</v>
      </c>
      <c r="E11" s="709">
        <f>'Italie (2)'!R17</f>
        <v>2.2389752204955902E-2</v>
      </c>
      <c r="F11" s="709">
        <f>'Espagne (2)'!R17</f>
        <v>0.13026650002015885</v>
      </c>
      <c r="G11" s="709">
        <f>'Belgique (2)'!R17</f>
        <v>9.1249438018555604E-2</v>
      </c>
      <c r="H11" s="709">
        <f>'Pays Bas (2)'!R17</f>
        <v>2.4512184669885438E-2</v>
      </c>
      <c r="I11" s="709">
        <f>'Autriche (2)'!R17</f>
        <v>1.7528437340707838E-2</v>
      </c>
      <c r="J11" s="709">
        <f>'Finlande (2)'!R17</f>
        <v>0.10387801792303637</v>
      </c>
      <c r="K11" s="709">
        <f>'Suède (2)'!R17</f>
        <v>6.794255492106821E-2</v>
      </c>
      <c r="L11" s="709">
        <f>'Pologne (2)'!R17</f>
        <v>3.4429027398877675E-2</v>
      </c>
      <c r="M11" s="709">
        <f>'Tchequie (2)'!R17</f>
        <v>0.10266112863604328</v>
      </c>
      <c r="N11" s="709">
        <f>'UK (2)'!R17</f>
        <v>4.7873058744091833E-2</v>
      </c>
      <c r="O11" s="709">
        <f>'USA (2)'!R17</f>
        <v>1.7287458548755279E-2</v>
      </c>
      <c r="P11" s="715">
        <f>'Canada (2)'!R17</f>
        <v>2.5320138037247239E-2</v>
      </c>
    </row>
    <row r="12" spans="2:16" ht="20.100000000000001" customHeight="1" x14ac:dyDescent="0.25">
      <c r="B12" s="701" t="s">
        <v>117</v>
      </c>
      <c r="C12" s="708">
        <f>'France (2)'!R18</f>
        <v>8.0548256328319984E-3</v>
      </c>
      <c r="D12" s="709">
        <f>'Allemagne (2)'!R18</f>
        <v>5.6040125318075514E-3</v>
      </c>
      <c r="E12" s="709">
        <f>'Italie (2)'!R18</f>
        <v>2.1274674506509869E-2</v>
      </c>
      <c r="F12" s="709">
        <f>'Espagne (2)'!R18</f>
        <v>1.9429101318388903E-2</v>
      </c>
      <c r="G12" s="709">
        <f>'Belgique (2)'!R18</f>
        <v>2.9051375321862097E-2</v>
      </c>
      <c r="H12" s="709">
        <f>'Pays Bas (2)'!R18</f>
        <v>8.5992629203211161E-3</v>
      </c>
      <c r="I12" s="709">
        <f>'Autriche (2)'!R18</f>
        <v>2.9263702077837275E-3</v>
      </c>
      <c r="J12" s="709">
        <f>'Finlande (2)'!R18</f>
        <v>2.4811702688455457E-2</v>
      </c>
      <c r="K12" s="709">
        <f>'Suède (2)'!R18</f>
        <v>2.5611432815150086E-2</v>
      </c>
      <c r="L12" s="709">
        <f>'Pologne (2)'!R18</f>
        <v>6.3610124920732546E-3</v>
      </c>
      <c r="M12" s="709">
        <f>'Tchequie (2)'!R18</f>
        <v>2.7774546499613386E-2</v>
      </c>
      <c r="N12" s="709">
        <f>'UK (2)'!R18</f>
        <v>2.236326806212019E-2</v>
      </c>
      <c r="O12" s="709">
        <f>'USA (2)'!R18</f>
        <v>1.0192074910876245E-2</v>
      </c>
      <c r="P12" s="715">
        <f>'Canada (2)'!R18</f>
        <v>9.2633260131762835E-3</v>
      </c>
    </row>
    <row r="13" spans="2:16" ht="20.100000000000001" customHeight="1" x14ac:dyDescent="0.25">
      <c r="B13" s="701" t="s">
        <v>118</v>
      </c>
      <c r="C13" s="708">
        <f>'France (2)'!R19</f>
        <v>7.086485939267495E-2</v>
      </c>
      <c r="D13" s="709">
        <f>'Allemagne (2)'!R19</f>
        <v>0.13755570917969612</v>
      </c>
      <c r="E13" s="709">
        <f>'Italie (2)'!R19</f>
        <v>6.4197816043679121E-2</v>
      </c>
      <c r="F13" s="709">
        <f>'Espagne (2)'!R19</f>
        <v>0.1097609160182236</v>
      </c>
      <c r="G13" s="709">
        <f>'Belgique (2)'!R19</f>
        <v>8.939387746760942E-2</v>
      </c>
      <c r="H13" s="709">
        <f>'Pays Bas (2)'!R19</f>
        <v>9.5506099477187675E-2</v>
      </c>
      <c r="I13" s="709">
        <f>'Autriche (2)'!R19</f>
        <v>4.2771474419398457E-2</v>
      </c>
      <c r="J13" s="709">
        <f>'Finlande (2)'!R19</f>
        <v>0.16580094886663152</v>
      </c>
      <c r="K13" s="709">
        <f>'Suède (2)'!R19</f>
        <v>9.3072267996748392E-2</v>
      </c>
      <c r="L13" s="709">
        <f>'Pologne (2)'!R19</f>
        <v>4.711545358047671E-2</v>
      </c>
      <c r="M13" s="709">
        <f>'Tchequie (2)'!R19</f>
        <v>0.10837478873143061</v>
      </c>
      <c r="N13" s="709">
        <f>'UK (2)'!R19</f>
        <v>7.2424037812288997E-2</v>
      </c>
      <c r="O13" s="709">
        <f>'USA (2)'!R19</f>
        <v>0.10820731572288365</v>
      </c>
      <c r="P13" s="715">
        <f>'Canada (2)'!R19</f>
        <v>6.1740296038559163E-2</v>
      </c>
    </row>
    <row r="14" spans="2:16" ht="20.100000000000001" customHeight="1" x14ac:dyDescent="0.25">
      <c r="B14" s="701" t="s">
        <v>119</v>
      </c>
      <c r="C14" s="708">
        <f>'France (2)'!R20</f>
        <v>8.0821152060142704E-2</v>
      </c>
      <c r="D14" s="709">
        <f>'Allemagne (2)'!R20</f>
        <v>3.7404209628311293E-2</v>
      </c>
      <c r="E14" s="709">
        <f>'Italie (2)'!R20</f>
        <v>9.146577068458632E-2</v>
      </c>
      <c r="F14" s="709">
        <f>'Espagne (2)'!R20</f>
        <v>5.1659073499173487E-2</v>
      </c>
      <c r="G14" s="709">
        <f>'Belgique (2)'!R20</f>
        <v>7.6020762659909272E-2</v>
      </c>
      <c r="H14" s="709">
        <f>'Pays Bas (2)'!R20</f>
        <v>5.693797674485044E-2</v>
      </c>
      <c r="I14" s="709">
        <f>'Autriche (2)'!R20</f>
        <v>6.6594622617216506E-2</v>
      </c>
      <c r="J14" s="709">
        <f>'Finlande (2)'!R20</f>
        <v>2.6474538745387452E-2</v>
      </c>
      <c r="K14" s="709">
        <f>'Suède (2)'!R20</f>
        <v>4.9235771704986803E-2</v>
      </c>
      <c r="L14" s="709">
        <f>'Pologne (2)'!R20</f>
        <v>2.5573368067343016E-2</v>
      </c>
      <c r="M14" s="709">
        <f>'Tchequie (2)'!R20</f>
        <v>6.4656735618341191E-2</v>
      </c>
      <c r="N14" s="709">
        <f>'UK (2)'!R20</f>
        <v>5.6596893990546925E-2</v>
      </c>
      <c r="O14" s="709">
        <f>'USA (2)'!R20</f>
        <v>0.12495064587382715</v>
      </c>
      <c r="P14" s="715">
        <f>'Canada (2)'!R20</f>
        <v>4.0675355788152755E-2</v>
      </c>
    </row>
    <row r="15" spans="2:16" ht="20.100000000000001" customHeight="1" x14ac:dyDescent="0.25">
      <c r="B15" s="701" t="s">
        <v>120</v>
      </c>
      <c r="C15" s="708">
        <f>'France (2)'!R21</f>
        <v>3.4992275290171793E-2</v>
      </c>
      <c r="D15" s="709">
        <f>'Allemagne (2)'!R21</f>
        <v>6.7490843837792525E-2</v>
      </c>
      <c r="E15" s="709">
        <f>'Italie (2)'!R21</f>
        <v>3.6238975220495594E-2</v>
      </c>
      <c r="F15" s="709">
        <f>'Espagne (2)'!R21</f>
        <v>7.3608031286537923E-2</v>
      </c>
      <c r="G15" s="709">
        <f>'Belgique (2)'!R21</f>
        <v>5.3557853435239305E-2</v>
      </c>
      <c r="H15" s="709">
        <f>'Pays Bas (2)'!R21</f>
        <v>1.7512784618461275E-2</v>
      </c>
      <c r="I15" s="709">
        <f>'Autriche (2)'!R21</f>
        <v>0.13648681867387605</v>
      </c>
      <c r="J15" s="709">
        <f>'Finlande (2)'!R21</f>
        <v>7.1263468634686342E-2</v>
      </c>
      <c r="K15" s="709">
        <f>'Suède (2)'!R21</f>
        <v>0.17320835382314864</v>
      </c>
      <c r="L15" s="709">
        <f>'Pologne (2)'!R21</f>
        <v>2.0665493183831391E-2</v>
      </c>
      <c r="M15" s="709">
        <f>'Tchequie (2)'!R21</f>
        <v>0.14088448826817937</v>
      </c>
      <c r="N15" s="709">
        <f>'UK (2)'!R21</f>
        <v>4.451046590141796E-2</v>
      </c>
      <c r="O15" s="709">
        <f>'USA (2)'!R21</f>
        <v>3.4759313917007595E-2</v>
      </c>
      <c r="P15" s="715">
        <f>'Canada (2)'!R21</f>
        <v>3.3049083079029179E-2</v>
      </c>
    </row>
    <row r="16" spans="2:16" ht="20.100000000000001" customHeight="1" x14ac:dyDescent="0.25">
      <c r="B16" s="701" t="s">
        <v>121</v>
      </c>
      <c r="C16" s="708">
        <f>'France (2)'!R22</f>
        <v>0.1137945858073679</v>
      </c>
      <c r="D16" s="709">
        <f>'Allemagne (2)'!R22</f>
        <v>8.5428096547869439E-2</v>
      </c>
      <c r="E16" s="709">
        <f>'Italie (2)'!R22</f>
        <v>0.11400881982360353</v>
      </c>
      <c r="F16" s="709">
        <f>'Espagne (2)'!R22</f>
        <v>0.10360440269322259</v>
      </c>
      <c r="G16" s="709">
        <f>'Belgique (2)'!R22</f>
        <v>0.22820942493971474</v>
      </c>
      <c r="H16" s="709">
        <f>'Pays Bas (2)'!R22</f>
        <v>0.20378253292574922</v>
      </c>
      <c r="I16" s="709">
        <f>'Autriche (2)'!R22</f>
        <v>7.5764413685956392E-2</v>
      </c>
      <c r="J16" s="709">
        <f>'Finlande (2)'!R22</f>
        <v>0.15836531365313652</v>
      </c>
      <c r="K16" s="709">
        <f>'Suède (2)'!R22</f>
        <v>0.12265788866252522</v>
      </c>
      <c r="L16" s="709">
        <f>'Pologne (2)'!R22</f>
        <v>4.0658993208244509E-2</v>
      </c>
      <c r="M16" s="709">
        <f>'Tchequie (2)'!R22</f>
        <v>6.7510144312684331E-2</v>
      </c>
      <c r="N16" s="709">
        <f>'UK (2)'!R22</f>
        <v>0.11444969615124916</v>
      </c>
      <c r="O16" s="709">
        <f>'USA (2)'!R22</f>
        <v>0.10198236962228162</v>
      </c>
      <c r="P16" s="715">
        <f>'Canada (2)'!R22</f>
        <v>8.7197330519350885E-2</v>
      </c>
    </row>
    <row r="17" spans="2:16" ht="20.100000000000001" customHeight="1" x14ac:dyDescent="0.25">
      <c r="B17" s="701" t="s">
        <v>122</v>
      </c>
      <c r="C17" s="708">
        <f>'France (2)'!R23</f>
        <v>0.16213821141789875</v>
      </c>
      <c r="D17" s="709">
        <f>'Allemagne (2)'!R23</f>
        <v>0.1079691705767279</v>
      </c>
      <c r="E17" s="709">
        <f>'Italie (2)'!R23</f>
        <v>0.19271104577908441</v>
      </c>
      <c r="F17" s="709">
        <f>'Espagne (2)'!R23</f>
        <v>0.14109583518122806</v>
      </c>
      <c r="G17" s="709">
        <f>'Belgique (2)'!R23</f>
        <v>6.0718518821269461E-2</v>
      </c>
      <c r="H17" s="709">
        <f>'Pays Bas (2)'!R23</f>
        <v>0.1715281547295946</v>
      </c>
      <c r="I17" s="709">
        <f>'Autriche (2)'!R23</f>
        <v>9.8680735274556883E-2</v>
      </c>
      <c r="J17" s="709">
        <f>'Finlande (2)'!R23</f>
        <v>0.11841138639957829</v>
      </c>
      <c r="K17" s="709">
        <f>'Suède (2)'!R23</f>
        <v>6.3878044619290864E-2</v>
      </c>
      <c r="L17" s="709">
        <f>'Pologne (2)'!R23</f>
        <v>2.4524443463076563E-2</v>
      </c>
      <c r="M17" s="709">
        <f>'Tchequie (2)'!R23</f>
        <v>8.5787013911222718E-2</v>
      </c>
      <c r="N17" s="709">
        <f>'UK (2)'!R23</f>
        <v>5.3585415259959489E-2</v>
      </c>
      <c r="O17" s="709">
        <f>'USA (2)'!R23</f>
        <v>6.1935309569137321E-2</v>
      </c>
      <c r="P17" s="715">
        <f>'Canada (2)'!R23</f>
        <v>7.5840629723640307E-2</v>
      </c>
    </row>
    <row r="18" spans="2:16" ht="20.100000000000001" customHeight="1" x14ac:dyDescent="0.25">
      <c r="B18" s="701" t="s">
        <v>123</v>
      </c>
      <c r="C18" s="708">
        <f>'France (2)'!R24</f>
        <v>0</v>
      </c>
      <c r="D18" s="709">
        <f>'Allemagne (2)'!R24</f>
        <v>5.8687690293732622E-2</v>
      </c>
      <c r="E18" s="709">
        <f>'Italie (2)'!R24</f>
        <v>2.7851742965140695E-2</v>
      </c>
      <c r="F18" s="709">
        <f>'Espagne (2)'!R24</f>
        <v>8.2248115147361199E-4</v>
      </c>
      <c r="G18" s="709">
        <f>'Belgique (2)'!R24</f>
        <v>4.0871377774144769E-4</v>
      </c>
      <c r="H18" s="709">
        <f>'Pays Bas (2)'!R24</f>
        <v>1.2256092334942719E-2</v>
      </c>
      <c r="I18" s="709">
        <f>'Autriche (2)'!R24</f>
        <v>7.6801818782218048E-2</v>
      </c>
      <c r="J18" s="709">
        <f>'Finlande (2)'!R24</f>
        <v>8.1021613073273598E-3</v>
      </c>
      <c r="K18" s="709">
        <f>'Suède (2)'!R24</f>
        <v>2.1376313438977146E-3</v>
      </c>
      <c r="L18" s="709">
        <f>'Pologne (2)'!R24</f>
        <v>9.9984535439259295E-3</v>
      </c>
      <c r="M18" s="709">
        <f>'Tchequie (2)'!R24</f>
        <v>5.6992904113150999E-2</v>
      </c>
      <c r="N18" s="709">
        <f>'UK (2)'!R24</f>
        <v>3.9567859554355163E-3</v>
      </c>
      <c r="O18" s="709">
        <v>8.9999999999999993E-3</v>
      </c>
      <c r="P18" s="715">
        <f>'Canada (2)'!R24</f>
        <v>3.1092604740039359E-2</v>
      </c>
    </row>
    <row r="19" spans="2:16" ht="20.100000000000001" customHeight="1" x14ac:dyDescent="0.25">
      <c r="B19" s="701" t="s">
        <v>124</v>
      </c>
      <c r="C19" s="708">
        <f>'France (2)'!R25</f>
        <v>1.1473358187385469E-2</v>
      </c>
      <c r="D19" s="709">
        <f>'Allemagne (2)'!R25</f>
        <v>4.0875461485283954E-2</v>
      </c>
      <c r="E19" s="709">
        <f>'Italie (2)'!R25</f>
        <v>6.3166736665266699E-3</v>
      </c>
      <c r="F19" s="709">
        <f>'Espagne (2)'!R25</f>
        <v>1.5562633552392857E-3</v>
      </c>
      <c r="G19" s="709">
        <f>'Belgique (2)'!R25</f>
        <v>2.8201250664159887E-3</v>
      </c>
      <c r="H19" s="709">
        <f>'Pays Bas (2)'!R25</f>
        <v>3.348284432762906E-2</v>
      </c>
      <c r="I19" s="709">
        <f>'Autriche (2)'!R25</f>
        <v>3.6264948862981127E-3</v>
      </c>
      <c r="J19" s="709">
        <f>'Finlande (2)'!R25</f>
        <v>1.659736425935688E-2</v>
      </c>
      <c r="K19" s="709">
        <f>'Suède (2)'!R25</f>
        <v>1.4672380398020934E-2</v>
      </c>
      <c r="L19" s="709">
        <f>'Pologne (2)'!R25</f>
        <v>2.2007124620585287E-3</v>
      </c>
      <c r="M19" s="709">
        <f>'Tchequie (2)'!R25</f>
        <v>1.9946490033597691E-2</v>
      </c>
      <c r="N19" s="709">
        <f>'UK (2)'!R25</f>
        <v>7.3963538149898714E-2</v>
      </c>
      <c r="O19" s="709">
        <f>'USA (2)'!R25</f>
        <v>9.8297948622298442E-3</v>
      </c>
      <c r="P19" s="715">
        <f>'Canada (2)'!R25</f>
        <v>1.9456407038758807E-2</v>
      </c>
    </row>
    <row r="20" spans="2:16" ht="20.100000000000001" customHeight="1" x14ac:dyDescent="0.25">
      <c r="B20" s="701" t="s">
        <v>125</v>
      </c>
      <c r="C20" s="708">
        <f>'France (2)'!R26</f>
        <v>4.8416984678225127E-3</v>
      </c>
      <c r="D20" s="709">
        <f>'Allemagne (2)'!R26</f>
        <v>3.9389883360054126E-2</v>
      </c>
      <c r="E20" s="709">
        <f>'Italie (2)'!R26</f>
        <v>7.6459470810583789E-3</v>
      </c>
      <c r="F20" s="709">
        <f>'Espagne (2)'!R26</f>
        <v>2.5803330242309399E-3</v>
      </c>
      <c r="G20" s="709">
        <f>'Belgique (2)'!R26</f>
        <v>4.896391057342543E-3</v>
      </c>
      <c r="H20" s="709">
        <f>'Pays Bas (2)'!R26</f>
        <v>4.0110847641630719E-2</v>
      </c>
      <c r="I20" s="709">
        <f>'Autriche (2)'!R26</f>
        <v>0.16034510701146421</v>
      </c>
      <c r="J20" s="709">
        <f>'Finlande (2)'!R26</f>
        <v>1.0047443331576172E-2</v>
      </c>
      <c r="K20" s="709">
        <f>'Suède (2)'!R26</f>
        <v>8.4602029244402518E-3</v>
      </c>
      <c r="L20" s="709">
        <f>'Pologne (2)'!R26</f>
        <v>8.0590077333576038E-3</v>
      </c>
      <c r="M20" s="709">
        <f>'Tchequie (2)'!R26</f>
        <v>2.3675765185676846E-3</v>
      </c>
      <c r="N20" s="709">
        <f>'UK (2)'!R26</f>
        <v>2.9709655638082378E-3</v>
      </c>
      <c r="O20" s="709">
        <f>'USA (2)'!R26</f>
        <v>1.651720587751614E-2</v>
      </c>
      <c r="P20" s="715">
        <f>'Canada (2)'!R26</f>
        <v>0.29228531500442062</v>
      </c>
    </row>
    <row r="21" spans="2:16" ht="20.100000000000001" customHeight="1" x14ac:dyDescent="0.25">
      <c r="B21" s="701" t="s">
        <v>126</v>
      </c>
      <c r="C21" s="708">
        <f>'France (2)'!R27</f>
        <v>6.7050187872572369E-3</v>
      </c>
      <c r="D21" s="709">
        <f>'Allemagne (2)'!R27</f>
        <v>1.6260461558827422E-2</v>
      </c>
      <c r="E21" s="709">
        <f>'Italie (2)'!R27</f>
        <v>5.1238975220495591E-4</v>
      </c>
      <c r="F21" s="709">
        <f>'Espagne (2)'!R27</f>
        <v>4.4389791557472883E-3</v>
      </c>
      <c r="G21" s="709">
        <f>'Belgique (2)'!R27</f>
        <v>2.2291249438018555E-2</v>
      </c>
      <c r="H21" s="709">
        <f>'Pays Bas (2)'!R27</f>
        <v>8.0850212838899527E-3</v>
      </c>
      <c r="I21" s="709">
        <f>'Autriche (2)'!R27</f>
        <v>7.5263200052653394E-4</v>
      </c>
      <c r="J21" s="709">
        <f>'Finlande (2)'!R27</f>
        <v>3.1535055350553507E-3</v>
      </c>
      <c r="K21" s="709">
        <f>'Suède (2)'!R27</f>
        <v>1.7462340555784151E-2</v>
      </c>
      <c r="L21" s="709">
        <f>'Pologne (2)'!R27</f>
        <v>2.9954851649568598E-3</v>
      </c>
      <c r="M21" s="709">
        <f>'Tchequie (2)'!R27</f>
        <v>7.8006856392114467E-4</v>
      </c>
      <c r="N21" s="709">
        <f>'UK (2)'!R27</f>
        <v>9.9662390276839975E-3</v>
      </c>
      <c r="O21" s="709">
        <f>'USA (2)'!R27</f>
        <v>2.8511536520434344E-3</v>
      </c>
      <c r="P21" s="715">
        <f>'Canada (2)'!R27</f>
        <v>5.0594643926646322E-3</v>
      </c>
    </row>
    <row r="22" spans="2:16" ht="20.100000000000001" customHeight="1" x14ac:dyDescent="0.25">
      <c r="B22" s="701" t="s">
        <v>127</v>
      </c>
      <c r="C22" s="708">
        <f>'France (2)'!R28</f>
        <v>2.0540538954398539E-3</v>
      </c>
      <c r="D22" s="709">
        <f>'Allemagne (2)'!R28</f>
        <v>3.0520540691602806E-3</v>
      </c>
      <c r="E22" s="709">
        <f>'Italie (2)'!R28</f>
        <v>1.2763544729105417E-2</v>
      </c>
      <c r="F22" s="709">
        <f>'Espagne (2)'!R28</f>
        <v>1.4409547232189653E-2</v>
      </c>
      <c r="G22" s="709">
        <f>'Belgique (2)'!R28</f>
        <v>3.1634446397188053E-3</v>
      </c>
      <c r="H22" s="709">
        <f>'Pays Bas (2)'!R28</f>
        <v>6.6280033140016566E-3</v>
      </c>
      <c r="I22" s="709">
        <f>'Autriche (2)'!R28</f>
        <v>3.1630183545958233E-3</v>
      </c>
      <c r="J22" s="709">
        <f>'Finlande (2)'!R28</f>
        <v>8.8988929889298896E-3</v>
      </c>
      <c r="K22" s="709">
        <f>'Suède (2)'!R28</f>
        <v>1.5615748221149504E-2</v>
      </c>
      <c r="L22" s="709">
        <f>'Pologne (2)'!R28</f>
        <v>1.3646792188395176E-3</v>
      </c>
      <c r="M22" s="709">
        <f>'Tchequie (2)'!R28</f>
        <v>3.8045449257908459E-3</v>
      </c>
      <c r="N22" s="709">
        <f>'UK (2)'!R28</f>
        <v>2.4969615124915599E-2</v>
      </c>
      <c r="O22" s="709">
        <f>'USA (2)'!R28</f>
        <v>2.4379034472138791E-2</v>
      </c>
      <c r="P22" s="715">
        <f>'Canada (2)'!R28</f>
        <v>1.7003679091920257E-2</v>
      </c>
    </row>
    <row r="23" spans="2:16" ht="21.75" customHeight="1" x14ac:dyDescent="0.25">
      <c r="B23" s="710" t="s">
        <v>128</v>
      </c>
      <c r="C23" s="711">
        <f>SUM(C4:C22)</f>
        <v>1.0000000000000002</v>
      </c>
      <c r="D23" s="712">
        <f>SUM(D4:D22)</f>
        <v>1</v>
      </c>
      <c r="E23" s="712">
        <f t="shared" ref="E23:P23" si="0">SUM(E4:E22)</f>
        <v>0.99999790004199907</v>
      </c>
      <c r="F23" s="712">
        <f t="shared" si="0"/>
        <v>1</v>
      </c>
      <c r="G23" s="712">
        <f t="shared" si="0"/>
        <v>1</v>
      </c>
      <c r="H23" s="712">
        <f t="shared" si="0"/>
        <v>1</v>
      </c>
      <c r="I23" s="712">
        <f t="shared" si="0"/>
        <v>1</v>
      </c>
      <c r="J23" s="712">
        <f t="shared" si="0"/>
        <v>0.99999999999999978</v>
      </c>
      <c r="K23" s="712">
        <f t="shared" si="0"/>
        <v>1</v>
      </c>
      <c r="L23" s="712">
        <f t="shared" si="0"/>
        <v>1</v>
      </c>
      <c r="M23" s="712">
        <f t="shared" si="0"/>
        <v>0.99999999999999978</v>
      </c>
      <c r="N23" s="712">
        <f t="shared" si="0"/>
        <v>1</v>
      </c>
      <c r="O23" s="712">
        <f t="shared" si="0"/>
        <v>1.0000539247027755</v>
      </c>
      <c r="P23" s="713">
        <f t="shared" si="0"/>
        <v>1.0000057040184811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77BA4-5202-44EF-9190-F3E05BAA9944}">
  <dimension ref="B3:P23"/>
  <sheetViews>
    <sheetView topLeftCell="A3" workbookViewId="0">
      <selection activeCell="C4" sqref="C4:P23"/>
    </sheetView>
  </sheetViews>
  <sheetFormatPr baseColWidth="10" defaultRowHeight="15" x14ac:dyDescent="0.25"/>
  <cols>
    <col min="1" max="1" width="2.140625" customWidth="1"/>
    <col min="2" max="2" width="41.7109375" customWidth="1"/>
    <col min="3" max="16" width="10.7109375" customWidth="1"/>
  </cols>
  <sheetData>
    <row r="3" spans="2:16" ht="15.75" x14ac:dyDescent="0.25">
      <c r="B3" s="705"/>
      <c r="C3" s="702" t="s">
        <v>96</v>
      </c>
      <c r="D3" s="703" t="s">
        <v>97</v>
      </c>
      <c r="E3" s="703" t="s">
        <v>98</v>
      </c>
      <c r="F3" s="703" t="s">
        <v>99</v>
      </c>
      <c r="G3" s="703" t="s">
        <v>100</v>
      </c>
      <c r="H3" s="703" t="s">
        <v>107</v>
      </c>
      <c r="I3" s="703" t="s">
        <v>101</v>
      </c>
      <c r="J3" s="703" t="s">
        <v>106</v>
      </c>
      <c r="K3" s="703" t="s">
        <v>102</v>
      </c>
      <c r="L3" s="703" t="s">
        <v>103</v>
      </c>
      <c r="M3" s="703" t="s">
        <v>129</v>
      </c>
      <c r="N3" s="703" t="s">
        <v>108</v>
      </c>
      <c r="O3" s="703" t="s">
        <v>104</v>
      </c>
      <c r="P3" s="704" t="s">
        <v>105</v>
      </c>
    </row>
    <row r="4" spans="2:16" ht="20.100000000000001" customHeight="1" x14ac:dyDescent="0.25">
      <c r="B4" s="700" t="s">
        <v>130</v>
      </c>
      <c r="C4" s="706">
        <f>'France (2)'!S10</f>
        <v>1.1148014884521944E-3</v>
      </c>
      <c r="D4" s="707">
        <f>'Allemagne (2)'!S10</f>
        <v>1.2717988245495712E-3</v>
      </c>
      <c r="E4" s="707">
        <f>'Italie (2)'!S10</f>
        <v>4.6340278331749984E-3</v>
      </c>
      <c r="F4" s="707">
        <f>'Espagne (2)'!S10</f>
        <v>1.2635106828655217E-2</v>
      </c>
      <c r="G4" s="707">
        <f>'Belgique (2)'!S10</f>
        <v>0</v>
      </c>
      <c r="H4" s="707">
        <f>'Pays Bas (2)'!S10</f>
        <v>0</v>
      </c>
      <c r="I4" s="707">
        <f>'Autriche (2)'!S10</f>
        <v>1.5909094499660221E-3</v>
      </c>
      <c r="J4" s="707">
        <f>'Finlande (2)'!S10</f>
        <v>7.730086372360845E-3</v>
      </c>
      <c r="K4" s="707">
        <f>'Suède (2)'!S10</f>
        <v>6.2059345435222001E-3</v>
      </c>
      <c r="L4" s="707">
        <f>'Pologne (2)'!S10</f>
        <v>2.0279910542281639E-3</v>
      </c>
      <c r="M4" s="707">
        <f>'Tchequie (2)'!S10</f>
        <v>1.5260576549874739E-2</v>
      </c>
      <c r="N4" s="707">
        <f>'UK (2)'!S10</f>
        <v>0</v>
      </c>
      <c r="O4" s="707">
        <f>'USA (2)'!S10</f>
        <v>2.1533912099257024E-3</v>
      </c>
      <c r="P4" s="714">
        <f>'Canada (2)'!S10</f>
        <v>8.303061754021796E-4</v>
      </c>
    </row>
    <row r="5" spans="2:16" ht="20.100000000000001" customHeight="1" x14ac:dyDescent="0.25">
      <c r="B5" s="701" t="s">
        <v>131</v>
      </c>
      <c r="C5" s="708">
        <f>'France (2)'!S11</f>
        <v>6.8425746532582959E-4</v>
      </c>
      <c r="D5" s="709">
        <f>'Allemagne (2)'!S11</f>
        <v>1.6822429906542057E-2</v>
      </c>
      <c r="E5" s="709">
        <f>'Italie (2)'!S11</f>
        <v>2.8145010986779607E-2</v>
      </c>
      <c r="F5" s="709">
        <f>'Espagne (2)'!S11</f>
        <v>5.0272308336824466E-5</v>
      </c>
      <c r="G5" s="709">
        <f>'Belgique (2)'!S11</f>
        <v>0</v>
      </c>
      <c r="H5" s="709">
        <f>'Pays Bas (2)'!S11</f>
        <v>1.6374822527212493E-2</v>
      </c>
      <c r="I5" s="709">
        <f>'Autriche (2)'!S11</f>
        <v>5.8544745541379783E-4</v>
      </c>
      <c r="J5" s="709">
        <f>'Finlande (2)'!S11</f>
        <v>0</v>
      </c>
      <c r="K5" s="709">
        <f>'Suède (2)'!S11</f>
        <v>2.751866999421159E-4</v>
      </c>
      <c r="L5" s="709">
        <f>'Pologne (2)'!S11</f>
        <v>9.9578357930369017E-4</v>
      </c>
      <c r="M5" s="709">
        <f>'Tchequie (2)'!S11</f>
        <v>6.880491161215201E-4</v>
      </c>
      <c r="N5" s="709">
        <f>'UK (2)'!S11</f>
        <v>9.4663353449295939E-5</v>
      </c>
      <c r="O5" s="709">
        <f>'USA (2)'!S11</f>
        <v>1.7915017246702581E-3</v>
      </c>
      <c r="P5" s="715">
        <f>'Canada (2)'!S11</f>
        <v>3.0859712852447672E-2</v>
      </c>
    </row>
    <row r="6" spans="2:16" ht="20.100000000000001" customHeight="1" x14ac:dyDescent="0.25">
      <c r="B6" s="701" t="s">
        <v>111</v>
      </c>
      <c r="C6" s="708">
        <f>'France (2)'!S12</f>
        <v>0.29750976412338165</v>
      </c>
      <c r="D6" s="709">
        <f>'Allemagne (2)'!S12</f>
        <v>7.5325175835822336E-2</v>
      </c>
      <c r="E6" s="709">
        <f>'Italie (2)'!S12</f>
        <v>0.10880175208313693</v>
      </c>
      <c r="F6" s="709">
        <f>'Espagne (2)'!S12</f>
        <v>0.16573942186845411</v>
      </c>
      <c r="G6" s="709">
        <f>'Belgique (2)'!S12</f>
        <v>0.19045189647391245</v>
      </c>
      <c r="H6" s="709">
        <f>'Pays Bas (2)'!S12</f>
        <v>0.11244675816374823</v>
      </c>
      <c r="I6" s="709">
        <f>'Autriche (2)'!S12</f>
        <v>0.16499010675049805</v>
      </c>
      <c r="J6" s="709">
        <f>'Finlande (2)'!S12</f>
        <v>0.10758397312859885</v>
      </c>
      <c r="K6" s="709">
        <f>'Suède (2)'!S12</f>
        <v>0.12383401497395216</v>
      </c>
      <c r="L6" s="709">
        <f>'Pologne (2)'!S12</f>
        <v>0.19505926412220265</v>
      </c>
      <c r="M6" s="709">
        <f>'Tchequie (2)'!S12</f>
        <v>0.20697928795737625</v>
      </c>
      <c r="N6" s="709">
        <f>'UK (2)'!S12</f>
        <v>0.22480179860371555</v>
      </c>
      <c r="O6" s="709">
        <f>'USA (2)'!S12</f>
        <v>0.37113982030773712</v>
      </c>
      <c r="P6" s="715">
        <f>'Canada (2)'!S12</f>
        <v>0.24615118491610449</v>
      </c>
    </row>
    <row r="7" spans="2:16" ht="20.100000000000001" customHeight="1" x14ac:dyDescent="0.25">
      <c r="B7" s="701" t="s">
        <v>112</v>
      </c>
      <c r="C7" s="708">
        <f>'France (2)'!S13</f>
        <v>5.5182673678383615E-2</v>
      </c>
      <c r="D7" s="709">
        <f>'Allemagne (2)'!S13</f>
        <v>5.2105212448212736E-2</v>
      </c>
      <c r="E7" s="709">
        <f>'Italie (2)'!S13</f>
        <v>7.7523877209140418E-2</v>
      </c>
      <c r="F7" s="709">
        <f>'Espagne (2)'!S13</f>
        <v>4.8847926267281107E-2</v>
      </c>
      <c r="G7" s="709">
        <f>'Belgique (2)'!S13</f>
        <v>3.4358259914055292E-2</v>
      </c>
      <c r="H7" s="709">
        <f>'Pays Bas (2)'!S13</f>
        <v>2.1296734500709891E-2</v>
      </c>
      <c r="I7" s="709">
        <f>'Autriche (2)'!S13</f>
        <v>0.13073714244315754</v>
      </c>
      <c r="J7" s="709">
        <f>'Finlande (2)'!S13</f>
        <v>7.2535268714011517E-2</v>
      </c>
      <c r="K7" s="709">
        <f>'Suède (2)'!S13</f>
        <v>1.55148363588055E-2</v>
      </c>
      <c r="L7" s="709">
        <f>'Pologne (2)'!S13</f>
        <v>0.14326893898690007</v>
      </c>
      <c r="M7" s="709">
        <f>'Tchequie (2)'!S13</f>
        <v>4.8833844959599165E-2</v>
      </c>
      <c r="N7" s="709">
        <f>'UK (2)'!S13</f>
        <v>2.5748432138208495E-2</v>
      </c>
      <c r="O7" s="709">
        <f>'USA (2)'!S13</f>
        <v>4.1404406432204367E-2</v>
      </c>
      <c r="P7" s="715">
        <f>'Canada (2)'!S13</f>
        <v>3.504583982010033E-2</v>
      </c>
    </row>
    <row r="8" spans="2:16" ht="20.100000000000001" customHeight="1" x14ac:dyDescent="0.25">
      <c r="B8" s="701" t="s">
        <v>113</v>
      </c>
      <c r="C8" s="708">
        <f>'France (2)'!S14</f>
        <v>3.395147153796476E-2</v>
      </c>
      <c r="D8" s="709">
        <f>'Allemagne (2)'!S14</f>
        <v>1.2833606320454764E-2</v>
      </c>
      <c r="E8" s="709">
        <f>'Italie (2)'!S14</f>
        <v>2.3235407163525342E-2</v>
      </c>
      <c r="F8" s="709">
        <f>'Espagne (2)'!S14</f>
        <v>7.5324675324675329E-3</v>
      </c>
      <c r="G8" s="709">
        <f>'Belgique (2)'!S14</f>
        <v>5.7492690775660773E-3</v>
      </c>
      <c r="H8" s="709">
        <f>'Pays Bas (2)'!S14</f>
        <v>7.0989115002366302E-3</v>
      </c>
      <c r="I8" s="709">
        <f>'Autriche (2)'!S14</f>
        <v>9.0256858864507274E-3</v>
      </c>
      <c r="J8" s="709">
        <f>'Finlande (2)'!S14</f>
        <v>1.5166746641074856E-2</v>
      </c>
      <c r="K8" s="709">
        <f>'Suède (2)'!S14</f>
        <v>7.8950115293738073E-3</v>
      </c>
      <c r="L8" s="709">
        <f>'Pologne (2)'!S14</f>
        <v>1.1253209855801583E-2</v>
      </c>
      <c r="M8" s="709">
        <f>'Tchequie (2)'!S14</f>
        <v>1.0567728732225399E-2</v>
      </c>
      <c r="N8" s="709">
        <f>'UK (2)'!S14</f>
        <v>1.0649627263045794E-2</v>
      </c>
      <c r="O8" s="709">
        <f>'USA (2)'!S14</f>
        <v>2.4893314896062075E-2</v>
      </c>
      <c r="P8" s="715">
        <f>'Canada (2)'!S14</f>
        <v>2.2591247189067635E-2</v>
      </c>
    </row>
    <row r="9" spans="2:16" ht="20.100000000000001" customHeight="1" x14ac:dyDescent="0.25">
      <c r="B9" s="701" t="s">
        <v>114</v>
      </c>
      <c r="C9" s="708">
        <f>'France (2)'!S15</f>
        <v>5.6939447058461733E-2</v>
      </c>
      <c r="D9" s="709">
        <f>'Allemagne (2)'!S15</f>
        <v>8.226226033336545E-2</v>
      </c>
      <c r="E9" s="709">
        <f>'Italie (2)'!S15</f>
        <v>5.5956429985568525E-2</v>
      </c>
      <c r="F9" s="709">
        <f>'Espagne (2)'!S15</f>
        <v>4.8487641390867198E-2</v>
      </c>
      <c r="G9" s="709">
        <f>'Belgique (2)'!S15</f>
        <v>5.9631497360830399E-2</v>
      </c>
      <c r="H9" s="709">
        <f>'Pays Bas (2)'!S15</f>
        <v>8.5565546616185512E-2</v>
      </c>
      <c r="I9" s="709">
        <f>'Autriche (2)'!S15</f>
        <v>0.1241663185353251</v>
      </c>
      <c r="J9" s="709">
        <f>'Finlande (2)'!S15</f>
        <v>2.8294865642994244E-2</v>
      </c>
      <c r="K9" s="709">
        <f>'Suède (2)'!S15</f>
        <v>4.1097710256872554E-2</v>
      </c>
      <c r="L9" s="709">
        <f>'Pologne (2)'!S15</f>
        <v>0.10074971730090104</v>
      </c>
      <c r="M9" s="709">
        <f>'Tchequie (2)'!S15</f>
        <v>4.7457746727356129E-2</v>
      </c>
      <c r="N9" s="709">
        <f>'UK (2)'!S15</f>
        <v>1.2519228493669389E-2</v>
      </c>
      <c r="O9" s="709">
        <f>'USA (2)'!S15</f>
        <v>2.6515936410661623E-2</v>
      </c>
      <c r="P9" s="715">
        <f>'Canada (2)'!S15</f>
        <v>6.888081646773915E-2</v>
      </c>
    </row>
    <row r="10" spans="2:16" ht="20.100000000000001" customHeight="1" x14ac:dyDescent="0.25">
      <c r="B10" s="701" t="s">
        <v>115</v>
      </c>
      <c r="C10" s="708">
        <f>'France (2)'!S16</f>
        <v>6.7272503613494484E-3</v>
      </c>
      <c r="D10" s="709">
        <f>'Allemagne (2)'!S16</f>
        <v>1.4066865786684652E-3</v>
      </c>
      <c r="E10" s="709">
        <f>'Italie (2)'!S16</f>
        <v>1.5635311437128787E-2</v>
      </c>
      <c r="F10" s="709">
        <f>'Espagne (2)'!S16</f>
        <v>5.1110180142438207E-4</v>
      </c>
      <c r="G10" s="709">
        <f>'Belgique (2)'!S16</f>
        <v>9.3597315699625212E-3</v>
      </c>
      <c r="H10" s="709">
        <f>'Pays Bas (2)'!S16</f>
        <v>9.0866067203028873E-3</v>
      </c>
      <c r="I10" s="709">
        <f>'Autriche (2)'!S16</f>
        <v>7.5837337690109613E-3</v>
      </c>
      <c r="J10" s="709">
        <f>'Finlande (2)'!S16</f>
        <v>9.8752399232245672E-3</v>
      </c>
      <c r="K10" s="709">
        <f>'Suède (2)'!S16</f>
        <v>2.4007667270812181E-3</v>
      </c>
      <c r="L10" s="709">
        <f>'Pologne (2)'!S16</f>
        <v>1.6380898079238688E-3</v>
      </c>
      <c r="M10" s="709">
        <f>'Tchequie (2)'!S16</f>
        <v>1.2173176669842277E-3</v>
      </c>
      <c r="N10" s="709">
        <f>'UK (2)'!S16</f>
        <v>3.7392024612471898E-3</v>
      </c>
      <c r="O10" s="709">
        <f>'USA (2)'!S16</f>
        <v>1.0458438754644554E-2</v>
      </c>
      <c r="P10" s="715">
        <f>'Canada (2)'!S16</f>
        <v>4.359107420861443E-3</v>
      </c>
    </row>
    <row r="11" spans="2:16" ht="20.100000000000001" customHeight="1" x14ac:dyDescent="0.25">
      <c r="B11" s="701" t="s">
        <v>116</v>
      </c>
      <c r="C11" s="708">
        <f>'France (2)'!S17</f>
        <v>6.7949072792693049E-2</v>
      </c>
      <c r="D11" s="709">
        <f>'Allemagne (2)'!S17</f>
        <v>6.0583871278543214E-2</v>
      </c>
      <c r="E11" s="709">
        <f>'Italie (2)'!S17</f>
        <v>4.2148622482649598E-2</v>
      </c>
      <c r="F11" s="709">
        <f>'Espagne (2)'!S17</f>
        <v>1.6330121491411814E-2</v>
      </c>
      <c r="G11" s="709">
        <f>'Belgique (2)'!S17</f>
        <v>8.0999941133763714E-2</v>
      </c>
      <c r="H11" s="709">
        <f>'Pays Bas (2)'!S17</f>
        <v>2.2243256034074774E-2</v>
      </c>
      <c r="I11" s="709">
        <f>'Autriche (2)'!S17</f>
        <v>2.1308572110808909E-2</v>
      </c>
      <c r="J11" s="709">
        <f>'Finlande (2)'!S17</f>
        <v>8.8573176583493285E-2</v>
      </c>
      <c r="K11" s="709">
        <f>'Suède (2)'!S17</f>
        <v>7.5420134177239209E-2</v>
      </c>
      <c r="L11" s="709">
        <f>'Pologne (2)'!S17</f>
        <v>1.2687775233974255E-2</v>
      </c>
      <c r="M11" s="709">
        <f>'Tchequie (2)'!S17</f>
        <v>1.5948625665996259E-2</v>
      </c>
      <c r="N11" s="709">
        <f>'UK (2)'!S17</f>
        <v>3.7557685481008164E-2</v>
      </c>
      <c r="O11" s="709">
        <f>'USA (2)'!S17</f>
        <v>4.3504983349317863E-2</v>
      </c>
      <c r="P11" s="715">
        <f>'Canada (2)'!S17</f>
        <v>0.13876491956408926</v>
      </c>
    </row>
    <row r="12" spans="2:16" ht="20.100000000000001" customHeight="1" x14ac:dyDescent="0.25">
      <c r="B12" s="701" t="s">
        <v>117</v>
      </c>
      <c r="C12" s="708">
        <f>'France (2)'!S18</f>
        <v>2.8231386659285911E-2</v>
      </c>
      <c r="D12" s="709">
        <f>'Allemagne (2)'!S18</f>
        <v>1.7015126698140474E-2</v>
      </c>
      <c r="E12" s="709">
        <f>'Italie (2)'!S18</f>
        <v>7.2019609407294072E-2</v>
      </c>
      <c r="F12" s="709">
        <f>'Espagne (2)'!S18</f>
        <v>2.1290322580645161E-2</v>
      </c>
      <c r="G12" s="709">
        <f>'Belgique (2)'!S18</f>
        <v>0.10258422777309027</v>
      </c>
      <c r="H12" s="709">
        <f>'Pays Bas (2)'!S18</f>
        <v>1.0222432560340748E-2</v>
      </c>
      <c r="I12" s="709">
        <f>'Autriche (2)'!S18</f>
        <v>5.6540592340117435E-3</v>
      </c>
      <c r="J12" s="709">
        <f>'Finlande (2)'!S18</f>
        <v>7.2142994241842617E-2</v>
      </c>
      <c r="K12" s="709">
        <f>'Suède (2)'!S18</f>
        <v>3.4701991782355786E-2</v>
      </c>
      <c r="L12" s="709">
        <f>'Pologne (2)'!S18</f>
        <v>1.2857871672939277E-2</v>
      </c>
      <c r="M12" s="709">
        <f>'Tchequie (2)'!S18</f>
        <v>4.9310186655375607E-2</v>
      </c>
      <c r="N12" s="709">
        <f>'UK (2)'!S18</f>
        <v>2.1512247071352502E-2</v>
      </c>
      <c r="O12" s="709">
        <f>'USA (2)'!S18</f>
        <v>2.0860413637264093E-2</v>
      </c>
      <c r="P12" s="715">
        <f>'Canada (2)'!S18</f>
        <v>2.6742778066078533E-2</v>
      </c>
    </row>
    <row r="13" spans="2:16" ht="20.100000000000001" customHeight="1" x14ac:dyDescent="0.25">
      <c r="B13" s="701" t="s">
        <v>118</v>
      </c>
      <c r="C13" s="708">
        <f>'France (2)'!S19</f>
        <v>7.5768059784112926E-2</v>
      </c>
      <c r="D13" s="709">
        <f>'Allemagne (2)'!S19</f>
        <v>0.12804701801715002</v>
      </c>
      <c r="E13" s="709">
        <f>'Italie (2)'!S19</f>
        <v>4.547729036281755E-2</v>
      </c>
      <c r="F13" s="709">
        <f>'Espagne (2)'!S19</f>
        <v>0.17046501885211562</v>
      </c>
      <c r="G13" s="709">
        <f>'Belgique (2)'!S19</f>
        <v>8.231462041088633E-2</v>
      </c>
      <c r="H13" s="709">
        <f>'Pays Bas (2)'!S19</f>
        <v>0.1134879318504496</v>
      </c>
      <c r="I13" s="709">
        <f>'Autriche (2)'!S19</f>
        <v>6.3149332659865637E-2</v>
      </c>
      <c r="J13" s="709">
        <f>'Finlande (2)'!S19</f>
        <v>0.12696041266794628</v>
      </c>
      <c r="K13" s="709">
        <f>'Suède (2)'!S19</f>
        <v>8.8818879705455336E-2</v>
      </c>
      <c r="L13" s="709">
        <f>'Pologne (2)'!S19</f>
        <v>0.11800222658800893</v>
      </c>
      <c r="M13" s="709">
        <f>'Tchequie (2)'!S19</f>
        <v>8.7435164602519322E-2</v>
      </c>
      <c r="N13" s="709">
        <f>'UK (2)'!S19</f>
        <v>5.568571766654834E-2</v>
      </c>
      <c r="O13" s="709">
        <f>'USA (2)'!S19</f>
        <v>0.11143367140834565</v>
      </c>
      <c r="P13" s="715">
        <f>'Canada (2)'!S19</f>
        <v>0.1183878221760941</v>
      </c>
    </row>
    <row r="14" spans="2:16" ht="20.100000000000001" customHeight="1" x14ac:dyDescent="0.25">
      <c r="B14" s="701" t="s">
        <v>119</v>
      </c>
      <c r="C14" s="708">
        <f>'France (2)'!S20</f>
        <v>1.1597779622966448E-2</v>
      </c>
      <c r="D14" s="709">
        <f>'Allemagne (2)'!S20</f>
        <v>4.9677232874072649E-2</v>
      </c>
      <c r="E14" s="709">
        <f>'Italie (2)'!S20</f>
        <v>4.0125314555488678E-2</v>
      </c>
      <c r="F14" s="709">
        <f>'Espagne (2)'!S20</f>
        <v>2.4030163385002096E-2</v>
      </c>
      <c r="G14" s="709">
        <f>'Belgique (2)'!S20</f>
        <v>1.9994898259521613E-2</v>
      </c>
      <c r="H14" s="709">
        <f>'Pays Bas (2)'!S20</f>
        <v>2.2148603880738287E-2</v>
      </c>
      <c r="I14" s="709">
        <f>'Autriche (2)'!S20</f>
        <v>4.8800453371953906E-2</v>
      </c>
      <c r="J14" s="709">
        <f>'Finlande (2)'!S20</f>
        <v>3.0871880998080616E-2</v>
      </c>
      <c r="K14" s="709">
        <f>'Suède (2)'!S20</f>
        <v>5.8548342711822587E-3</v>
      </c>
      <c r="L14" s="709">
        <f>'Pologne (2)'!S20</f>
        <v>3.7400954794870787E-2</v>
      </c>
      <c r="M14" s="709">
        <f>'Tchequie (2)'!S20</f>
        <v>3.0256518824318127E-2</v>
      </c>
      <c r="N14" s="709">
        <f>'UK (2)'!S20</f>
        <v>3.4646787362442318E-2</v>
      </c>
      <c r="O14" s="709">
        <f>'USA (2)'!S20</f>
        <v>1.8943059544070388E-2</v>
      </c>
      <c r="P14" s="715">
        <f>'Canada (2)'!S20</f>
        <v>1.4011416709911779E-2</v>
      </c>
    </row>
    <row r="15" spans="2:16" ht="20.100000000000001" customHeight="1" x14ac:dyDescent="0.25">
      <c r="B15" s="701" t="s">
        <v>120</v>
      </c>
      <c r="C15" s="708">
        <f>'France (2)'!S21</f>
        <v>2.1554110157763633E-2</v>
      </c>
      <c r="D15" s="709">
        <f>'Allemagne (2)'!S21</f>
        <v>2.4645919645437903E-2</v>
      </c>
      <c r="E15" s="709">
        <f>'Italie (2)'!S21</f>
        <v>7.4427273320618159E-2</v>
      </c>
      <c r="F15" s="709">
        <f>'Espagne (2)'!S21</f>
        <v>5.0339338081273562E-2</v>
      </c>
      <c r="G15" s="709">
        <f>'Belgique (2)'!S21</f>
        <v>5.3725251653160139E-2</v>
      </c>
      <c r="H15" s="709">
        <f>'Pays Bas (2)'!S21</f>
        <v>5.4803596781826787E-2</v>
      </c>
      <c r="I15" s="709">
        <f>'Autriche (2)'!S21</f>
        <v>0.15830124544128496</v>
      </c>
      <c r="J15" s="709">
        <f>'Finlande (2)'!S21</f>
        <v>9.7471928982725525E-2</v>
      </c>
      <c r="K15" s="709">
        <f>'Suède (2)'!S21</f>
        <v>0.32447358682140381</v>
      </c>
      <c r="L15" s="709">
        <f>'Pologne (2)'!S21</f>
        <v>4.0290544427652487E-2</v>
      </c>
      <c r="M15" s="709">
        <f>'Tchequie (2)'!S21</f>
        <v>0.13955047457746728</v>
      </c>
      <c r="N15" s="709">
        <f>'UK (2)'!S21</f>
        <v>3.7392024612471896E-2</v>
      </c>
      <c r="O15" s="709">
        <f>'USA (2)'!S21</f>
        <v>0.13422673482747882</v>
      </c>
      <c r="P15" s="715">
        <f>'Canada (2)'!S21</f>
        <v>4.729285590728248E-2</v>
      </c>
    </row>
    <row r="16" spans="2:16" ht="20.100000000000001" customHeight="1" x14ac:dyDescent="0.25">
      <c r="B16" s="701" t="s">
        <v>121</v>
      </c>
      <c r="C16" s="708">
        <f>'France (2)'!S22</f>
        <v>0.10464910662115202</v>
      </c>
      <c r="D16" s="709">
        <f>'Allemagne (2)'!S22</f>
        <v>1.8768667501686098E-2</v>
      </c>
      <c r="E16" s="709">
        <f>'Italie (2)'!S22</f>
        <v>0.15962376625354441</v>
      </c>
      <c r="F16" s="709">
        <f>'Espagne (2)'!S22</f>
        <v>0.11892752408881442</v>
      </c>
      <c r="G16" s="709">
        <f>'Belgique (2)'!S22</f>
        <v>0.14571355689421736</v>
      </c>
      <c r="H16" s="709">
        <f>'Pays Bas (2)'!S22</f>
        <v>0.15702792238523428</v>
      </c>
      <c r="I16" s="709">
        <f>'Autriche (2)'!S22</f>
        <v>7.7875344830582477E-2</v>
      </c>
      <c r="J16" s="709">
        <f>'Finlande (2)'!S22</f>
        <v>3.129270633397313E-2</v>
      </c>
      <c r="K16" s="709">
        <f>'Suède (2)'!S22</f>
        <v>6.1015533814751902E-2</v>
      </c>
      <c r="L16" s="709">
        <f>'Pologne (2)'!S22</f>
        <v>5.9909108977693991E-2</v>
      </c>
      <c r="M16" s="709">
        <f>'Tchequie (2)'!S22</f>
        <v>0.13279347941145336</v>
      </c>
      <c r="N16" s="709">
        <f>'UK (2)'!S22</f>
        <v>0.11068512602058928</v>
      </c>
      <c r="O16" s="709">
        <f>'USA (2)'!S22</f>
        <v>7.1517084517141366E-2</v>
      </c>
      <c r="P16" s="715">
        <f>'Canada (2)'!S22</f>
        <v>6.2964884967998611E-2</v>
      </c>
    </row>
    <row r="17" spans="2:16" ht="20.100000000000001" customHeight="1" x14ac:dyDescent="0.25">
      <c r="B17" s="701" t="s">
        <v>122</v>
      </c>
      <c r="C17" s="708">
        <f>'France (2)'!S23</f>
        <v>0.16423332410739</v>
      </c>
      <c r="D17" s="709">
        <f>'Allemagne (2)'!S23</f>
        <v>6.0680219674342423E-2</v>
      </c>
      <c r="E17" s="709">
        <f>'Italie (2)'!S23</f>
        <v>0.10751089612960775</v>
      </c>
      <c r="F17" s="709">
        <f>'Espagne (2)'!S23</f>
        <v>8.7180561374109761E-2</v>
      </c>
      <c r="G17" s="709">
        <f>'Belgique (2)'!S23</f>
        <v>7.5839334419088356E-2</v>
      </c>
      <c r="H17" s="709">
        <f>'Pays Bas (2)'!S23</f>
        <v>0.31471840984382393</v>
      </c>
      <c r="I17" s="709">
        <f>'Autriche (2)'!S23</f>
        <v>9.2936510999483399E-2</v>
      </c>
      <c r="J17" s="709">
        <f>'Finlande (2)'!S23</f>
        <v>9.0322936660268721E-2</v>
      </c>
      <c r="K17" s="709">
        <f>'Suède (2)'!S23</f>
        <v>0.13018228746572028</v>
      </c>
      <c r="L17" s="709">
        <f>'Pologne (2)'!S23</f>
        <v>4.5732881498324544E-2</v>
      </c>
      <c r="M17" s="709">
        <f>'Tchequie (2)'!S23</f>
        <v>4.9927666631382095E-2</v>
      </c>
      <c r="N17" s="709">
        <f>'UK (2)'!S23</f>
        <v>0.118991835285765</v>
      </c>
      <c r="O17" s="709">
        <f>'USA (2)'!S23</f>
        <v>4.4438903696159E-2</v>
      </c>
      <c r="P17" s="715">
        <f>'Canada (2)'!S23</f>
        <v>0.12385400449749179</v>
      </c>
    </row>
    <row r="18" spans="2:16" ht="20.100000000000001" customHeight="1" x14ac:dyDescent="0.25">
      <c r="B18" s="701" t="s">
        <v>123</v>
      </c>
      <c r="C18" s="708">
        <f>'France (2)'!S24</f>
        <v>0</v>
      </c>
      <c r="D18" s="709">
        <f>'Allemagne (2)'!S24</f>
        <v>5.125734656517969E-2</v>
      </c>
      <c r="E18" s="709">
        <f>'Italie (2)'!S24</f>
        <v>2.8377074978425305E-2</v>
      </c>
      <c r="F18" s="709">
        <f>'Espagne (2)'!S24</f>
        <v>7.0171763720150812E-2</v>
      </c>
      <c r="G18" s="709">
        <f>'Belgique (2)'!S24</f>
        <v>3.5319741773443478E-3</v>
      </c>
      <c r="H18" s="709">
        <f>'Pays Bas (2)'!S24</f>
        <v>1.1926171320397539E-2</v>
      </c>
      <c r="I18" s="709">
        <f>'Autriche (2)'!S24</f>
        <v>1.956983379295698E-3</v>
      </c>
      <c r="J18" s="709">
        <f>'Finlande (2)'!S24</f>
        <v>6.278790786948177E-3</v>
      </c>
      <c r="K18" s="709">
        <f>'Suède (2)'!S24</f>
        <v>6.0351290056270936E-3</v>
      </c>
      <c r="L18" s="709">
        <f>'Pologne (2)'!S24</f>
        <v>3.5642200977752964E-3</v>
      </c>
      <c r="M18" s="709">
        <f>'Tchequie (2)'!S24</f>
        <v>1.5878056525881233E-4</v>
      </c>
      <c r="N18" s="709">
        <f>'UK (2)'!S24</f>
        <v>9.4663353449295939E-5</v>
      </c>
      <c r="O18" s="709">
        <f>'USA (2)'!S24</f>
        <v>7.3751719544575282E-4</v>
      </c>
      <c r="P18" s="715"/>
    </row>
    <row r="19" spans="2:16" ht="20.100000000000001" customHeight="1" x14ac:dyDescent="0.25">
      <c r="B19" s="701" t="s">
        <v>124</v>
      </c>
      <c r="C19" s="708">
        <f>'France (2)'!S25</f>
        <v>6.3462957837438883E-2</v>
      </c>
      <c r="D19" s="709">
        <f>'Allemagne (2)'!S25</f>
        <v>0.33012814336641294</v>
      </c>
      <c r="E19" s="709">
        <f>'Italie (2)'!S25</f>
        <v>6.4811121666799629E-2</v>
      </c>
      <c r="F19" s="709">
        <f>'Espagne (2)'!S25</f>
        <v>6.019271051529116E-2</v>
      </c>
      <c r="G19" s="709">
        <f>'Belgique (2)'!S25</f>
        <v>9.2066793556109333E-2</v>
      </c>
      <c r="H19" s="709">
        <f>'Pays Bas (2)'!S25</f>
        <v>1.6280170373876007E-2</v>
      </c>
      <c r="I19" s="709">
        <f>'Autriche (2)'!S25</f>
        <v>8.2302311614677173E-2</v>
      </c>
      <c r="J19" s="709">
        <f>'Finlande (2)'!S25</f>
        <v>0.15313603646833013</v>
      </c>
      <c r="K19" s="709">
        <f>'Suède (2)'!S25</f>
        <v>5.0235806534260741E-2</v>
      </c>
      <c r="L19" s="709">
        <f>'Pologne (2)'!S25</f>
        <v>0.20269661394163235</v>
      </c>
      <c r="M19" s="709">
        <f>'Tchequie (2)'!S25</f>
        <v>0.13970925514272609</v>
      </c>
      <c r="N19" s="709">
        <f>'UK (2)'!S25</f>
        <v>0.29755058572949949</v>
      </c>
      <c r="O19" s="709">
        <f>'USA (2)'!S25</f>
        <v>4.3743554250344117E-2</v>
      </c>
      <c r="P19" s="715">
        <f>'Canada (2)'!S25</f>
        <v>1.345787925964366E-2</v>
      </c>
    </row>
    <row r="20" spans="2:16" ht="20.100000000000001" customHeight="1" x14ac:dyDescent="0.25">
      <c r="B20" s="701" t="s">
        <v>125</v>
      </c>
      <c r="C20" s="708">
        <f>'France (2)'!S26</f>
        <v>1.0302303410523728E-3</v>
      </c>
      <c r="D20" s="709">
        <f>'Allemagne (2)'!S26</f>
        <v>7.149050968301378E-3</v>
      </c>
      <c r="E20" s="709">
        <f>'Italie (2)'!S26</f>
        <v>4.2344426475600647E-2</v>
      </c>
      <c r="F20" s="709">
        <f>'Espagne (2)'!S26</f>
        <v>2.9710934227063262E-2</v>
      </c>
      <c r="G20" s="709">
        <f>'Belgique (2)'!S26</f>
        <v>3.9244157526048309E-5</v>
      </c>
      <c r="H20" s="709">
        <f>'Pays Bas (2)'!S26</f>
        <v>5.2058684335068621E-3</v>
      </c>
      <c r="I20" s="709">
        <f>'Autriche (2)'!S26</f>
        <v>2.5081255096428431E-3</v>
      </c>
      <c r="J20" s="709">
        <f>'Finlande (2)'!S26</f>
        <v>1.890451055662188E-2</v>
      </c>
      <c r="K20" s="709">
        <f>'Suède (2)'!S26</f>
        <v>7.2497461639922951E-3</v>
      </c>
      <c r="L20" s="709">
        <f>'Pologne (2)'!S26</f>
        <v>3.7369970831712851E-3</v>
      </c>
      <c r="M20" s="709">
        <f>'Tchequie (2)'!S26</f>
        <v>3.7578067111252249E-3</v>
      </c>
      <c r="N20" s="709">
        <f>'UK (2)'!S26</f>
        <v>0</v>
      </c>
      <c r="O20" s="709">
        <v>2E-3</v>
      </c>
      <c r="P20" s="715">
        <f>'Canada (2)'!S26</f>
        <v>1.5914201695208441E-3</v>
      </c>
    </row>
    <row r="21" spans="2:16" ht="20.100000000000001" customHeight="1" x14ac:dyDescent="0.25">
      <c r="B21" s="701" t="s">
        <v>126</v>
      </c>
      <c r="C21" s="708">
        <f>'France (2)'!S27</f>
        <v>7.8843374235015532E-3</v>
      </c>
      <c r="D21" s="709">
        <f>'Allemagne (2)'!S27</f>
        <v>6.0121398978707002E-3</v>
      </c>
      <c r="E21" s="709">
        <f>'Italie (2)'!S27</f>
        <v>1.7187239381259382E-3</v>
      </c>
      <c r="F21" s="709">
        <f>'Espagne (2)'!S27</f>
        <v>9.7109342270632597E-3</v>
      </c>
      <c r="G21" s="709">
        <f>'Belgique (2)'!S27</f>
        <v>1.3558856425249689E-2</v>
      </c>
      <c r="H21" s="709">
        <f>'Pays Bas (2)'!S27</f>
        <v>1.30619971604354E-2</v>
      </c>
      <c r="I21" s="709">
        <f>'Autriche (2)'!S27</f>
        <v>3.0901875711355897E-3</v>
      </c>
      <c r="J21" s="709">
        <f>'Finlande (2)'!S27</f>
        <v>2.434285028790787E-2</v>
      </c>
      <c r="K21" s="709">
        <f>'Suède (2)'!S27</f>
        <v>4.3650304128749415E-3</v>
      </c>
      <c r="L21" s="709">
        <f>'Pologne (2)'!S27</f>
        <v>2.648616392597876E-3</v>
      </c>
      <c r="M21" s="709">
        <f>'Tchequie (2)'!S27</f>
        <v>1.0144313891535231E-2</v>
      </c>
      <c r="N21" s="709">
        <f>'UK (2)'!S27</f>
        <v>4.141521713406697E-3</v>
      </c>
      <c r="O21" s="709">
        <f>'USA (2)'!S27</f>
        <v>7.8195837722320402E-3</v>
      </c>
      <c r="P21" s="715">
        <f>'Canada (2)'!S27</f>
        <v>3.7709738799515656E-3</v>
      </c>
    </row>
    <row r="22" spans="2:16" ht="20.100000000000001" customHeight="1" x14ac:dyDescent="0.25">
      <c r="B22" s="701" t="s">
        <v>127</v>
      </c>
      <c r="C22" s="708">
        <f>'France (2)'!S28</f>
        <v>1.5299689393240459E-3</v>
      </c>
      <c r="D22" s="709">
        <f>'Allemagne (2)'!S28</f>
        <v>4.0080932652471341E-3</v>
      </c>
      <c r="E22" s="709">
        <f>'Italie (2)'!S28</f>
        <v>7.476811730834778E-3</v>
      </c>
      <c r="F22" s="709">
        <f>'Espagne (2)'!S28</f>
        <v>5.7846669459572682E-2</v>
      </c>
      <c r="G22" s="709">
        <f>'Belgique (2)'!S28</f>
        <v>3.0080646743716029E-2</v>
      </c>
      <c r="H22" s="709">
        <f>'Pays Bas (2)'!S28</f>
        <v>7.004259346900142E-3</v>
      </c>
      <c r="I22" s="709">
        <f>'Autriche (2)'!S28</f>
        <v>3.437528987435449E-3</v>
      </c>
      <c r="J22" s="709">
        <f>'Finlande (2)'!S28</f>
        <v>1.8515834932821499E-2</v>
      </c>
      <c r="K22" s="709">
        <f>'Suède (2)'!S28</f>
        <v>1.4423578755586764E-2</v>
      </c>
      <c r="L22" s="709">
        <f>'Pologne (2)'!S28</f>
        <v>5.4791945840978479E-3</v>
      </c>
      <c r="M22" s="709">
        <f>'Tchequie (2)'!S28</f>
        <v>1.0003175611305176E-2</v>
      </c>
      <c r="N22" s="709">
        <f>'UK (2)'!S28</f>
        <v>4.1888533901313458E-3</v>
      </c>
      <c r="O22" s="709">
        <f>'USA (2)'!S28</f>
        <v>2.1962168136439773E-2</v>
      </c>
      <c r="P22" s="715">
        <f>'Canada (2)'!S28</f>
        <v>4.0442829960214498E-2</v>
      </c>
    </row>
    <row r="23" spans="2:16" ht="21.75" customHeight="1" x14ac:dyDescent="0.25">
      <c r="B23" s="710" t="s">
        <v>128</v>
      </c>
      <c r="C23" s="711">
        <f>SUM(C4:C22)</f>
        <v>1</v>
      </c>
      <c r="D23" s="712">
        <f>SUM(D4:D22)</f>
        <v>1</v>
      </c>
      <c r="E23" s="712">
        <f t="shared" ref="E23:P23" si="0">SUM(E4:E22)</f>
        <v>0.99999274800026106</v>
      </c>
      <c r="F23" s="712">
        <f t="shared" si="0"/>
        <v>1</v>
      </c>
      <c r="G23" s="712">
        <f t="shared" si="0"/>
        <v>1</v>
      </c>
      <c r="H23" s="712">
        <f t="shared" si="0"/>
        <v>1</v>
      </c>
      <c r="I23" s="712">
        <f t="shared" si="0"/>
        <v>1</v>
      </c>
      <c r="J23" s="712">
        <f t="shared" si="0"/>
        <v>1.0000002399232244</v>
      </c>
      <c r="K23" s="712">
        <f t="shared" si="0"/>
        <v>0.99999999999999989</v>
      </c>
      <c r="L23" s="712">
        <f t="shared" si="0"/>
        <v>1.0000000000000002</v>
      </c>
      <c r="M23" s="712">
        <f t="shared" si="0"/>
        <v>1</v>
      </c>
      <c r="N23" s="712">
        <f t="shared" si="0"/>
        <v>1</v>
      </c>
      <c r="O23" s="712">
        <f t="shared" si="0"/>
        <v>0.99954448407014451</v>
      </c>
      <c r="P23" s="713">
        <f t="shared" si="0"/>
        <v>1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A9168-2182-400A-BEA9-277DAF1A0B38}">
  <dimension ref="B3:P23"/>
  <sheetViews>
    <sheetView topLeftCell="A3" workbookViewId="0">
      <selection activeCell="C4" sqref="C4:P23"/>
    </sheetView>
  </sheetViews>
  <sheetFormatPr baseColWidth="10" defaultRowHeight="15" x14ac:dyDescent="0.25"/>
  <cols>
    <col min="1" max="1" width="2.140625" customWidth="1"/>
    <col min="2" max="2" width="41.7109375" customWidth="1"/>
    <col min="3" max="16" width="10.7109375" customWidth="1"/>
  </cols>
  <sheetData>
    <row r="3" spans="2:16" ht="15.75" x14ac:dyDescent="0.25">
      <c r="B3" s="705"/>
      <c r="C3" s="702" t="s">
        <v>96</v>
      </c>
      <c r="D3" s="703" t="s">
        <v>97</v>
      </c>
      <c r="E3" s="703" t="s">
        <v>98</v>
      </c>
      <c r="F3" s="703" t="s">
        <v>99</v>
      </c>
      <c r="G3" s="703" t="s">
        <v>100</v>
      </c>
      <c r="H3" s="703" t="s">
        <v>107</v>
      </c>
      <c r="I3" s="703" t="s">
        <v>101</v>
      </c>
      <c r="J3" s="703" t="s">
        <v>106</v>
      </c>
      <c r="K3" s="703" t="s">
        <v>102</v>
      </c>
      <c r="L3" s="703" t="s">
        <v>103</v>
      </c>
      <c r="M3" s="703" t="s">
        <v>129</v>
      </c>
      <c r="N3" s="703" t="s">
        <v>108</v>
      </c>
      <c r="O3" s="703" t="s">
        <v>104</v>
      </c>
      <c r="P3" s="704" t="s">
        <v>105</v>
      </c>
    </row>
    <row r="4" spans="2:16" ht="20.100000000000001" customHeight="1" x14ac:dyDescent="0.25">
      <c r="B4" s="700" t="s">
        <v>130</v>
      </c>
      <c r="C4" s="706">
        <f>'France (2)'!T10</f>
        <v>1.03355137439365E-4</v>
      </c>
      <c r="D4" s="707">
        <f>'Allemagne (2)'!T10</f>
        <v>3.281814467224013E-3</v>
      </c>
      <c r="E4" s="707">
        <f>'Italie (2)'!T10</f>
        <v>4.2736712545545126E-4</v>
      </c>
      <c r="F4" s="707">
        <f>'Espagne (2)'!T10</f>
        <v>4.2469217012354307E-3</v>
      </c>
      <c r="G4" s="707">
        <f>'Belgique (2)'!T10</f>
        <v>1.6504165071387948E-3</v>
      </c>
      <c r="H4" s="707">
        <f>'Pays Bas (2)'!T10</f>
        <v>1.3906613003501194E-2</v>
      </c>
      <c r="I4" s="707">
        <f>'Autriche (2)'!T10</f>
        <v>2.0631221731920823E-3</v>
      </c>
      <c r="J4" s="707">
        <f>'Finlande (2)'!T10</f>
        <v>5.4164579063235409E-3</v>
      </c>
      <c r="K4" s="707">
        <f>'Suède (2)'!T10</f>
        <v>4.5562397865445518E-3</v>
      </c>
      <c r="L4" s="707">
        <f>'Pologne (2)'!T10</f>
        <v>3.4348518997360761E-3</v>
      </c>
      <c r="M4" s="707">
        <f>'Tchequie (2)'!T10</f>
        <v>2.2514071294559099E-3</v>
      </c>
      <c r="N4" s="707">
        <f>'UK (2)'!T10</f>
        <v>6.6745772767724712E-4</v>
      </c>
      <c r="O4" s="707"/>
      <c r="P4" s="714">
        <f>'Canada (2)'!T10</f>
        <v>7.042337578629489E-4</v>
      </c>
    </row>
    <row r="5" spans="2:16" ht="20.100000000000001" customHeight="1" x14ac:dyDescent="0.25">
      <c r="B5" s="701" t="s">
        <v>131</v>
      </c>
      <c r="C5" s="708">
        <f>'France (2)'!T11</f>
        <v>4.5246582390122007E-4</v>
      </c>
      <c r="D5" s="709">
        <f>'Allemagne (2)'!T11</f>
        <v>5.4934720429619345E-3</v>
      </c>
      <c r="E5" s="709">
        <f>'Italie (2)'!T11</f>
        <v>1.6631907473796288E-2</v>
      </c>
      <c r="F5" s="709">
        <f>'Espagne (2)'!T11</f>
        <v>0</v>
      </c>
      <c r="G5" s="709">
        <f>'Belgique (2)'!T11</f>
        <v>8.5494548793225847E-5</v>
      </c>
      <c r="H5" s="709">
        <f>'Pays Bas (2)'!T11</f>
        <v>1.1387061941690389E-2</v>
      </c>
      <c r="I5" s="709">
        <f>'Autriche (2)'!T11</f>
        <v>3.4037777604637641E-4</v>
      </c>
      <c r="J5" s="709"/>
      <c r="K5" s="709">
        <f>'Suède (2)'!T11</f>
        <v>1.8926629305808168E-4</v>
      </c>
      <c r="L5" s="709">
        <f>'Pologne (2)'!T11</f>
        <v>1.9921031763670601E-4</v>
      </c>
      <c r="M5" s="709">
        <f>'Tchequie (2)'!T11</f>
        <v>4.6182710347813536E-5</v>
      </c>
      <c r="N5" s="709">
        <f>'UK (2)'!T11</f>
        <v>0</v>
      </c>
      <c r="O5" s="709">
        <f>'USA (2)'!T11</f>
        <v>1.2585450771670546E-4</v>
      </c>
      <c r="P5" s="715">
        <f>'Canada (2)'!T11</f>
        <v>7.1736353978920728E-3</v>
      </c>
    </row>
    <row r="6" spans="2:16" ht="20.100000000000001" customHeight="1" x14ac:dyDescent="0.25">
      <c r="B6" s="701" t="s">
        <v>111</v>
      </c>
      <c r="C6" s="708">
        <f>'France (2)'!T12</f>
        <v>0.42530639056298697</v>
      </c>
      <c r="D6" s="709">
        <f>'Allemagne (2)'!T12</f>
        <v>0.42875673712406687</v>
      </c>
      <c r="E6" s="709">
        <f>'Italie (2)'!T12</f>
        <v>0.41490021588145076</v>
      </c>
      <c r="F6" s="709">
        <f>'Espagne (2)'!T12</f>
        <v>0.46093695397455137</v>
      </c>
      <c r="G6" s="709">
        <f>'Belgique (2)'!T12</f>
        <v>0.40382792549335927</v>
      </c>
      <c r="H6" s="709">
        <f>'Pays Bas (2)'!T12</f>
        <v>0.36023035895422273</v>
      </c>
      <c r="I6" s="709">
        <f>'Autriche (2)'!T12</f>
        <v>0.45325294908814173</v>
      </c>
      <c r="J6" s="709">
        <f>'Finlande (2)'!T12</f>
        <v>0.27986722842177181</v>
      </c>
      <c r="K6" s="709">
        <f>'Suède (2)'!T12</f>
        <v>0.31067369567826575</v>
      </c>
      <c r="L6" s="709">
        <f>'Pologne (2)'!T12</f>
        <v>0.33921501454496117</v>
      </c>
      <c r="M6" s="709">
        <f>'Tchequie (2)'!T12</f>
        <v>0.57646990907778906</v>
      </c>
      <c r="N6" s="709">
        <f>'UK (2)'!T12</f>
        <v>0.41683971126273112</v>
      </c>
      <c r="O6" s="709">
        <f>'USA (2)'!T12</f>
        <v>0.25144809523065942</v>
      </c>
      <c r="P6" s="715">
        <f>'Canada (2)'!T12</f>
        <v>0.40501796392890821</v>
      </c>
    </row>
    <row r="7" spans="2:16" ht="20.100000000000001" customHeight="1" x14ac:dyDescent="0.25">
      <c r="B7" s="701" t="s">
        <v>112</v>
      </c>
      <c r="C7" s="708">
        <f>'France (2)'!T13</f>
        <v>2.7610750771718363E-2</v>
      </c>
      <c r="D7" s="709">
        <f>'Allemagne (2)'!T13</f>
        <v>2.6942010468080139E-2</v>
      </c>
      <c r="E7" s="709">
        <f>'Italie (2)'!T13</f>
        <v>2.7711705463461331E-2</v>
      </c>
      <c r="F7" s="709">
        <f>'Espagne (2)'!T13</f>
        <v>3.7136925195798302E-2</v>
      </c>
      <c r="G7" s="709">
        <f>'Belgique (2)'!T13</f>
        <v>1.776428037751419E-2</v>
      </c>
      <c r="H7" s="709">
        <f>'Pays Bas (2)'!T13</f>
        <v>1.5280913582670724E-2</v>
      </c>
      <c r="I7" s="709">
        <f>'Autriche (2)'!T13</f>
        <v>5.8338586562593706E-2</v>
      </c>
      <c r="J7" s="709">
        <f>'Finlande (2)'!T13</f>
        <v>5.5476201320883628E-2</v>
      </c>
      <c r="K7" s="709">
        <f>'Suède (2)'!T13</f>
        <v>1.8681968000147719E-2</v>
      </c>
      <c r="L7" s="709">
        <f>'Pologne (2)'!T13</f>
        <v>3.2336007354883192E-2</v>
      </c>
      <c r="M7" s="709">
        <f>'Tchequie (2)'!T13</f>
        <v>2.8881512483763892E-2</v>
      </c>
      <c r="N7" s="709">
        <f>'UK (2)'!T13</f>
        <v>2.4910181614423679E-2</v>
      </c>
      <c r="O7" s="709">
        <f>'USA (2)'!T13</f>
        <v>1.255416318499487E-2</v>
      </c>
      <c r="P7" s="715">
        <f>'Canada (2)'!T13</f>
        <v>2.0124374843337831E-2</v>
      </c>
    </row>
    <row r="8" spans="2:16" ht="20.100000000000001" customHeight="1" x14ac:dyDescent="0.25">
      <c r="B8" s="701" t="s">
        <v>113</v>
      </c>
      <c r="C8" s="708">
        <f>'France (2)'!T14</f>
        <v>1.9055242172570926E-2</v>
      </c>
      <c r="D8" s="709">
        <f>'Allemagne (2)'!T14</f>
        <v>1.6733362303237062E-2</v>
      </c>
      <c r="E8" s="709">
        <f>'Italie (2)'!T14</f>
        <v>1.3568295708745641E-2</v>
      </c>
      <c r="F8" s="709">
        <f>'Espagne (2)'!T14</f>
        <v>1.5513803523341625E-2</v>
      </c>
      <c r="G8" s="709">
        <f>'Belgique (2)'!T14</f>
        <v>6.2559706790869191E-3</v>
      </c>
      <c r="H8" s="709">
        <f>'Pays Bas (2)'!T14</f>
        <v>1.0830797421550341E-2</v>
      </c>
      <c r="I8" s="709">
        <f>'Autriche (2)'!T14</f>
        <v>9.8782352612487977E-3</v>
      </c>
      <c r="J8" s="709">
        <f>'Finlande (2)'!T14</f>
        <v>9.9280346162605344E-3</v>
      </c>
      <c r="K8" s="709">
        <f>'Suède (2)'!T14</f>
        <v>9.6433484438617715E-3</v>
      </c>
      <c r="L8" s="709">
        <f>'Pologne (2)'!T14</f>
        <v>1.4558479520075787E-2</v>
      </c>
      <c r="M8" s="709">
        <f>'Tchequie (2)'!T14</f>
        <v>1.3433395872420264E-2</v>
      </c>
      <c r="N8" s="709">
        <f>'UK (2)'!T14</f>
        <v>2.1045518968983816E-2</v>
      </c>
      <c r="O8" s="709">
        <f>'USA (2)'!T14</f>
        <v>1.2939091851723749E-2</v>
      </c>
      <c r="P8" s="715">
        <f>'Canada (2)'!T14</f>
        <v>1.9611119731675002E-2</v>
      </c>
    </row>
    <row r="9" spans="2:16" ht="20.100000000000001" customHeight="1" x14ac:dyDescent="0.25">
      <c r="B9" s="701" t="s">
        <v>114</v>
      </c>
      <c r="C9" s="708">
        <f>'France (2)'!T15</f>
        <v>1.5304599073937971E-2</v>
      </c>
      <c r="D9" s="709">
        <f>'Allemagne (2)'!T15</f>
        <v>3.5613524188788645E-2</v>
      </c>
      <c r="E9" s="709">
        <f>'Italie (2)'!T15</f>
        <v>1.7620957106993188E-2</v>
      </c>
      <c r="F9" s="709">
        <f>'Espagne (2)'!T15</f>
        <v>2.379180627787942E-2</v>
      </c>
      <c r="G9" s="709">
        <f>'Belgique (2)'!T15</f>
        <v>1.7262464547640907E-2</v>
      </c>
      <c r="H9" s="709">
        <f>'Pays Bas (2)'!T15</f>
        <v>3.2492392264651025E-2</v>
      </c>
      <c r="I9" s="709">
        <f>'Autriche (2)'!T15</f>
        <v>5.0566561759481592E-2</v>
      </c>
      <c r="J9" s="709">
        <f>'Finlande (2)'!T15</f>
        <v>7.2138465042131637E-3</v>
      </c>
      <c r="K9" s="709">
        <f>'Suède (2)'!T15</f>
        <v>1.2136124010968212E-2</v>
      </c>
      <c r="L9" s="709">
        <f>'Pologne (2)'!T15</f>
        <v>2.5914834263723645E-2</v>
      </c>
      <c r="M9" s="709">
        <f>'Tchequie (2)'!T15</f>
        <v>2.7911675566459807E-2</v>
      </c>
      <c r="N9" s="709">
        <f>'UK (2)'!T15</f>
        <v>1.3126668644319193E-2</v>
      </c>
      <c r="O9" s="709">
        <f>'USA (2)'!T15</f>
        <v>1.1149628401386736E-3</v>
      </c>
      <c r="P9" s="715">
        <f>'Canada (2)'!T15</f>
        <v>1.9085928454624666E-2</v>
      </c>
    </row>
    <row r="10" spans="2:16" ht="20.100000000000001" customHeight="1" x14ac:dyDescent="0.25">
      <c r="B10" s="701" t="s">
        <v>115</v>
      </c>
      <c r="C10" s="708">
        <f>'France (2)'!T16</f>
        <v>1.1425336248713803E-2</v>
      </c>
      <c r="D10" s="709">
        <f>'Allemagne (2)'!T16</f>
        <v>1.4203900559724484E-3</v>
      </c>
      <c r="E10" s="709">
        <f>'Italie (2)'!T16</f>
        <v>3.3163688935343018E-3</v>
      </c>
      <c r="F10" s="709">
        <f>'Espagne (2)'!T16</f>
        <v>9.5792135177914361E-4</v>
      </c>
      <c r="G10" s="709">
        <f>'Belgique (2)'!T16</f>
        <v>1.1025079640030779E-2</v>
      </c>
      <c r="H10" s="709">
        <f>'Pays Bas (2)'!T16</f>
        <v>5.8898596250122701E-3</v>
      </c>
      <c r="I10" s="709">
        <f>'Autriche (2)'!T16</f>
        <v>8.7642358577952797E-3</v>
      </c>
      <c r="J10" s="709">
        <f>'Finlande (2)'!T16</f>
        <v>5.9169513398618385E-3</v>
      </c>
      <c r="K10" s="709">
        <f>'Suède (2)'!T16</f>
        <v>2.3773692908515137E-3</v>
      </c>
      <c r="L10" s="709">
        <f>'Pologne (2)'!T16</f>
        <v>1.4795340724409667E-3</v>
      </c>
      <c r="M10" s="709">
        <f>'Tchequie (2)'!T16</f>
        <v>4.2949920623466592E-3</v>
      </c>
      <c r="N10" s="709">
        <f>'UK (2)'!T16</f>
        <v>3.4279310458485779E-3</v>
      </c>
      <c r="O10" s="709">
        <f>'USA (2)'!T16</f>
        <v>7.6559811089205679E-3</v>
      </c>
      <c r="P10" s="715">
        <f>'Canada (2)'!T16</f>
        <v>6.9468482555294286E-3</v>
      </c>
    </row>
    <row r="11" spans="2:16" ht="20.100000000000001" customHeight="1" x14ac:dyDescent="0.25">
      <c r="B11" s="701" t="s">
        <v>116</v>
      </c>
      <c r="C11" s="708">
        <f>'France (2)'!T17</f>
        <v>2.2782917462884026E-2</v>
      </c>
      <c r="D11" s="709">
        <f>'Allemagne (2)'!T17</f>
        <v>8.833658704267007E-3</v>
      </c>
      <c r="E11" s="709">
        <f>'Italie (2)'!T17</f>
        <v>4.9733322913715801E-3</v>
      </c>
      <c r="F11" s="709">
        <f>'Espagne (2)'!T17</f>
        <v>8.2368902501695884E-3</v>
      </c>
      <c r="G11" s="709">
        <f>'Belgique (2)'!T17</f>
        <v>1.8596922939674305E-2</v>
      </c>
      <c r="H11" s="709">
        <f>'Pays Bas (2)'!T17</f>
        <v>2.5228232060469227E-2</v>
      </c>
      <c r="I11" s="709">
        <f>'Autriche (2)'!T17</f>
        <v>7.5745532262960005E-3</v>
      </c>
      <c r="J11" s="709">
        <f>'Finlande (2)'!T17</f>
        <v>5.1167387838761104E-2</v>
      </c>
      <c r="K11" s="709">
        <f>'Suède (2)'!T17</f>
        <v>2.2984313978931432E-2</v>
      </c>
      <c r="L11" s="709">
        <f>'Pologne (2)'!T17</f>
        <v>1.4100496229803519E-2</v>
      </c>
      <c r="M11" s="709">
        <f>'Tchequie (2)'!T17</f>
        <v>5.4380141434550444E-3</v>
      </c>
      <c r="N11" s="709">
        <f>'UK (2)'!T17</f>
        <v>4.1052770361580802E-2</v>
      </c>
      <c r="O11" s="709">
        <f>'USA (2)'!T17</f>
        <v>1.8202914292157223E-2</v>
      </c>
      <c r="P11" s="715">
        <f>'Canada (2)'!T17</f>
        <v>1.7880375750486399E-2</v>
      </c>
    </row>
    <row r="12" spans="2:16" ht="20.100000000000001" customHeight="1" x14ac:dyDescent="0.25">
      <c r="B12" s="701" t="s">
        <v>117</v>
      </c>
      <c r="C12" s="708">
        <f>'France (2)'!T18</f>
        <v>3.2940430692341614E-2</v>
      </c>
      <c r="D12" s="709">
        <f>'Allemagne (2)'!T18</f>
        <v>1.6175583559795828E-2</v>
      </c>
      <c r="E12" s="709">
        <f>'Italie (2)'!T18</f>
        <v>1.1338660362798058E-2</v>
      </c>
      <c r="F12" s="709">
        <f>'Espagne (2)'!T18</f>
        <v>1.5178736612740764E-2</v>
      </c>
      <c r="G12" s="709">
        <f>'Belgique (2)'!T18</f>
        <v>2.9172226909966806E-2</v>
      </c>
      <c r="H12" s="709">
        <f>'Pays Bas (2)'!T18</f>
        <v>3.6091750924380744E-2</v>
      </c>
      <c r="I12" s="709">
        <f>'Autriche (2)'!T18</f>
        <v>2.8588454018569544E-3</v>
      </c>
      <c r="J12" s="709">
        <f>'Finlande (2)'!T18</f>
        <v>5.5518484779473166E-2</v>
      </c>
      <c r="K12" s="709">
        <f>'Suède (2)'!T18</f>
        <v>2.4775419386407909E-2</v>
      </c>
      <c r="L12" s="709">
        <f>'Pologne (2)'!T18</f>
        <v>9.802304714867021E-3</v>
      </c>
      <c r="M12" s="709">
        <f>'Tchequie (2)'!T18</f>
        <v>2.5787270890460384E-2</v>
      </c>
      <c r="N12" s="709">
        <f>'UK (2)'!T18</f>
        <v>2.364118790995089E-2</v>
      </c>
      <c r="O12" s="709">
        <f>'USA (2)'!T18</f>
        <v>5.2461232581899331E-2</v>
      </c>
      <c r="P12" s="715">
        <f>'Canada (2)'!T18</f>
        <v>2.0375034316475488E-2</v>
      </c>
    </row>
    <row r="13" spans="2:16" ht="20.100000000000001" customHeight="1" x14ac:dyDescent="0.25">
      <c r="B13" s="701" t="s">
        <v>118</v>
      </c>
      <c r="C13" s="708">
        <f>'France (2)'!T19</f>
        <v>4.2003527855357929E-2</v>
      </c>
      <c r="D13" s="709">
        <f>'Allemagne (2)'!T19</f>
        <v>5.8709455646861197E-2</v>
      </c>
      <c r="E13" s="709">
        <f>'Italie (2)'!T19</f>
        <v>2.2701741704193569E-2</v>
      </c>
      <c r="F13" s="709">
        <f>'Espagne (2)'!T19</f>
        <v>5.6299463481817996E-2</v>
      </c>
      <c r="G13" s="709">
        <f>'Belgique (2)'!T19</f>
        <v>4.5312110860409704E-2</v>
      </c>
      <c r="H13" s="709">
        <f>'Pays Bas (2)'!T19</f>
        <v>5.4088544223029354E-2</v>
      </c>
      <c r="I13" s="709">
        <f>'Autriche (2)'!T19</f>
        <v>2.9099086266025632E-2</v>
      </c>
      <c r="J13" s="709">
        <f>'Finlande (2)'!T19</f>
        <v>7.8897517649738097E-2</v>
      </c>
      <c r="K13" s="709">
        <f>'Suède (2)'!T19</f>
        <v>7.7197566312446342E-2</v>
      </c>
      <c r="L13" s="709">
        <f>'Pologne (2)'!T19</f>
        <v>2.3328505341682536E-2</v>
      </c>
      <c r="M13" s="709">
        <f>'Tchequie (2)'!T19</f>
        <v>2.5296579593014866E-2</v>
      </c>
      <c r="N13" s="709">
        <f>'UK (2)'!T19</f>
        <v>4.3335310985859785E-2</v>
      </c>
      <c r="O13" s="709">
        <f>'USA (2)'!T19</f>
        <v>4.8701060345637814E-2</v>
      </c>
      <c r="P13" s="715">
        <f>'Canada (2)'!T19</f>
        <v>3.9723558409625326E-2</v>
      </c>
    </row>
    <row r="14" spans="2:16" ht="20.100000000000001" customHeight="1" x14ac:dyDescent="0.25">
      <c r="B14" s="701" t="s">
        <v>119</v>
      </c>
      <c r="C14" s="708">
        <f>'France (2)'!T20</f>
        <v>1.4783229825077172E-2</v>
      </c>
      <c r="D14" s="709">
        <f>'Allemagne (2)'!T20</f>
        <v>3.5697839580239067E-2</v>
      </c>
      <c r="E14" s="709">
        <f>'Italie (2)'!T20</f>
        <v>2.8099999023160856E-2</v>
      </c>
      <c r="F14" s="709">
        <f>'Espagne (2)'!T20</f>
        <v>1.4245482763582543E-2</v>
      </c>
      <c r="G14" s="709">
        <f>'Belgique (2)'!T20</f>
        <v>3.0510402456295556E-2</v>
      </c>
      <c r="H14" s="709">
        <f>'Pays Bas (2)'!T20</f>
        <v>3.5339157750073624E-2</v>
      </c>
      <c r="I14" s="709">
        <f>'Autriche (2)'!T20</f>
        <v>2.6065198805542898E-2</v>
      </c>
      <c r="J14" s="709">
        <f>'Finlande (2)'!T20</f>
        <v>2.6504137250436498E-2</v>
      </c>
      <c r="K14" s="709">
        <f>'Suède (2)'!T20</f>
        <v>4.3208109829844989E-3</v>
      </c>
      <c r="L14" s="709">
        <f>'Pologne (2)'!T20</f>
        <v>1.9232701578559549E-2</v>
      </c>
      <c r="M14" s="709">
        <f>'Tchequie (2)'!T20</f>
        <v>2.8708327319959589E-2</v>
      </c>
      <c r="N14" s="709">
        <f>'UK (2)'!T20</f>
        <v>1.4848874386103696E-2</v>
      </c>
      <c r="O14" s="709">
        <f>'USA (2)'!T20</f>
        <v>0.11604436484633718</v>
      </c>
      <c r="P14" s="715">
        <f>'Canada (2)'!T20</f>
        <v>1.9360460258537344E-2</v>
      </c>
    </row>
    <row r="15" spans="2:16" ht="20.100000000000001" customHeight="1" x14ac:dyDescent="0.25">
      <c r="B15" s="701" t="s">
        <v>120</v>
      </c>
      <c r="C15" s="708">
        <f>'France (2)'!T21</f>
        <v>3.0213003454358376E-2</v>
      </c>
      <c r="D15" s="709">
        <f>'Allemagne (2)'!T21</f>
        <v>6.5039595804984987E-2</v>
      </c>
      <c r="E15" s="709">
        <f>'Italie (2)'!T21</f>
        <v>3.5679049730880812E-2</v>
      </c>
      <c r="F15" s="709">
        <f>'Espagne (2)'!T21</f>
        <v>3.7827615269184121E-2</v>
      </c>
      <c r="G15" s="709">
        <f>'Belgique (2)'!T21</f>
        <v>4.2884809105541162E-2</v>
      </c>
      <c r="H15" s="709">
        <f>'Pays Bas (2)'!T21</f>
        <v>6.6031870684859786E-2</v>
      </c>
      <c r="I15" s="709">
        <f>'Autriche (2)'!T21</f>
        <v>9.7933113340421582E-2</v>
      </c>
      <c r="J15" s="709">
        <f>'Finlande (2)'!T21</f>
        <v>6.8560995976618841E-2</v>
      </c>
      <c r="K15" s="709">
        <f>'Suède (2)'!T21</f>
        <v>0.15712333699555917</v>
      </c>
      <c r="L15" s="709">
        <f>'Pologne (2)'!T21</f>
        <v>9.5683772275365273E-2</v>
      </c>
      <c r="M15" s="709">
        <f>'Tchequie (2)'!T21</f>
        <v>4.9652186462693031E-2</v>
      </c>
      <c r="N15" s="709">
        <f>'UK (2)'!T21</f>
        <v>3.9701374468505884E-2</v>
      </c>
      <c r="O15" s="709">
        <f>'USA (2)'!T21</f>
        <v>0.14485462743359354</v>
      </c>
      <c r="P15" s="715">
        <f>'Canada (2)'!T21</f>
        <v>6.2235166330464678E-2</v>
      </c>
    </row>
    <row r="16" spans="2:16" ht="20.100000000000001" customHeight="1" x14ac:dyDescent="0.25">
      <c r="B16" s="701" t="s">
        <v>121</v>
      </c>
      <c r="C16" s="708">
        <f>'France (2)'!T22</f>
        <v>9.9288686976333973E-2</v>
      </c>
      <c r="D16" s="709">
        <f>'Allemagne (2)'!T22</f>
        <v>3.3155406238041807E-2</v>
      </c>
      <c r="E16" s="709">
        <f>'Italie (2)'!T22</f>
        <v>0.12520513622021862</v>
      </c>
      <c r="F16" s="709">
        <f>'Espagne (2)'!T22</f>
        <v>6.2116882849918807E-2</v>
      </c>
      <c r="G16" s="709">
        <f>'Belgique (2)'!T22</f>
        <v>8.8512878081056262E-2</v>
      </c>
      <c r="H16" s="709">
        <f>'Pays Bas (2)'!T22</f>
        <v>5.6084552207061288E-2</v>
      </c>
      <c r="I16" s="709">
        <f>'Autriche (2)'!T22</f>
        <v>6.6341530469647872E-2</v>
      </c>
      <c r="J16" s="709">
        <f>'Finlande (2)'!T22</f>
        <v>2.8820542017763608E-2</v>
      </c>
      <c r="K16" s="709">
        <f>'Suède (2)'!T22</f>
        <v>6.7826576680546188E-2</v>
      </c>
      <c r="L16" s="709">
        <f>'Pologne (2)'!T22</f>
        <v>3.8202245553092609E-2</v>
      </c>
      <c r="M16" s="709">
        <f>'Tchequie (2)'!T22</f>
        <v>3.912252850339154E-2</v>
      </c>
      <c r="N16" s="709">
        <f>'UK (2)'!T22</f>
        <v>8.6332772998450838E-2</v>
      </c>
      <c r="O16" s="709">
        <f>'USA (2)'!T22</f>
        <v>0.1622746954762917</v>
      </c>
      <c r="P16" s="715">
        <f>'Canada (2)'!T22</f>
        <v>4.3029876221964934E-2</v>
      </c>
    </row>
    <row r="17" spans="2:16" ht="20.100000000000001" customHeight="1" x14ac:dyDescent="0.25">
      <c r="B17" s="701" t="s">
        <v>122</v>
      </c>
      <c r="C17" s="708">
        <f>'France (2)'!T23</f>
        <v>0.10432552734087903</v>
      </c>
      <c r="D17" s="709">
        <f>'Allemagne (2)'!T23</f>
        <v>0.10505697774722246</v>
      </c>
      <c r="E17" s="709">
        <f>'Italie (2)'!T23</f>
        <v>6.8423918883277479E-2</v>
      </c>
      <c r="F17" s="709">
        <f>'Espagne (2)'!T23</f>
        <v>7.5381832384319683E-2</v>
      </c>
      <c r="G17" s="709">
        <f>'Belgique (2)'!T23</f>
        <v>7.2759578177330572E-2</v>
      </c>
      <c r="H17" s="709">
        <f>'Pays Bas (2)'!T23</f>
        <v>0.11351068355093093</v>
      </c>
      <c r="I17" s="709">
        <f>'Autriche (2)'!T23</f>
        <v>6.6801991426415047E-2</v>
      </c>
      <c r="J17" s="709">
        <f>'Finlande (2)'!T23</f>
        <v>0.10262825476353146</v>
      </c>
      <c r="K17" s="709">
        <f>'Suède (2)'!T23</f>
        <v>0.13911072539769004</v>
      </c>
      <c r="L17" s="709">
        <f>'Pologne (2)'!T23</f>
        <v>3.9501337807980638E-2</v>
      </c>
      <c r="M17" s="709">
        <f>'Tchequie (2)'!T23</f>
        <v>2.1977197286765768E-2</v>
      </c>
      <c r="N17" s="709">
        <f>'UK (2)'!T23</f>
        <v>0.10894393355087512</v>
      </c>
      <c r="O17" s="709">
        <f>'USA (2)'!T23</f>
        <v>0.11532402716040381</v>
      </c>
      <c r="P17" s="715">
        <f>'Canada (2)'!T23</f>
        <v>7.1115673378770339E-2</v>
      </c>
    </row>
    <row r="18" spans="2:16" ht="20.100000000000001" customHeight="1" x14ac:dyDescent="0.25">
      <c r="B18" s="701" t="s">
        <v>123</v>
      </c>
      <c r="C18" s="708">
        <f>'France (2)'!T24</f>
        <v>0</v>
      </c>
      <c r="D18" s="709">
        <f>'Allemagne (2)'!T24</f>
        <v>7.4716408423756188E-3</v>
      </c>
      <c r="E18" s="709">
        <f>'Italie (2)'!T24</f>
        <v>1.7729630461751861E-3</v>
      </c>
      <c r="F18" s="709">
        <f>'Espagne (2)'!T24</f>
        <v>3.1985528398462389E-3</v>
      </c>
      <c r="G18" s="709">
        <f>'Belgique (2)'!T24</f>
        <v>2.8473401902439567E-3</v>
      </c>
      <c r="H18" s="709">
        <f>'Pays Bas (2)'!T24</f>
        <v>6.282516933346422E-3</v>
      </c>
      <c r="I18" s="709">
        <f>'Autriche (2)'!T24</f>
        <v>9.6833870198935403E-4</v>
      </c>
      <c r="J18" s="709">
        <f>'Finlande (2)'!T24</f>
        <v>1.3616412358612313E-2</v>
      </c>
      <c r="K18" s="709">
        <f>'Suède (2)'!T24</f>
        <v>8.2261593714512572E-3</v>
      </c>
      <c r="L18" s="709">
        <f>'Pologne (2)'!T24</f>
        <v>2.7000446218811759E-3</v>
      </c>
      <c r="M18" s="709">
        <f>'Tchequie (2)'!T24</f>
        <v>3.1346514648578436E-3</v>
      </c>
      <c r="N18" s="709">
        <f>'UK (2)'!T24</f>
        <v>1.8952503378489732E-3</v>
      </c>
      <c r="O18" s="709">
        <f>'USA (2)'!T24</f>
        <v>2.7600257041607762E-4</v>
      </c>
      <c r="P18" s="715">
        <f>'Canada (2)'!T24</f>
        <v>1.0969335991119492E-2</v>
      </c>
    </row>
    <row r="19" spans="2:16" ht="20.100000000000001" customHeight="1" x14ac:dyDescent="0.25">
      <c r="B19" s="701" t="s">
        <v>124</v>
      </c>
      <c r="C19" s="708">
        <f>'France (2)'!T25</f>
        <v>3.6472879611935911E-2</v>
      </c>
      <c r="D19" s="709">
        <f>'Allemagne (2)'!T25</f>
        <v>2.5132472451567293E-2</v>
      </c>
      <c r="E19" s="709">
        <f>'Italie (2)'!T25</f>
        <v>3.2308954684432114E-3</v>
      </c>
      <c r="F19" s="709">
        <f>'Espagne (2)'!T25</f>
        <v>4.9314448989660207E-3</v>
      </c>
      <c r="G19" s="709">
        <f>'Belgique (2)'!T25</f>
        <v>7.9547101920653617E-4</v>
      </c>
      <c r="H19" s="709">
        <f>'Pays Bas (2)'!T25</f>
        <v>2.0221851379208795E-2</v>
      </c>
      <c r="I19" s="709">
        <f>'Autriche (2)'!T25</f>
        <v>5.9936001108096895E-3</v>
      </c>
      <c r="J19" s="709">
        <f>'Finlande (2)'!T25</f>
        <v>1.2999013132923403E-2</v>
      </c>
      <c r="K19" s="709">
        <f>'Suède (2)'!T25</f>
        <v>2.6783488593243653E-2</v>
      </c>
      <c r="L19" s="709">
        <f>'Pologne (2)'!T25</f>
        <v>1.607963911909817E-3</v>
      </c>
      <c r="M19" s="709">
        <f>'Tchequie (2)'!T25</f>
        <v>1.0795208543801413E-3</v>
      </c>
      <c r="N19" s="709">
        <f>'UK (2)'!T25</f>
        <v>7.6139622268367449E-3</v>
      </c>
      <c r="O19" s="709">
        <f>'USA (2)'!T25</f>
        <v>2.9527184140702944E-5</v>
      </c>
      <c r="P19" s="715">
        <f>'Canada (2)'!T25</f>
        <v>5.0728702896907342E-3</v>
      </c>
    </row>
    <row r="20" spans="2:16" ht="20.100000000000001" customHeight="1" x14ac:dyDescent="0.25">
      <c r="B20" s="701" t="s">
        <v>125</v>
      </c>
      <c r="C20" s="708">
        <f>'France (2)'!T26</f>
        <v>0.11166029692782597</v>
      </c>
      <c r="D20" s="709">
        <f>'Allemagne (2)'!T26</f>
        <v>0.10618550683278961</v>
      </c>
      <c r="E20" s="709">
        <f>'Italie (2)'!T26</f>
        <v>0.19357044475486221</v>
      </c>
      <c r="F20" s="709">
        <f>'Espagne (2)'!T26</f>
        <v>0.15428495076777601</v>
      </c>
      <c r="G20" s="709">
        <f>'Belgique (2)'!T26</f>
        <v>0.16694855086739796</v>
      </c>
      <c r="H20" s="709">
        <f>'Pays Bas (2)'!T26</f>
        <v>0.10575570171133143</v>
      </c>
      <c r="I20" s="709">
        <f>'Autriche (2)'!T26</f>
        <v>0.10194911201406319</v>
      </c>
      <c r="J20" s="709">
        <f>'Finlande (2)'!T26</f>
        <v>0.17354330828209213</v>
      </c>
      <c r="K20" s="709">
        <f>'Suède (2)'!T26</f>
        <v>9.7028980824093142E-2</v>
      </c>
      <c r="L20" s="709">
        <f>'Pologne (2)'!T26</f>
        <v>0.32553620596843541</v>
      </c>
      <c r="M20" s="709">
        <f>'Tchequie (2)'!T26</f>
        <v>0.13285033915427913</v>
      </c>
      <c r="N20" s="709">
        <f>'UK (2)'!T26</f>
        <v>0.13476053923992221</v>
      </c>
      <c r="O20" s="709">
        <f>'USA (2)'!T26</f>
        <v>4.0682521955716623E-2</v>
      </c>
      <c r="P20" s="715">
        <f>'Canada (2)'!T26</f>
        <v>0.17381444037288582</v>
      </c>
    </row>
    <row r="21" spans="2:16" ht="20.100000000000001" customHeight="1" x14ac:dyDescent="0.25">
      <c r="B21" s="701" t="s">
        <v>126</v>
      </c>
      <c r="C21" s="708">
        <f>'France (2)'!T27</f>
        <v>2.8020726150227841E-3</v>
      </c>
      <c r="D21" s="709">
        <f>'Allemagne (2)'!T27</f>
        <v>2.3348877632423809E-4</v>
      </c>
      <c r="E21" s="709">
        <f>'Italie (2)'!T27</f>
        <v>4.9086166980883263E-4</v>
      </c>
      <c r="F21" s="709">
        <f>'Espagne (2)'!T27</f>
        <v>1.1717063744938023E-4</v>
      </c>
      <c r="G21" s="709">
        <f>'Belgique (2)'!T27</f>
        <v>4.3342019083870151E-3</v>
      </c>
      <c r="H21" s="709">
        <f>'Pays Bas (2)'!T27</f>
        <v>9.8164327083537836E-4</v>
      </c>
      <c r="I21" s="709">
        <f>'Autriche (2)'!T27</f>
        <v>2.2934510266554492E-4</v>
      </c>
      <c r="J21" s="709">
        <f>'Finlande (2)'!T27</f>
        <v>2.8254763531465874E-3</v>
      </c>
      <c r="K21" s="709">
        <f>'Suède (2)'!T27</f>
        <v>6.1073001394107819E-3</v>
      </c>
      <c r="L21" s="709">
        <f>'Pologne (2)'!T27</f>
        <v>8.074327178028345E-4</v>
      </c>
      <c r="M21" s="709">
        <f>'Tchequie (2)'!T27</f>
        <v>2.0204935777168422E-3</v>
      </c>
      <c r="N21" s="709">
        <f>'UK (2)'!T27</f>
        <v>2.2413395299779163E-3</v>
      </c>
      <c r="O21" s="709">
        <f>'USA (2)'!T27</f>
        <v>3.3869383517784982E-3</v>
      </c>
      <c r="P21" s="715">
        <f>'Canada (2)'!T27</f>
        <v>1.9694672889387557E-3</v>
      </c>
    </row>
    <row r="22" spans="2:16" ht="20.100000000000001" customHeight="1" x14ac:dyDescent="0.25">
      <c r="B22" s="701" t="s">
        <v>127</v>
      </c>
      <c r="C22" s="708">
        <f>'France (2)'!T28</f>
        <v>3.4692874467146854E-3</v>
      </c>
      <c r="D22" s="709">
        <f>'Allemagne (2)'!T28</f>
        <v>2.0067063165199794E-2</v>
      </c>
      <c r="E22" s="709">
        <f>'Italie (2)'!T28</f>
        <v>1.0332516044582938E-2</v>
      </c>
      <c r="F22" s="709">
        <f>'Espagne (2)'!T28</f>
        <v>2.5596645219643555E-2</v>
      </c>
      <c r="G22" s="709">
        <f>'Belgique (2)'!T28</f>
        <v>3.9453875690926059E-2</v>
      </c>
      <c r="H22" s="709">
        <f>'Pays Bas (2)'!T28</f>
        <v>3.0365498511174371E-2</v>
      </c>
      <c r="I22" s="709">
        <f>'Autriche (2)'!T28</f>
        <v>1.0981216655766709E-2</v>
      </c>
      <c r="J22" s="709">
        <f>'Finlande (2)'!T28</f>
        <v>2.1099673574736206E-2</v>
      </c>
      <c r="K22" s="709">
        <f>'Suède (2)'!T28</f>
        <v>1.0257309833537988E-2</v>
      </c>
      <c r="L22" s="709">
        <f>'Pologne (2)'!T28</f>
        <v>1.2359057305162043E-2</v>
      </c>
      <c r="M22" s="709">
        <f>'Tchequie (2)'!T28</f>
        <v>1.1643815846442487E-2</v>
      </c>
      <c r="N22" s="709">
        <f>'UK (2)'!T28</f>
        <v>1.5615214740103496E-2</v>
      </c>
      <c r="O22" s="709">
        <f>'USA (2)'!T28</f>
        <v>1.1723881223985235E-2</v>
      </c>
      <c r="P22" s="715">
        <f>'Canada (2)'!T28</f>
        <v>5.5777700855823058E-2</v>
      </c>
    </row>
    <row r="23" spans="2:16" ht="21.75" customHeight="1" x14ac:dyDescent="0.25">
      <c r="B23" s="710" t="s">
        <v>128</v>
      </c>
      <c r="C23" s="711">
        <f>SUM(C4:C22)</f>
        <v>1.0000000000000002</v>
      </c>
      <c r="D23" s="712">
        <f>SUM(D4:D22)</f>
        <v>1</v>
      </c>
      <c r="E23" s="712">
        <f t="shared" ref="E23:P23" si="0">SUM(E4:E22)</f>
        <v>0.99999633685321032</v>
      </c>
      <c r="F23" s="712">
        <f t="shared" si="0"/>
        <v>1</v>
      </c>
      <c r="G23" s="712">
        <f t="shared" si="0"/>
        <v>1</v>
      </c>
      <c r="H23" s="712">
        <f t="shared" si="0"/>
        <v>1.0000000000000002</v>
      </c>
      <c r="I23" s="712">
        <f t="shared" si="0"/>
        <v>1</v>
      </c>
      <c r="J23" s="712">
        <f t="shared" si="0"/>
        <v>0.999999924087148</v>
      </c>
      <c r="K23" s="712">
        <f t="shared" si="0"/>
        <v>0.99999999999999989</v>
      </c>
      <c r="L23" s="712">
        <f t="shared" si="0"/>
        <v>1</v>
      </c>
      <c r="M23" s="712">
        <f t="shared" si="0"/>
        <v>0.99999999999999989</v>
      </c>
      <c r="N23" s="712">
        <f t="shared" si="0"/>
        <v>1</v>
      </c>
      <c r="O23" s="712">
        <f t="shared" si="0"/>
        <v>0.9997999421465118</v>
      </c>
      <c r="P23" s="713">
        <f t="shared" si="0"/>
        <v>0.99998806383461247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8EE33-1D53-41CB-B8F9-7AFACC9BC38D}">
  <dimension ref="B3:P23"/>
  <sheetViews>
    <sheetView topLeftCell="A3" workbookViewId="0">
      <selection activeCell="D19" sqref="D19"/>
    </sheetView>
  </sheetViews>
  <sheetFormatPr baseColWidth="10" defaultRowHeight="15" x14ac:dyDescent="0.25"/>
  <cols>
    <col min="1" max="1" width="2.140625" customWidth="1"/>
    <col min="2" max="2" width="41.7109375" customWidth="1"/>
    <col min="3" max="16" width="10.7109375" customWidth="1"/>
  </cols>
  <sheetData>
    <row r="3" spans="2:16" ht="15.75" x14ac:dyDescent="0.25">
      <c r="B3" s="705"/>
      <c r="C3" s="702" t="s">
        <v>96</v>
      </c>
      <c r="D3" s="703" t="s">
        <v>97</v>
      </c>
      <c r="E3" s="703" t="s">
        <v>98</v>
      </c>
      <c r="F3" s="703" t="s">
        <v>99</v>
      </c>
      <c r="G3" s="703" t="s">
        <v>100</v>
      </c>
      <c r="H3" s="703" t="s">
        <v>107</v>
      </c>
      <c r="I3" s="703" t="s">
        <v>101</v>
      </c>
      <c r="J3" s="703" t="s">
        <v>106</v>
      </c>
      <c r="K3" s="703" t="s">
        <v>102</v>
      </c>
      <c r="L3" s="703" t="s">
        <v>103</v>
      </c>
      <c r="M3" s="703" t="s">
        <v>129</v>
      </c>
      <c r="N3" s="703" t="s">
        <v>108</v>
      </c>
      <c r="O3" s="703" t="s">
        <v>104</v>
      </c>
      <c r="P3" s="704" t="s">
        <v>105</v>
      </c>
    </row>
    <row r="4" spans="2:16" ht="20.100000000000001" customHeight="1" x14ac:dyDescent="0.25">
      <c r="B4" s="700" t="s">
        <v>132</v>
      </c>
      <c r="C4" s="706">
        <f>'France (2)'!U10</f>
        <v>2.5227837416364231E-3</v>
      </c>
      <c r="D4" s="707">
        <f>'Allemagne (2)'!U10</f>
        <v>9.5122667841927421E-3</v>
      </c>
      <c r="E4" s="707">
        <f>'Italie (2)'!U10</f>
        <v>5.1817926909056922E-3</v>
      </c>
      <c r="F4" s="707">
        <f>'Espagne (2)'!U10</f>
        <v>9.9443307798448874E-4</v>
      </c>
      <c r="G4" s="707">
        <f>'Belgique (2)'!U10</f>
        <v>8.1811302231403268E-5</v>
      </c>
      <c r="H4" s="707">
        <f>'Pays Bas (2)'!U10</f>
        <v>2.2522522522522522E-3</v>
      </c>
      <c r="I4" s="707">
        <f>'Autriche (2)'!U10</f>
        <v>1.3808253768252212E-3</v>
      </c>
      <c r="J4" s="707">
        <f>'Finlande (2)'!U10</f>
        <v>2.0265863169088975E-3</v>
      </c>
      <c r="K4" s="707">
        <f>'Suède (2)'!U10</f>
        <v>2.4051659595707511E-2</v>
      </c>
      <c r="L4" s="707">
        <f>'Pologne (2)'!U10</f>
        <v>1.0271256753933047E-3</v>
      </c>
      <c r="M4" s="707">
        <f>'Tchequie (2)'!U10</f>
        <v>1.1325421121684186E-2</v>
      </c>
      <c r="N4" s="707">
        <f>'UK (2)'!U10</f>
        <v>1.1417302402823187E-3</v>
      </c>
      <c r="O4" s="707">
        <v>1.0999999999999999E-2</v>
      </c>
      <c r="P4" s="714">
        <f>'Canada (2)'!U10</f>
        <v>3.3472803347280333E-3</v>
      </c>
    </row>
    <row r="5" spans="2:16" ht="20.100000000000001" customHeight="1" x14ac:dyDescent="0.25">
      <c r="B5" s="701" t="s">
        <v>133</v>
      </c>
      <c r="C5" s="708">
        <f>'France (2)'!U11</f>
        <v>3.0044494465613356E-4</v>
      </c>
      <c r="D5" s="709">
        <f>'Allemagne (2)'!U11</f>
        <v>8.8144557073600708E-4</v>
      </c>
      <c r="E5" s="709">
        <f>'Italie (2)'!U11</f>
        <v>5.6640807552107673E-3</v>
      </c>
      <c r="F5" s="709">
        <f>'Espagne (2)'!U11</f>
        <v>1.1419327211305134E-4</v>
      </c>
      <c r="G5" s="709">
        <f>'Belgique (2)'!U11</f>
        <v>4.0905651115701634E-5</v>
      </c>
      <c r="H5" s="709">
        <f>'Pays Bas (2)'!U11</f>
        <v>1.4639639639639639E-2</v>
      </c>
      <c r="I5" s="709">
        <f>'Autriche (2)'!U11</f>
        <v>1.600315255780032E-4</v>
      </c>
      <c r="J5" s="709">
        <f>'Finlande (2)'!U11</f>
        <v>1.8078695498050335E-5</v>
      </c>
      <c r="K5" s="709">
        <f>'Suède (2)'!U11</f>
        <v>2.1524831544796606E-3</v>
      </c>
      <c r="L5" s="709">
        <f>'Pologne (2)'!U11</f>
        <v>1.0447728095455691E-3</v>
      </c>
      <c r="M5" s="709">
        <f>'Tchequie (2)'!U11</f>
        <v>4.5241362669843615E-5</v>
      </c>
      <c r="N5" s="709">
        <f>'UK (2)'!U11</f>
        <v>1.5569048731122528E-4</v>
      </c>
      <c r="O5" s="709">
        <f>'USA (2)'!U11</f>
        <v>7.1657048335530245E-3</v>
      </c>
      <c r="P5" s="715">
        <f>'Canada (2)'!U11</f>
        <v>3.6262203626220364E-3</v>
      </c>
    </row>
    <row r="6" spans="2:16" ht="20.100000000000001" customHeight="1" x14ac:dyDescent="0.25">
      <c r="B6" s="701" t="s">
        <v>111</v>
      </c>
      <c r="C6" s="708">
        <f>'France (2)'!U12</f>
        <v>0.32095627333813409</v>
      </c>
      <c r="D6" s="709">
        <f>'Allemagne (2)'!U12</f>
        <v>0.18855589833994418</v>
      </c>
      <c r="E6" s="709">
        <f>'Italie (2)'!U12</f>
        <v>0.17486867931582392</v>
      </c>
      <c r="F6" s="709">
        <f>'Espagne (2)'!U12</f>
        <v>0.29387638578293762</v>
      </c>
      <c r="G6" s="709">
        <f>'Belgique (2)'!U12</f>
        <v>8.2363528521465237E-2</v>
      </c>
      <c r="H6" s="709">
        <f>'Pays Bas (2)'!U12</f>
        <v>0.17374517374517376</v>
      </c>
      <c r="I6" s="709">
        <f>'Autriche (2)'!U12</f>
        <v>0.12249243091998835</v>
      </c>
      <c r="J6" s="709">
        <f>'Finlande (2)'!U12</f>
        <v>0.13536157390996101</v>
      </c>
      <c r="K6" s="709">
        <f>'Suède (2)'!U12</f>
        <v>0.17321250311954081</v>
      </c>
      <c r="L6" s="709">
        <f>'Pologne (2)'!U12</f>
        <v>0.18483858182007853</v>
      </c>
      <c r="M6" s="709">
        <f>'Tchequie (2)'!U12</f>
        <v>0.14549622234621706</v>
      </c>
      <c r="N6" s="709">
        <f>'UK (2)'!U12</f>
        <v>0.18688048160257409</v>
      </c>
      <c r="O6" s="709">
        <f>'USA (2)'!U12</f>
        <v>0.12352533986317103</v>
      </c>
      <c r="P6" s="715">
        <f>'Canada (2)'!U12</f>
        <v>0.22761506276150628</v>
      </c>
    </row>
    <row r="7" spans="2:16" ht="20.100000000000001" customHeight="1" x14ac:dyDescent="0.25">
      <c r="B7" s="701" t="s">
        <v>112</v>
      </c>
      <c r="C7" s="708">
        <f>'France (2)'!U13</f>
        <v>6.0780489200673374E-2</v>
      </c>
      <c r="D7" s="709">
        <f>'Allemagne (2)'!U13</f>
        <v>1.5094755398854121E-2</v>
      </c>
      <c r="E7" s="709">
        <f>'Italie (2)'!U13</f>
        <v>1.8409197121226281E-2</v>
      </c>
      <c r="F7" s="709">
        <f>'Espagne (2)'!U13</f>
        <v>3.136984346005614E-2</v>
      </c>
      <c r="G7" s="709">
        <f>'Belgique (2)'!U13</f>
        <v>2.5279692389503609E-2</v>
      </c>
      <c r="H7" s="709">
        <f>'Pays Bas (2)'!U13</f>
        <v>4.1988416988416988E-2</v>
      </c>
      <c r="I7" s="709">
        <f>'Autriche (2)'!U13</f>
        <v>4.4817050125605766E-2</v>
      </c>
      <c r="J7" s="709">
        <f>'Finlande (2)'!U13</f>
        <v>9.6956752924494849E-2</v>
      </c>
      <c r="K7" s="709">
        <f>'Suède (2)'!U13</f>
        <v>2.7249188919391067E-2</v>
      </c>
      <c r="L7" s="709">
        <f>'Pologne (2)'!U13</f>
        <v>6.6190600084810355E-2</v>
      </c>
      <c r="M7" s="709">
        <f>'Tchequie (2)'!U13</f>
        <v>3.3448447467237713E-2</v>
      </c>
      <c r="N7" s="709">
        <f>'UK (2)'!U13</f>
        <v>3.8974518656910061E-2</v>
      </c>
      <c r="O7" s="709">
        <f>'USA (2)'!U13</f>
        <v>1.4694290188371114E-2</v>
      </c>
      <c r="P7" s="715">
        <f>'Canada (2)'!U13</f>
        <v>2.0850767085076709E-2</v>
      </c>
    </row>
    <row r="8" spans="2:16" ht="20.100000000000001" customHeight="1" x14ac:dyDescent="0.25">
      <c r="B8" s="701" t="s">
        <v>113</v>
      </c>
      <c r="C8" s="708">
        <f>'France (2)'!U14</f>
        <v>1.8885110806956967E-2</v>
      </c>
      <c r="D8" s="709">
        <f>'Allemagne (2)'!U14</f>
        <v>2.8463346555016894E-2</v>
      </c>
      <c r="E8" s="709">
        <f>'Italie (2)'!U14</f>
        <v>1.244228432563791E-2</v>
      </c>
      <c r="F8" s="709">
        <f>'Espagne (2)'!U14</f>
        <v>2.8790978731503072E-2</v>
      </c>
      <c r="G8" s="709">
        <f>'Belgique (2)'!U14</f>
        <v>4.376904669380074E-3</v>
      </c>
      <c r="H8" s="709">
        <f>'Pays Bas (2)'!U14</f>
        <v>1.0456885456885457E-2</v>
      </c>
      <c r="I8" s="709">
        <f>'Autriche (2)'!U14</f>
        <v>8.9933922160792459E-3</v>
      </c>
      <c r="J8" s="709">
        <f>'Finlande (2)'!U14</f>
        <v>7.9652605459057061E-3</v>
      </c>
      <c r="K8" s="709">
        <f>'Suède (2)'!U14</f>
        <v>1.3679186423758424E-2</v>
      </c>
      <c r="L8" s="709">
        <f>'Pologne (2)'!U14</f>
        <v>1.58145911919041E-2</v>
      </c>
      <c r="M8" s="709">
        <f>'Tchequie (2)'!U14</f>
        <v>5.6853312421770146E-3</v>
      </c>
      <c r="N8" s="709">
        <f>'UK (2)'!U14</f>
        <v>2.0395453837770514E-2</v>
      </c>
      <c r="O8" s="709">
        <f>'USA (2)'!U14</f>
        <v>1.3505293925893919E-2</v>
      </c>
      <c r="P8" s="715">
        <f>'Canada (2)'!U14</f>
        <v>1.2761506276150627E-2</v>
      </c>
    </row>
    <row r="9" spans="2:16" ht="20.100000000000001" customHeight="1" x14ac:dyDescent="0.25">
      <c r="B9" s="701" t="s">
        <v>114</v>
      </c>
      <c r="C9" s="708">
        <f>'France (2)'!U15</f>
        <v>5.7194225734301746E-2</v>
      </c>
      <c r="D9" s="709">
        <f>'Allemagne (2)'!U15</f>
        <v>5.9424122227119139E-2</v>
      </c>
      <c r="E9" s="709">
        <f>'Italie (2)'!U15</f>
        <v>1.6337975511730069E-2</v>
      </c>
      <c r="F9" s="709">
        <f>'Espagne (2)'!U15</f>
        <v>1.4697625731550649E-2</v>
      </c>
      <c r="G9" s="709">
        <f>'Belgique (2)'!U15</f>
        <v>4.151923588243716E-2</v>
      </c>
      <c r="H9" s="709">
        <f>'Pays Bas (2)'!U15</f>
        <v>2.397039897039897E-2</v>
      </c>
      <c r="I9" s="709">
        <f>'Autriche (2)'!U15</f>
        <v>7.4462415837175194E-2</v>
      </c>
      <c r="J9" s="709">
        <f>'Finlande (2)'!U15</f>
        <v>8.7376816731655448E-3</v>
      </c>
      <c r="K9" s="709">
        <f>'Suède (2)'!U15</f>
        <v>4.2222984776640882E-2</v>
      </c>
      <c r="L9" s="709">
        <f>'Pologne (2)'!U15</f>
        <v>4.5471979630522109E-2</v>
      </c>
      <c r="M9" s="709">
        <f>'Tchequie (2)'!U15</f>
        <v>5.4078508844686402E-2</v>
      </c>
      <c r="N9" s="709">
        <f>'UK (2)'!U15</f>
        <v>1.5413358243811303E-2</v>
      </c>
      <c r="O9" s="709">
        <f>'USA (2)'!U15</f>
        <v>4.0821256642571482E-3</v>
      </c>
      <c r="P9" s="715">
        <f>'Canada (2)'!U15</f>
        <v>1.9804741980474199E-2</v>
      </c>
    </row>
    <row r="10" spans="2:16" ht="20.100000000000001" customHeight="1" x14ac:dyDescent="0.25">
      <c r="B10" s="701" t="s">
        <v>115</v>
      </c>
      <c r="C10" s="708">
        <f>'France (2)'!U16</f>
        <v>1.9276166131747492E-2</v>
      </c>
      <c r="D10" s="709">
        <f>'Allemagne (2)'!U16</f>
        <v>5.509034817100044E-4</v>
      </c>
      <c r="E10" s="709">
        <f>'Italie (2)'!U16</f>
        <v>1.1582390877652117E-2</v>
      </c>
      <c r="F10" s="709">
        <f>'Espagne (2)'!U16</f>
        <v>1.5035447494885093E-3</v>
      </c>
      <c r="G10" s="709">
        <f>'Belgique (2)'!U16</f>
        <v>9.6128280121898844E-4</v>
      </c>
      <c r="H10" s="709">
        <f>'Pays Bas (2)'!U16</f>
        <v>1.3835263835263836E-2</v>
      </c>
      <c r="I10" s="709">
        <f>'Autriche (2)'!U16</f>
        <v>4.6354428081800785E-2</v>
      </c>
      <c r="J10" s="709">
        <f>'Finlande (2)'!U16</f>
        <v>3.6265154200638069E-2</v>
      </c>
      <c r="K10" s="709">
        <f>'Suède (2)'!U16</f>
        <v>3.1351385076116796E-2</v>
      </c>
      <c r="L10" s="709">
        <f>'Pologne (2)'!U16</f>
        <v>1.6775709297665922E-3</v>
      </c>
      <c r="M10" s="709">
        <f>'Tchequie (2)'!U16</f>
        <v>1.1491306118140279E-2</v>
      </c>
      <c r="N10" s="709">
        <f>'UK (2)'!U16</f>
        <v>4.151746328299341E-4</v>
      </c>
      <c r="O10" s="709">
        <f>'USA (2)'!U16</f>
        <v>2.9566701345365093E-3</v>
      </c>
      <c r="P10" s="715">
        <f>'Canada (2)'!U16</f>
        <v>0.12140864714086472</v>
      </c>
    </row>
    <row r="11" spans="2:16" ht="20.100000000000001" customHeight="1" x14ac:dyDescent="0.25">
      <c r="B11" s="701" t="s">
        <v>116</v>
      </c>
      <c r="C11" s="708">
        <f>'France (2)'!U17</f>
        <v>3.9477511934340855E-2</v>
      </c>
      <c r="D11" s="709">
        <f>'Allemagne (2)'!U17</f>
        <v>2.6076098134273543E-2</v>
      </c>
      <c r="E11" s="709">
        <f>'Italie (2)'!U17</f>
        <v>6.0977661463688191E-3</v>
      </c>
      <c r="F11" s="709">
        <f>'Espagne (2)'!U17</f>
        <v>1.1290859780177952E-2</v>
      </c>
      <c r="G11" s="709">
        <f>'Belgique (2)'!U17</f>
        <v>2.3520749391528439E-2</v>
      </c>
      <c r="H11" s="709">
        <f>'Pays Bas (2)'!U17</f>
        <v>1.85006435006435E-2</v>
      </c>
      <c r="I11" s="709">
        <f>'Autriche (2)'!U17</f>
        <v>1.3343023779862405E-2</v>
      </c>
      <c r="J11" s="709">
        <f>'Finlande (2)'!U17</f>
        <v>6.1726692662176535E-2</v>
      </c>
      <c r="K11" s="709">
        <f>'Suède (2)'!U17</f>
        <v>2.5065510356875469E-2</v>
      </c>
      <c r="L11" s="709">
        <f>'Pologne (2)'!U17</f>
        <v>1.8863432941254615E-2</v>
      </c>
      <c r="M11" s="709">
        <f>'Tchequie (2)'!U17</f>
        <v>1.1883397927945591E-2</v>
      </c>
      <c r="N11" s="709">
        <f>'UK (2)'!U17</f>
        <v>2.122580310343038E-2</v>
      </c>
      <c r="O11" s="709">
        <f>'USA (2)'!U17</f>
        <v>3.0675603522725813E-2</v>
      </c>
      <c r="P11" s="715">
        <f>'Canada (2)'!U17</f>
        <v>2.615062761506276E-2</v>
      </c>
    </row>
    <row r="12" spans="2:16" ht="20.100000000000001" customHeight="1" x14ac:dyDescent="0.25">
      <c r="B12" s="701" t="s">
        <v>117</v>
      </c>
      <c r="C12" s="708">
        <f>'France (2)'!U18</f>
        <v>2.1159908245067693E-2</v>
      </c>
      <c r="D12" s="709">
        <f>'Allemagne (2)'!U18</f>
        <v>6.2068458939327165E-2</v>
      </c>
      <c r="E12" s="709">
        <f>'Italie (2)'!U18</f>
        <v>4.3144219085895878E-3</v>
      </c>
      <c r="F12" s="709">
        <f>'Espagne (2)'!U18</f>
        <v>7.8603035637816992E-3</v>
      </c>
      <c r="G12" s="709">
        <f>'Belgique (2)'!U18</f>
        <v>3.9167160943284311E-2</v>
      </c>
      <c r="H12" s="709">
        <f>'Pays Bas (2)'!U18</f>
        <v>1.4639639639639639E-2</v>
      </c>
      <c r="I12" s="709">
        <f>'Autriche (2)'!U18</f>
        <v>2.5288776255369834E-3</v>
      </c>
      <c r="J12" s="709">
        <f>'Finlande (2)'!U18</f>
        <v>3.3908543069833395E-2</v>
      </c>
      <c r="K12" s="709">
        <f>'Suède (2)'!U18</f>
        <v>1.8202520588969304E-2</v>
      </c>
      <c r="L12" s="709">
        <f>'Pologne (2)'!U18</f>
        <v>1.7116731055280922E-2</v>
      </c>
      <c r="M12" s="709">
        <f>'Tchequie (2)'!U18</f>
        <v>2.124836000060322E-2</v>
      </c>
      <c r="N12" s="709">
        <f>'UK (2)'!U18</f>
        <v>2.4547200166069854E-2</v>
      </c>
      <c r="O12" s="709">
        <f>'USA (2)'!U18</f>
        <v>2.4867359798062896E-2</v>
      </c>
      <c r="P12" s="715">
        <f>'Canada (2)'!U18</f>
        <v>2.2315202231520222E-2</v>
      </c>
    </row>
    <row r="13" spans="2:16" ht="20.100000000000001" customHeight="1" x14ac:dyDescent="0.25">
      <c r="B13" s="701" t="s">
        <v>118</v>
      </c>
      <c r="C13" s="708">
        <f>'France (2)'!U19</f>
        <v>8.9947493669195799E-2</v>
      </c>
      <c r="D13" s="709">
        <f>'Allemagne (2)'!U19</f>
        <v>0.15355516380196857</v>
      </c>
      <c r="E13" s="709">
        <f>'Italie (2)'!U19</f>
        <v>6.0244882699317694E-2</v>
      </c>
      <c r="F13" s="709">
        <f>'Espagne (2)'!U19</f>
        <v>2.9604605795308561E-2</v>
      </c>
      <c r="G13" s="709">
        <f>'Belgique (2)'!U19</f>
        <v>9.7253185527580638E-2</v>
      </c>
      <c r="H13" s="709">
        <f>'Pays Bas (2)'!U19</f>
        <v>9.6364221364221361E-2</v>
      </c>
      <c r="I13" s="709">
        <f>'Autriche (2)'!U19</f>
        <v>9.1340048964586543E-2</v>
      </c>
      <c r="J13" s="709">
        <f>'Finlande (2)'!U19</f>
        <v>0.26452321871676709</v>
      </c>
      <c r="K13" s="709">
        <f>'Suède (2)'!U19</f>
        <v>8.3229348639880213E-2</v>
      </c>
      <c r="L13" s="709">
        <f>'Pologne (2)'!U19</f>
        <v>4.5394363474117898E-2</v>
      </c>
      <c r="M13" s="709">
        <f>'Tchequie (2)'!U19</f>
        <v>6.1844942769676226E-2</v>
      </c>
      <c r="N13" s="709">
        <f>'UK (2)'!U19</f>
        <v>0.10441642015672842</v>
      </c>
      <c r="O13" s="709">
        <f>'USA (2)'!U19</f>
        <v>3.9781326766710416E-2</v>
      </c>
      <c r="P13" s="715">
        <f>'Canada (2)'!U19</f>
        <v>5.4114365411436542E-2</v>
      </c>
    </row>
    <row r="14" spans="2:16" ht="20.100000000000001" customHeight="1" x14ac:dyDescent="0.25">
      <c r="B14" s="701" t="s">
        <v>119</v>
      </c>
      <c r="C14" s="708">
        <f>'France (2)'!U20</f>
        <v>1.5413302557597201E-2</v>
      </c>
      <c r="D14" s="709">
        <f>'Allemagne (2)'!U20</f>
        <v>1.9134714264727487E-2</v>
      </c>
      <c r="E14" s="709">
        <f>'Italie (2)'!U20</f>
        <v>3.7521263669501821E-2</v>
      </c>
      <c r="F14" s="709">
        <f>'Espagne (2)'!U20</f>
        <v>2.8686301565399436E-2</v>
      </c>
      <c r="G14" s="709">
        <f>'Belgique (2)'!U20</f>
        <v>2.9411163152189477E-2</v>
      </c>
      <c r="H14" s="709">
        <f>'Pays Bas (2)'!U20</f>
        <v>2.944015444015444E-2</v>
      </c>
      <c r="I14" s="709">
        <f>'Autriche (2)'!U20</f>
        <v>4.729311102234527E-2</v>
      </c>
      <c r="J14" s="709">
        <f>'Finlande (2)'!U20</f>
        <v>2.8777029422190716E-2</v>
      </c>
      <c r="K14" s="709">
        <f>'Suède (2)'!U20</f>
        <v>2.3069004242575492E-2</v>
      </c>
      <c r="L14" s="709">
        <f>'Pologne (2)'!U20</f>
        <v>2.8340204263235271E-2</v>
      </c>
      <c r="M14" s="709">
        <f>'Tchequie (2)'!U20</f>
        <v>2.314849723273665E-2</v>
      </c>
      <c r="N14" s="709">
        <f>'UK (2)'!U20</f>
        <v>3.4563288183092011E-2</v>
      </c>
      <c r="O14" s="709">
        <f>'USA (2)'!U20</f>
        <v>4.9157162786443047E-2</v>
      </c>
      <c r="P14" s="715">
        <f>'Canada (2)'!U20</f>
        <v>3.8354253835425386E-2</v>
      </c>
    </row>
    <row r="15" spans="2:16" ht="20.100000000000001" customHeight="1" x14ac:dyDescent="0.25">
      <c r="B15" s="701" t="s">
        <v>120</v>
      </c>
      <c r="C15" s="708">
        <f>'France (2)'!U21</f>
        <v>2.4951237308585571E-2</v>
      </c>
      <c r="D15" s="709">
        <f>'Allemagne (2)'!U21</f>
        <v>3.6543264286763626E-2</v>
      </c>
      <c r="E15" s="709">
        <f>'Italie (2)'!U21</f>
        <v>2.9266286568838208E-2</v>
      </c>
      <c r="F15" s="709">
        <f>'Espagne (2)'!U21</f>
        <v>7.6794975496027026E-2</v>
      </c>
      <c r="G15" s="709">
        <f>'Belgique (2)'!U21</f>
        <v>7.0194097314543999E-2</v>
      </c>
      <c r="H15" s="709">
        <f>'Pays Bas (2)'!U21</f>
        <v>3.3462033462033462E-2</v>
      </c>
      <c r="I15" s="709">
        <f>'Autriche (2)'!U21</f>
        <v>8.9035721503398141E-2</v>
      </c>
      <c r="J15" s="709">
        <f>'Finlande (2)'!U21</f>
        <v>7.7169443459766035E-2</v>
      </c>
      <c r="K15" s="709">
        <f>'Suède (2)'!U21</f>
        <v>0.199900174694285</v>
      </c>
      <c r="L15" s="709">
        <f>'Pologne (2)'!U21</f>
        <v>6.7022618212113139E-2</v>
      </c>
      <c r="M15" s="709">
        <f>'Tchequie (2)'!U21</f>
        <v>9.6152976127640968E-2</v>
      </c>
      <c r="N15" s="709">
        <f>'UK (2)'!U21</f>
        <v>3.9493486947947479E-2</v>
      </c>
      <c r="O15" s="709">
        <f>'USA (2)'!U21</f>
        <v>0.17703215462831301</v>
      </c>
      <c r="P15" s="715">
        <f>'Canada (2)'!U21</f>
        <v>6.9456066945606701E-2</v>
      </c>
    </row>
    <row r="16" spans="2:16" ht="20.100000000000001" customHeight="1" x14ac:dyDescent="0.25">
      <c r="B16" s="701" t="s">
        <v>121</v>
      </c>
      <c r="C16" s="708">
        <f>'France (2)'!U22</f>
        <v>0.10238972955186013</v>
      </c>
      <c r="D16" s="709">
        <f>'Allemagne (2)'!U22</f>
        <v>7.6428676362567949E-2</v>
      </c>
      <c r="E16" s="709">
        <f>'Italie (2)'!U22</f>
        <v>0.11540517805402374</v>
      </c>
      <c r="F16" s="709">
        <f>'Espagne (2)'!U22</f>
        <v>0.18464576295379931</v>
      </c>
      <c r="G16" s="709">
        <f>'Belgique (2)'!U22</f>
        <v>0.24850183052788741</v>
      </c>
      <c r="H16" s="709">
        <f>'Pays Bas (2)'!U22</f>
        <v>0.12274774774774774</v>
      </c>
      <c r="I16" s="709">
        <f>'Autriche (2)'!U22</f>
        <v>0.15636693014940176</v>
      </c>
      <c r="J16" s="709">
        <f>'Finlande (2)'!U22</f>
        <v>7.0114852889046439E-2</v>
      </c>
      <c r="K16" s="709">
        <f>'Suède (2)'!U22</f>
        <v>0.12635700024956326</v>
      </c>
      <c r="L16" s="709">
        <f>'Pologne (2)'!U22</f>
        <v>7.1227165050886734E-2</v>
      </c>
      <c r="M16" s="709">
        <f>'Tchequie (2)'!U22</f>
        <v>8.8431783565320984E-2</v>
      </c>
      <c r="N16" s="709">
        <f>'UK (2)'!U22</f>
        <v>0.1940941408479942</v>
      </c>
      <c r="O16" s="709">
        <f>'USA (2)'!U22</f>
        <v>0.1422209719076678</v>
      </c>
      <c r="P16" s="715">
        <f>'Canada (2)'!U22</f>
        <v>4.1980474198047422E-2</v>
      </c>
    </row>
    <row r="17" spans="2:16" ht="20.100000000000001" customHeight="1" x14ac:dyDescent="0.25">
      <c r="B17" s="701" t="s">
        <v>122</v>
      </c>
      <c r="C17" s="708">
        <f>'France (2)'!U23</f>
        <v>0.11376371674241376</v>
      </c>
      <c r="D17" s="709">
        <f>'Allemagne (2)'!U23</f>
        <v>9.1486704862641405E-2</v>
      </c>
      <c r="E17" s="709">
        <f>'Italie (2)'!U23</f>
        <v>6.1071128142817087E-2</v>
      </c>
      <c r="F17" s="709">
        <f>'Espagne (2)'!U23</f>
        <v>6.024170909263929E-2</v>
      </c>
      <c r="G17" s="709">
        <f>'Belgique (2)'!U23</f>
        <v>9.4123903217229452E-2</v>
      </c>
      <c r="H17" s="709">
        <f>'Pays Bas (2)'!U23</f>
        <v>0.14559202059202059</v>
      </c>
      <c r="I17" s="709">
        <f>'Autriche (2)'!U23</f>
        <v>9.3607056820995876E-2</v>
      </c>
      <c r="J17" s="709">
        <f>'Finlande (2)'!U23</f>
        <v>5.6338886919532073E-2</v>
      </c>
      <c r="K17" s="709">
        <f>'Suède (2)'!U23</f>
        <v>0.12560831045670076</v>
      </c>
      <c r="L17" s="709">
        <f>'Pologne (2)'!U23</f>
        <v>0.11497742988804011</v>
      </c>
      <c r="M17" s="709">
        <f>'Tchequie (2)'!U23</f>
        <v>7.6337259278249456E-2</v>
      </c>
      <c r="N17" s="709">
        <f>'UK (2)'!U23</f>
        <v>0.1061290155171519</v>
      </c>
      <c r="O17" s="709">
        <f>'USA (2)'!U23</f>
        <v>7.2784831680426487E-2</v>
      </c>
      <c r="P17" s="715">
        <f>'Canada (2)'!U23</f>
        <v>0.18521617852161784</v>
      </c>
    </row>
    <row r="18" spans="2:16" ht="20.100000000000001" customHeight="1" x14ac:dyDescent="0.25">
      <c r="B18" s="701" t="s">
        <v>123</v>
      </c>
      <c r="C18" s="708">
        <f>'France (2)'!U24</f>
        <v>0</v>
      </c>
      <c r="D18" s="709">
        <f>'Allemagne (2)'!U24</f>
        <v>7.8595563390627295E-3</v>
      </c>
      <c r="E18" s="709">
        <f>'Italie (2)'!U24</f>
        <v>7.5894943452659127E-3</v>
      </c>
      <c r="F18" s="709">
        <f>'Espagne (2)'!U24</f>
        <v>4.710472474663368E-4</v>
      </c>
      <c r="G18" s="709">
        <f>'Belgique (2)'!U24</f>
        <v>4.0701122860123118E-3</v>
      </c>
      <c r="H18" s="709">
        <f>'Pays Bas (2)'!U24</f>
        <v>9.974259974259974E-3</v>
      </c>
      <c r="I18" s="709">
        <f>'Autriche (2)'!U24</f>
        <v>2.2189351451685187E-3</v>
      </c>
      <c r="J18" s="709">
        <f>'Finlande (2)'!U24</f>
        <v>1.2417227933356968E-2</v>
      </c>
      <c r="K18" s="709">
        <f>'Suède (2)'!U24</f>
        <v>6.3638632393311703E-3</v>
      </c>
      <c r="L18" s="709">
        <f>'Pologne (2)'!U24</f>
        <v>3.7328634094117422E-3</v>
      </c>
      <c r="M18" s="709">
        <f>'Tchequie (2)'!U24</f>
        <v>1.0556317956296844E-4</v>
      </c>
      <c r="N18" s="709">
        <f>'UK (2)'!U24</f>
        <v>1.2974207275935441E-3</v>
      </c>
      <c r="O18" s="709">
        <v>0.01</v>
      </c>
      <c r="P18" s="715"/>
    </row>
    <row r="19" spans="2:16" ht="20.100000000000001" customHeight="1" x14ac:dyDescent="0.25">
      <c r="B19" s="701" t="s">
        <v>124</v>
      </c>
      <c r="C19" s="708">
        <f>'France (2)'!U25</f>
        <v>1.1712583874213716E-2</v>
      </c>
      <c r="D19" s="709">
        <f>'Allemagne (2)'!U25</f>
        <v>4.9581313353900397E-3</v>
      </c>
      <c r="E19" s="709">
        <f>'Italie (2)'!U25</f>
        <v>1.3668567155808956E-2</v>
      </c>
      <c r="F19" s="709">
        <f>'Espagne (2)'!U25</f>
        <v>5.566922015511252E-4</v>
      </c>
      <c r="G19" s="709">
        <f>'Belgique (2)'!U25</f>
        <v>1.5953203935123637E-3</v>
      </c>
      <c r="H19" s="709">
        <f>'Pays Bas (2)'!U25</f>
        <v>1.5283140283140283E-2</v>
      </c>
      <c r="I19" s="709">
        <f>'Autriche (2)'!U25</f>
        <v>4.1870698955082698E-3</v>
      </c>
      <c r="J19" s="709">
        <f>'Finlande (2)'!U25</f>
        <v>1.7356611130804681E-2</v>
      </c>
      <c r="K19" s="709">
        <f>'Suède (2)'!U25</f>
        <v>1.4178312952333417E-2</v>
      </c>
      <c r="L19" s="709">
        <f>'Pologne (2)'!U25</f>
        <v>5.6507268797295227E-3</v>
      </c>
      <c r="M19" s="709">
        <f>'Tchequie (2)'!U25</f>
        <v>2.0660222285895252E-3</v>
      </c>
      <c r="N19" s="709">
        <f>'UK (2)'!U25</f>
        <v>5.1896829103741766E-4</v>
      </c>
      <c r="O19" s="709">
        <f>'USA (2)'!U25</f>
        <v>4.358920131712956E-2</v>
      </c>
      <c r="P19" s="715">
        <f>'Canada (2)'!U25</f>
        <v>2.7894002789400279E-4</v>
      </c>
    </row>
    <row r="20" spans="2:16" ht="20.100000000000001" customHeight="1" x14ac:dyDescent="0.25">
      <c r="B20" s="701" t="s">
        <v>125</v>
      </c>
      <c r="C20" s="708">
        <f>'France (2)'!U26</f>
        <v>1.8837421133202027E-3</v>
      </c>
      <c r="D20" s="709">
        <f>'Allemagne (2)'!U26</f>
        <v>9.2551784927280747E-3</v>
      </c>
      <c r="E20" s="709">
        <f>'Italie (2)'!U26</f>
        <v>1.9456023927469857E-2</v>
      </c>
      <c r="F20" s="709">
        <f>'Espagne (2)'!U26</f>
        <v>1.8651567778465053E-3</v>
      </c>
      <c r="G20" s="709">
        <f>'Belgique (2)'!U26</f>
        <v>5.7881496328717813E-3</v>
      </c>
      <c r="H20" s="709">
        <f>'Pays Bas (2)'!U26</f>
        <v>1.7696267696267697E-3</v>
      </c>
      <c r="I20" s="709">
        <f>'Autriche (2)'!U26</f>
        <v>5.3765532308815303E-5</v>
      </c>
      <c r="J20" s="709">
        <f>'Finlande (2)'!U26</f>
        <v>4.5661113080467924E-3</v>
      </c>
      <c r="K20" s="709">
        <f>'Suède (2)'!U26</f>
        <v>2.214873970551535E-3</v>
      </c>
      <c r="L20" s="709">
        <f>'Pologne (2)'!U26</f>
        <v>4.1374981402835754E-3</v>
      </c>
      <c r="M20" s="709">
        <f>'Tchequie (2)'!U26</f>
        <v>8.4450543650374749E-4</v>
      </c>
      <c r="N20" s="709">
        <f>'UK (2)'!U26</f>
        <v>2.0758731641496706E-3</v>
      </c>
      <c r="O20" s="709">
        <f>'USA (2)'!U26</f>
        <v>8.5042847749076012E-4</v>
      </c>
      <c r="P20" s="715"/>
    </row>
    <row r="21" spans="2:16" ht="20.100000000000001" customHeight="1" x14ac:dyDescent="0.25">
      <c r="B21" s="701" t="s">
        <v>126</v>
      </c>
      <c r="C21" s="708">
        <f>'France (2)'!U27</f>
        <v>9.5131361206357984E-2</v>
      </c>
      <c r="D21" s="709">
        <f>'Allemagne (2)'!U27</f>
        <v>0.17191861319230203</v>
      </c>
      <c r="E21" s="709">
        <f>'Italie (2)'!U27</f>
        <v>0.40036638938218522</v>
      </c>
      <c r="F21" s="709">
        <f>'Espagne (2)'!U27</f>
        <v>0.20058524051957938</v>
      </c>
      <c r="G21" s="709">
        <f>'Belgique (2)'!U27</f>
        <v>0.22397889268402427</v>
      </c>
      <c r="H21" s="709">
        <f>'Pays Bas (2)'!U27</f>
        <v>0.20945945945945946</v>
      </c>
      <c r="I21" s="709">
        <f>'Autriche (2)'!U27</f>
        <v>0.19868767823669295</v>
      </c>
      <c r="J21" s="709">
        <f>'Finlande (2)'!U27</f>
        <v>6.9035448422545193E-2</v>
      </c>
      <c r="K21" s="709">
        <f>'Suède (2)'!U27</f>
        <v>5.6604067881207885E-2</v>
      </c>
      <c r="L21" s="709">
        <f>'Pologne (2)'!U27</f>
        <v>0.29828747837445219</v>
      </c>
      <c r="M21" s="709">
        <f>'Tchequie (2)'!U27</f>
        <v>0.33998884046387479</v>
      </c>
      <c r="N21" s="709">
        <f>'UK (2)'!U27</f>
        <v>0.20167107789714048</v>
      </c>
      <c r="O21" s="709">
        <f>'USA (2)'!U27</f>
        <v>0.22190605127625054</v>
      </c>
      <c r="P21" s="715">
        <f>'Canada (2)'!U27</f>
        <v>0.12782426778242678</v>
      </c>
    </row>
    <row r="22" spans="2:16" ht="20.100000000000001" customHeight="1" x14ac:dyDescent="0.25">
      <c r="B22" s="701" t="s">
        <v>127</v>
      </c>
      <c r="C22" s="708">
        <f>'France (2)'!U28</f>
        <v>4.2539188989408122E-3</v>
      </c>
      <c r="D22" s="709">
        <f>'Allemagne (2)'!U28</f>
        <v>3.8232701630674305E-2</v>
      </c>
      <c r="E22" s="709">
        <f>'Italie (2)'!U28</f>
        <v>4.9350406580054207E-4</v>
      </c>
      <c r="F22" s="709">
        <f>'Espagne (2)'!U28</f>
        <v>2.6050340200789838E-2</v>
      </c>
      <c r="G22" s="709">
        <f>'Belgique (2)'!U28</f>
        <v>7.77207371198331E-3</v>
      </c>
      <c r="H22" s="709">
        <f>'Pays Bas (2)'!U28</f>
        <v>2.1879021879021878E-2</v>
      </c>
      <c r="I22" s="709">
        <f>'Autriche (2)'!U28</f>
        <v>2.6772072411418912E-3</v>
      </c>
      <c r="J22" s="709">
        <f>'Finlande (2)'!U28</f>
        <v>1.6734491315136477E-2</v>
      </c>
      <c r="K22" s="709">
        <f>'Suède (2)'!U28</f>
        <v>5.2876216620913402E-3</v>
      </c>
      <c r="L22" s="709">
        <f>'Pologne (2)'!U28</f>
        <v>9.1842661691736525E-3</v>
      </c>
      <c r="M22" s="709">
        <f>'Tchequie (2)'!U28</f>
        <v>1.637737328648339E-2</v>
      </c>
      <c r="N22" s="709">
        <f>'UK (2)'!U28</f>
        <v>6.5908972961752034E-3</v>
      </c>
      <c r="O22" s="709">
        <f>'USA (2)'!U28</f>
        <v>1.0343431194395932E-2</v>
      </c>
      <c r="P22" s="715">
        <f>'Canada (2)'!U28</f>
        <v>2.4965132496513248E-2</v>
      </c>
    </row>
    <row r="23" spans="2:16" ht="21.75" customHeight="1" x14ac:dyDescent="0.25">
      <c r="B23" s="710" t="s">
        <v>128</v>
      </c>
      <c r="C23" s="711">
        <f>SUM(C4:C22)</f>
        <v>0.99999999999999989</v>
      </c>
      <c r="D23" s="712">
        <f>SUM(D4:D22)</f>
        <v>1</v>
      </c>
      <c r="E23" s="712">
        <f t="shared" ref="E23:P23" si="0">SUM(E4:E22)</f>
        <v>0.99998130666417429</v>
      </c>
      <c r="F23" s="712">
        <f t="shared" si="0"/>
        <v>0.99999999999999989</v>
      </c>
      <c r="G23" s="712">
        <f t="shared" si="0"/>
        <v>0.99999999999999989</v>
      </c>
      <c r="H23" s="712">
        <f t="shared" si="0"/>
        <v>1</v>
      </c>
      <c r="I23" s="712">
        <f t="shared" si="0"/>
        <v>1</v>
      </c>
      <c r="J23" s="712">
        <f t="shared" si="0"/>
        <v>0.99999964551577436</v>
      </c>
      <c r="K23" s="712">
        <f t="shared" si="0"/>
        <v>0.99999999999999989</v>
      </c>
      <c r="L23" s="712">
        <f t="shared" si="0"/>
        <v>1</v>
      </c>
      <c r="M23" s="712">
        <f t="shared" si="0"/>
        <v>0.99999999999999989</v>
      </c>
      <c r="N23" s="712">
        <f t="shared" si="0"/>
        <v>1</v>
      </c>
      <c r="O23" s="712">
        <f t="shared" si="0"/>
        <v>1.0001379479653989</v>
      </c>
      <c r="P23" s="713">
        <f t="shared" si="0"/>
        <v>1.0000697350069734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258F8-809C-486D-A5D3-7641DEE5BFF9}">
  <dimension ref="B3:P23"/>
  <sheetViews>
    <sheetView topLeftCell="A2" workbookViewId="0">
      <selection activeCell="E13" sqref="E13"/>
    </sheetView>
  </sheetViews>
  <sheetFormatPr baseColWidth="10" defaultRowHeight="15" x14ac:dyDescent="0.25"/>
  <cols>
    <col min="1" max="1" width="2.140625" customWidth="1"/>
    <col min="2" max="2" width="41.7109375" customWidth="1"/>
    <col min="3" max="16" width="10.7109375" customWidth="1"/>
  </cols>
  <sheetData>
    <row r="3" spans="2:16" ht="15.75" x14ac:dyDescent="0.25">
      <c r="B3" s="705"/>
      <c r="C3" s="702" t="s">
        <v>96</v>
      </c>
      <c r="D3" s="703" t="s">
        <v>97</v>
      </c>
      <c r="E3" s="703" t="s">
        <v>98</v>
      </c>
      <c r="F3" s="703" t="s">
        <v>99</v>
      </c>
      <c r="G3" s="703" t="s">
        <v>100</v>
      </c>
      <c r="H3" s="703" t="s">
        <v>107</v>
      </c>
      <c r="I3" s="703" t="s">
        <v>101</v>
      </c>
      <c r="J3" s="703" t="s">
        <v>106</v>
      </c>
      <c r="K3" s="703" t="s">
        <v>102</v>
      </c>
      <c r="L3" s="703" t="s">
        <v>103</v>
      </c>
      <c r="M3" s="703" t="s">
        <v>129</v>
      </c>
      <c r="N3" s="703" t="s">
        <v>108</v>
      </c>
      <c r="O3" s="703" t="s">
        <v>104</v>
      </c>
      <c r="P3" s="704" t="s">
        <v>105</v>
      </c>
    </row>
    <row r="4" spans="2:16" ht="20.100000000000001" customHeight="1" x14ac:dyDescent="0.25">
      <c r="B4" s="700" t="s">
        <v>132</v>
      </c>
      <c r="C4" s="706">
        <f>'France (2)'!V10</f>
        <v>4.2415180350203717E-3</v>
      </c>
      <c r="D4" s="707">
        <f>'Allemagne (2)'!V10</f>
        <v>3.6139394808547254E-3</v>
      </c>
      <c r="E4" s="707">
        <f>'Italie (2)'!V10</f>
        <v>5.6729451509067148E-4</v>
      </c>
      <c r="F4" s="707">
        <f>'Espagne (2)'!V10</f>
        <v>2.8731504094239336E-5</v>
      </c>
      <c r="G4" s="707">
        <f>'Belgique (2)'!V10</f>
        <v>2.7539399108078813E-3</v>
      </c>
      <c r="H4" s="707">
        <f>'Pays Bas (2)'!V10</f>
        <v>6.9589422407794017E-3</v>
      </c>
      <c r="I4" s="707">
        <f>'Autriche (2)'!V10</f>
        <v>4.0155026725578876E-3</v>
      </c>
      <c r="J4" s="707">
        <f>'Finlande (2)'!V10</f>
        <v>7.5721739130434789E-4</v>
      </c>
      <c r="K4" s="707">
        <f>'Suède (2)'!V10</f>
        <v>1.1254143220534958E-2</v>
      </c>
      <c r="L4" s="707">
        <f>'Pologne (2)'!V10</f>
        <v>7.0117829532158563E-3</v>
      </c>
      <c r="M4" s="707">
        <f>'Tchequie (2)'!V10</f>
        <v>4.9102927289896127E-3</v>
      </c>
      <c r="N4" s="707">
        <f>'UK (2)'!V10</f>
        <v>3.3060583519299114E-4</v>
      </c>
      <c r="O4" s="707">
        <f>'USA (2)'!V10</f>
        <v>1.4612180864764777E-3</v>
      </c>
      <c r="P4" s="714">
        <f>'Canada (2)'!V10</f>
        <v>3.1412630690609029E-3</v>
      </c>
    </row>
    <row r="5" spans="2:16" ht="20.100000000000001" customHeight="1" x14ac:dyDescent="0.25">
      <c r="B5" s="701" t="s">
        <v>133</v>
      </c>
      <c r="C5" s="708">
        <f>'France (2)'!V11</f>
        <v>1.6537635974927915E-3</v>
      </c>
      <c r="D5" s="709">
        <f>'Allemagne (2)'!V11</f>
        <v>3.4131650652516853E-3</v>
      </c>
      <c r="E5" s="709">
        <f>'Italie (2)'!V11</f>
        <v>6.2466137616725625E-3</v>
      </c>
      <c r="F5" s="709">
        <f>'Espagne (2)'!V11</f>
        <v>0</v>
      </c>
      <c r="G5" s="709">
        <f>'Belgique (2)'!V11</f>
        <v>2.3630581170157954E-3</v>
      </c>
      <c r="H5" s="709">
        <f>'Pays Bas (2)'!V11</f>
        <v>2.8183716075156576E-2</v>
      </c>
      <c r="I5" s="709">
        <f>'Autriche (2)'!V11</f>
        <v>4.2993193731857803E-3</v>
      </c>
      <c r="J5" s="709"/>
      <c r="K5" s="709">
        <f>'Suède (2)'!V11</f>
        <v>1.027775636578535E-3</v>
      </c>
      <c r="L5" s="709">
        <f>'Pologne (2)'!V11</f>
        <v>2.1891280691257679E-3</v>
      </c>
      <c r="M5" s="709">
        <f>'Tchequie (2)'!V11</f>
        <v>6.7449075947659514E-4</v>
      </c>
      <c r="N5" s="709">
        <f>'UK (2)'!V11</f>
        <v>6.1162079510703364E-3</v>
      </c>
      <c r="O5" s="709">
        <f>'USA (2)'!V11</f>
        <v>4.2329061930807639E-3</v>
      </c>
      <c r="P5" s="715">
        <f>'Canada (2)'!V11</f>
        <v>1.1627361807867224E-2</v>
      </c>
    </row>
    <row r="6" spans="2:16" ht="20.100000000000001" customHeight="1" x14ac:dyDescent="0.25">
      <c r="B6" s="701" t="s">
        <v>111</v>
      </c>
      <c r="C6" s="708">
        <f>'France (2)'!V12</f>
        <v>0.30222743962263343</v>
      </c>
      <c r="D6" s="709">
        <f>'Allemagne (2)'!V12</f>
        <v>0.21107127491753908</v>
      </c>
      <c r="E6" s="709">
        <f>'Italie (2)'!V12</f>
        <v>0.18154699302036523</v>
      </c>
      <c r="F6" s="709">
        <f>'Espagne (2)'!V12</f>
        <v>0.2214049705502083</v>
      </c>
      <c r="G6" s="709">
        <f>'Belgique (2)'!V12</f>
        <v>0.14395110424106747</v>
      </c>
      <c r="H6" s="709">
        <f>'Pays Bas (2)'!V12</f>
        <v>0.23260264439805151</v>
      </c>
      <c r="I6" s="709">
        <f>'Autriche (2)'!V12</f>
        <v>0.20237049159541129</v>
      </c>
      <c r="J6" s="709">
        <f>'Finlande (2)'!V12</f>
        <v>0.18675756521739131</v>
      </c>
      <c r="K6" s="709">
        <f>'Suède (2)'!V12</f>
        <v>0.21339191654461831</v>
      </c>
      <c r="L6" s="709">
        <f>'Pologne (2)'!V12</f>
        <v>0.46435728991044378</v>
      </c>
      <c r="M6" s="709">
        <f>'Tchequie (2)'!V12</f>
        <v>0.31355726426547958</v>
      </c>
      <c r="N6" s="709">
        <f>'UK (2)'!V12</f>
        <v>0.21828250268617241</v>
      </c>
      <c r="O6" s="709">
        <f>'USA (2)'!V12</f>
        <v>0.16314208342534819</v>
      </c>
      <c r="P6" s="715">
        <f>'Canada (2)'!V12</f>
        <v>0.28796474283838902</v>
      </c>
    </row>
    <row r="7" spans="2:16" ht="20.100000000000001" customHeight="1" x14ac:dyDescent="0.25">
      <c r="B7" s="701" t="s">
        <v>112</v>
      </c>
      <c r="C7" s="708">
        <f>'France (2)'!V13</f>
        <v>3.6117168722446198E-2</v>
      </c>
      <c r="D7" s="709">
        <f>'Allemagne (2)'!V13</f>
        <v>3.0919260002868206E-2</v>
      </c>
      <c r="E7" s="709">
        <f>'Italie (2)'!V13</f>
        <v>6.7622781017943084E-2</v>
      </c>
      <c r="F7" s="709">
        <f>'Espagne (2)'!V13</f>
        <v>3.5605516448786095E-2</v>
      </c>
      <c r="G7" s="709">
        <f>'Belgique (2)'!V13</f>
        <v>2.4483414174795232E-2</v>
      </c>
      <c r="H7" s="709">
        <f>'Pays Bas (2)'!V13</f>
        <v>4.1231732776617951E-2</v>
      </c>
      <c r="I7" s="709">
        <f>'Autriche (2)'!V13</f>
        <v>4.2598279679731517E-2</v>
      </c>
      <c r="J7" s="709">
        <f>'Finlande (2)'!V13</f>
        <v>0.14724173913043478</v>
      </c>
      <c r="K7" s="709">
        <f>'Suède (2)'!V13</f>
        <v>4.2729772090752592E-2</v>
      </c>
      <c r="L7" s="709">
        <f>'Pologne (2)'!V13</f>
        <v>3.1354576602116185E-2</v>
      </c>
      <c r="M7" s="709">
        <f>'Tchequie (2)'!V13</f>
        <v>4.230406043437205E-2</v>
      </c>
      <c r="N7" s="709">
        <f>'UK (2)'!V13</f>
        <v>2.8266798909000745E-2</v>
      </c>
      <c r="O7" s="709">
        <f>'USA (2)'!V13</f>
        <v>1.2044583920027649E-2</v>
      </c>
      <c r="P7" s="715">
        <f>'Canada (2)'!V13</f>
        <v>3.9476768718645978E-2</v>
      </c>
    </row>
    <row r="8" spans="2:16" ht="20.100000000000001" customHeight="1" x14ac:dyDescent="0.25">
      <c r="B8" s="701" t="s">
        <v>113</v>
      </c>
      <c r="C8" s="708">
        <f>'France (2)'!V14</f>
        <v>1.2458923682665901E-2</v>
      </c>
      <c r="D8" s="709">
        <f>'Allemagne (2)'!V14</f>
        <v>2.948515703427506E-2</v>
      </c>
      <c r="E8" s="709">
        <f>'Italie (2)'!V14</f>
        <v>8.4711731523090163E-3</v>
      </c>
      <c r="F8" s="709">
        <f>'Espagne (2)'!V14</f>
        <v>1.2340181008475795E-2</v>
      </c>
      <c r="G8" s="709">
        <f>'Belgique (2)'!V14</f>
        <v>2.1178686281825773E-2</v>
      </c>
      <c r="H8" s="709">
        <f>'Pays Bas (2)'!V14</f>
        <v>6.7849686847599169E-3</v>
      </c>
      <c r="I8" s="709">
        <f>'Autriche (2)'!V14</f>
        <v>7.743337269635938E-3</v>
      </c>
      <c r="J8" s="709">
        <f>'Finlande (2)'!V14</f>
        <v>1.0477913043478261E-2</v>
      </c>
      <c r="K8" s="709">
        <f>'Suède (2)'!V14</f>
        <v>1.4954135512217684E-2</v>
      </c>
      <c r="L8" s="709">
        <f>'Pologne (2)'!V14</f>
        <v>1.7483352118506202E-2</v>
      </c>
      <c r="M8" s="709">
        <f>'Tchequie (2)'!V14</f>
        <v>9.5777687845676508E-3</v>
      </c>
      <c r="N8" s="709">
        <f>'UK (2)'!V14</f>
        <v>1.7439457806430282E-2</v>
      </c>
      <c r="O8" s="709">
        <f>'USA (2)'!V14</f>
        <v>1.2499028820772175E-2</v>
      </c>
      <c r="P8" s="715">
        <f>'Canada (2)'!V14</f>
        <v>4.2758685357963337E-2</v>
      </c>
    </row>
    <row r="9" spans="2:16" ht="20.100000000000001" customHeight="1" x14ac:dyDescent="0.25">
      <c r="B9" s="701" t="s">
        <v>114</v>
      </c>
      <c r="C9" s="708">
        <f>'France (2)'!V15</f>
        <v>1.0016837541290536E-2</v>
      </c>
      <c r="D9" s="709">
        <f>'Allemagne (2)'!V15</f>
        <v>3.8520005736411872E-2</v>
      </c>
      <c r="E9" s="709">
        <f>'Italie (2)'!V15</f>
        <v>6.7501673200114735E-3</v>
      </c>
      <c r="F9" s="709">
        <f>'Espagne (2)'!V15</f>
        <v>2.9830484125843989E-2</v>
      </c>
      <c r="G9" s="709">
        <f>'Belgique (2)'!V15</f>
        <v>3.3224952472327346E-2</v>
      </c>
      <c r="H9" s="709">
        <f>'Pays Bas (2)'!V15</f>
        <v>1.4439805149617258E-2</v>
      </c>
      <c r="I9" s="709">
        <f>'Autriche (2)'!V15</f>
        <v>4.8780032576706052E-2</v>
      </c>
      <c r="J9" s="709">
        <f>'Finlande (2)'!V15</f>
        <v>1.4476521739130435E-3</v>
      </c>
      <c r="K9" s="709">
        <f>'Suède (2)'!V15</f>
        <v>9.506924638351448E-2</v>
      </c>
      <c r="L9" s="709">
        <f>'Pologne (2)'!V15</f>
        <v>3.1242666327627986E-2</v>
      </c>
      <c r="M9" s="709">
        <f>'Tchequie (2)'!V15</f>
        <v>2.4578443275327128E-2</v>
      </c>
      <c r="N9" s="709">
        <f>'UK (2)'!V15</f>
        <v>2.0662864699561947E-3</v>
      </c>
      <c r="O9" s="709">
        <f>'USA (2)'!V15</f>
        <v>1.6971189561555158E-2</v>
      </c>
      <c r="P9" s="715">
        <f>'Canada (2)'!V15</f>
        <v>1.0642786816072015E-2</v>
      </c>
    </row>
    <row r="10" spans="2:16" ht="20.100000000000001" customHeight="1" x14ac:dyDescent="0.25">
      <c r="B10" s="701" t="s">
        <v>115</v>
      </c>
      <c r="C10" s="708">
        <f>'France (2)'!V16</f>
        <v>1.9819457000004283E-2</v>
      </c>
      <c r="D10" s="709">
        <f>'Allemagne (2)'!V16</f>
        <v>2.2945647497490322E-3</v>
      </c>
      <c r="E10" s="709">
        <f>'Italie (2)'!V16</f>
        <v>8.1269719858495081E-3</v>
      </c>
      <c r="F10" s="709">
        <f>'Espagne (2)'!V16</f>
        <v>8.2603074270938082E-4</v>
      </c>
      <c r="G10" s="709">
        <f>'Belgique (2)'!V16</f>
        <v>3.6245402697084373E-3</v>
      </c>
      <c r="H10" s="709">
        <f>'Pays Bas (2)'!V16</f>
        <v>9.3945720250521916E-3</v>
      </c>
      <c r="I10" s="709">
        <f>'Autriche (2)'!V16</f>
        <v>2.1307879498183632E-2</v>
      </c>
      <c r="J10" s="709">
        <f>'Finlande (2)'!V16</f>
        <v>4.096695652173913E-2</v>
      </c>
      <c r="K10" s="709">
        <f>'Suède (2)'!V16</f>
        <v>7.0659575014774276E-3</v>
      </c>
      <c r="L10" s="709">
        <f>'Pologne (2)'!V16</f>
        <v>3.462193412886571E-3</v>
      </c>
      <c r="M10" s="709">
        <f>'Tchequie (2)'!V16</f>
        <v>2.217725617159045E-2</v>
      </c>
      <c r="N10" s="709">
        <f>'UK (2)'!V16</f>
        <v>5.8682535746755931E-3</v>
      </c>
      <c r="O10" s="709">
        <f>'USA (2)'!V16</f>
        <v>1.5629287780211519E-3</v>
      </c>
      <c r="P10" s="715">
        <f>'Canada (2)'!V16</f>
        <v>2.714613905949646E-2</v>
      </c>
    </row>
    <row r="11" spans="2:16" ht="20.100000000000001" customHeight="1" x14ac:dyDescent="0.25">
      <c r="B11" s="701" t="s">
        <v>116</v>
      </c>
      <c r="C11" s="708">
        <f>'France (2)'!V17</f>
        <v>4.9458670905328461E-2</v>
      </c>
      <c r="D11" s="709">
        <f>'Allemagne (2)'!V17</f>
        <v>1.4312347626559587E-2</v>
      </c>
      <c r="E11" s="709">
        <f>'Italie (2)'!V17</f>
        <v>3.2628995761226375E-2</v>
      </c>
      <c r="F11" s="709">
        <f>'Espagne (2)'!V17</f>
        <v>2.8867978738686968E-2</v>
      </c>
      <c r="G11" s="709">
        <f>'Belgique (2)'!V17</f>
        <v>4.5893076062043604E-2</v>
      </c>
      <c r="H11" s="709">
        <f>'Pays Bas (2)'!V17</f>
        <v>1.6701461377870562E-2</v>
      </c>
      <c r="I11" s="709">
        <f>'Autriche (2)'!V17</f>
        <v>3.9379122822714101E-2</v>
      </c>
      <c r="J11" s="709">
        <f>'Finlande (2)'!V17</f>
        <v>0.11879686956521739</v>
      </c>
      <c r="K11" s="709">
        <f>'Suède (2)'!V17</f>
        <v>4.5941570955060511E-2</v>
      </c>
      <c r="L11" s="709">
        <f>'Pologne (2)'!V17</f>
        <v>4.608522090218644E-2</v>
      </c>
      <c r="M11" s="709">
        <f>'Tchequie (2)'!V17</f>
        <v>4.7511129097531364E-2</v>
      </c>
      <c r="N11" s="709">
        <f>'UK (2)'!V17</f>
        <v>4.7937846102983718E-2</v>
      </c>
      <c r="O11" s="709">
        <f>'USA (2)'!V17</f>
        <v>2.1019476018666543E-2</v>
      </c>
      <c r="P11" s="715">
        <f>'Canada (2)'!V17</f>
        <v>3.4882085423601668E-2</v>
      </c>
    </row>
    <row r="12" spans="2:16" ht="20.100000000000001" customHeight="1" x14ac:dyDescent="0.25">
      <c r="B12" s="701" t="s">
        <v>117</v>
      </c>
      <c r="C12" s="708">
        <f>'France (2)'!V18</f>
        <v>1.0680913597278574E-2</v>
      </c>
      <c r="D12" s="709">
        <f>'Allemagne (2)'!V18</f>
        <v>7.5433816147999428E-3</v>
      </c>
      <c r="E12" s="709">
        <f>'Italie (2)'!V18</f>
        <v>5.1158491888963258E-2</v>
      </c>
      <c r="F12" s="709">
        <f>'Espagne (2)'!V18</f>
        <v>6.7942824306852459E-2</v>
      </c>
      <c r="G12" s="709">
        <f>'Belgique (2)'!V18</f>
        <v>7.3681218129808282E-2</v>
      </c>
      <c r="H12" s="709">
        <f>'Pays Bas (2)'!V18</f>
        <v>1.1656228253305497E-2</v>
      </c>
      <c r="I12" s="709">
        <f>'Autriche (2)'!V18</f>
        <v>1.4172763195550891E-2</v>
      </c>
      <c r="J12" s="709">
        <f>'Finlande (2)'!V18</f>
        <v>1.7345739130434783E-2</v>
      </c>
      <c r="K12" s="709">
        <f>'Suède (2)'!V18</f>
        <v>1.9784681004136797E-2</v>
      </c>
      <c r="L12" s="709">
        <f>'Pologne (2)'!V18</f>
        <v>3.3042024371385298E-3</v>
      </c>
      <c r="M12" s="709">
        <f>'Tchequie (2)'!V18</f>
        <v>1.6079859705922028E-2</v>
      </c>
      <c r="N12" s="709">
        <f>'UK (2)'!V18</f>
        <v>1.0166129432184479E-2</v>
      </c>
      <c r="O12" s="709">
        <f>'USA (2)'!V18</f>
        <v>2.0718601823405743E-2</v>
      </c>
      <c r="P12" s="715">
        <f>'Canada (2)'!V18</f>
        <v>2.367668432650382E-2</v>
      </c>
    </row>
    <row r="13" spans="2:16" ht="20.100000000000001" customHeight="1" x14ac:dyDescent="0.25">
      <c r="B13" s="701" t="s">
        <v>118</v>
      </c>
      <c r="C13" s="708">
        <f>'France (2)'!V19</f>
        <v>7.8005372589511027E-2</v>
      </c>
      <c r="D13" s="709">
        <f>'Allemagne (2)'!V19</f>
        <v>7.9105119747597874E-2</v>
      </c>
      <c r="E13" s="709">
        <f>'Italie (2)'!V19</f>
        <v>5.4976575198393725E-2</v>
      </c>
      <c r="F13" s="709">
        <f>'Espagne (2)'!V19</f>
        <v>9.5553799741416465E-2</v>
      </c>
      <c r="G13" s="709">
        <f>'Belgique (2)'!V19</f>
        <v>8.101913544054154E-2</v>
      </c>
      <c r="H13" s="709">
        <f>'Pays Bas (2)'!V19</f>
        <v>7.7418232428670838E-2</v>
      </c>
      <c r="I13" s="709">
        <f>'Autriche (2)'!V19</f>
        <v>6.0014196760223473E-2</v>
      </c>
      <c r="J13" s="709">
        <f>'Finlande (2)'!V19</f>
        <v>0.13055895652173913</v>
      </c>
      <c r="K13" s="709">
        <f>'Suède (2)'!V19</f>
        <v>9.1703281173719772E-2</v>
      </c>
      <c r="L13" s="709">
        <f>'Pologne (2)'!V19</f>
        <v>6.6858627012241781E-2</v>
      </c>
      <c r="M13" s="709">
        <f>'Tchequie (2)'!V19</f>
        <v>0.11525698097936059</v>
      </c>
      <c r="N13" s="709">
        <f>'UK (2)'!V19</f>
        <v>0.14439209852053889</v>
      </c>
      <c r="O13" s="709">
        <f>'USA (2)'!V19</f>
        <v>7.7697782802607016E-2</v>
      </c>
      <c r="P13" s="715">
        <f>'Canada (2)'!V19</f>
        <v>5.0307093628393265E-2</v>
      </c>
    </row>
    <row r="14" spans="2:16" ht="20.100000000000001" customHeight="1" x14ac:dyDescent="0.25">
      <c r="B14" s="701" t="s">
        <v>119</v>
      </c>
      <c r="C14" s="708">
        <f>'France (2)'!V20</f>
        <v>6.874686706054231E-2</v>
      </c>
      <c r="D14" s="709">
        <f>'Allemagne (2)'!V20</f>
        <v>5.8884267890434536E-2</v>
      </c>
      <c r="E14" s="709">
        <f>'Italie (2)'!V20</f>
        <v>7.9338368868916723E-2</v>
      </c>
      <c r="F14" s="709">
        <f>'Espagne (2)'!V20</f>
        <v>4.1797155581094668E-2</v>
      </c>
      <c r="G14" s="709">
        <f>'Belgique (2)'!V20</f>
        <v>3.6298704759874206E-2</v>
      </c>
      <c r="H14" s="709">
        <f>'Pays Bas (2)'!V20</f>
        <v>7.5852470424495472E-2</v>
      </c>
      <c r="I14" s="709">
        <f>'Autriche (2)'!V20</f>
        <v>6.6404812678014985E-2</v>
      </c>
      <c r="J14" s="709">
        <f>'Finlande (2)'!V20</f>
        <v>3.6936695652173911E-2</v>
      </c>
      <c r="K14" s="709">
        <f>'Suède (2)'!V20</f>
        <v>4.4785323363909661E-2</v>
      </c>
      <c r="L14" s="709">
        <f>'Pologne (2)'!V20</f>
        <v>3.1909067940197072E-2</v>
      </c>
      <c r="M14" s="709">
        <f>'Tchequie (2)'!V20</f>
        <v>6.2457844327532715E-2</v>
      </c>
      <c r="N14" s="709">
        <f>'UK (2)'!V20</f>
        <v>7.8766840234730143E-2</v>
      </c>
      <c r="O14" s="709">
        <f>'USA (2)'!V20</f>
        <v>0.16973146272413189</v>
      </c>
      <c r="P14" s="715">
        <f>'Canada (2)'!V20</f>
        <v>3.8632847297107226E-2</v>
      </c>
    </row>
    <row r="15" spans="2:16" ht="20.100000000000001" customHeight="1" x14ac:dyDescent="0.25">
      <c r="B15" s="701" t="s">
        <v>120</v>
      </c>
      <c r="C15" s="708">
        <f>'France (2)'!V21</f>
        <v>7.324544679465482E-2</v>
      </c>
      <c r="D15" s="709">
        <f>'Allemagne (2)'!V21</f>
        <v>0.15115445288971749</v>
      </c>
      <c r="E15" s="709">
        <f>'Italie (2)'!V21</f>
        <v>7.9657073652675534E-2</v>
      </c>
      <c r="F15" s="709">
        <f>'Espagne (2)'!V21</f>
        <v>7.1146387013360152E-2</v>
      </c>
      <c r="G15" s="709">
        <f>'Belgique (2)'!V21</f>
        <v>0.12232823410265976</v>
      </c>
      <c r="H15" s="709">
        <f>'Pays Bas (2)'!V21</f>
        <v>8.4725121781489207E-2</v>
      </c>
      <c r="I15" s="709">
        <f>'Autriche (2)'!V21</f>
        <v>0.1456406288050843</v>
      </c>
      <c r="J15" s="709">
        <f>'Finlande (2)'!V21</f>
        <v>6.4216000000000009E-2</v>
      </c>
      <c r="K15" s="709">
        <f>'Suède (2)'!V21</f>
        <v>0.15822605925126546</v>
      </c>
      <c r="L15" s="709">
        <f>'Pologne (2)'!V21</f>
        <v>5.77071864229158E-2</v>
      </c>
      <c r="M15" s="709">
        <f>'Tchequie (2)'!V21</f>
        <v>5.862673681370565E-2</v>
      </c>
      <c r="N15" s="709">
        <f>'UK (2)'!V21</f>
        <v>4.8185800479378461E-2</v>
      </c>
      <c r="O15" s="709">
        <f>'USA (2)'!V21</f>
        <v>0.1833603126603881</v>
      </c>
      <c r="P15" s="715">
        <f>'Canada (2)'!V21</f>
        <v>0.16733086408176662</v>
      </c>
    </row>
    <row r="16" spans="2:16" ht="20.100000000000001" customHeight="1" x14ac:dyDescent="0.25">
      <c r="B16" s="701" t="s">
        <v>121</v>
      </c>
      <c r="C16" s="708">
        <f>'France (2)'!V22</f>
        <v>0.1121303131439931</v>
      </c>
      <c r="D16" s="709">
        <f>'Allemagne (2)'!V22</f>
        <v>7.5864047038577367E-2</v>
      </c>
      <c r="E16" s="709">
        <f>'Italie (2)'!V22</f>
        <v>0.22173566625235044</v>
      </c>
      <c r="F16" s="709">
        <f>'Espagne (2)'!V22</f>
        <v>0.15035914380117801</v>
      </c>
      <c r="G16" s="709">
        <f>'Belgique (2)'!V22</f>
        <v>0.24838761260060763</v>
      </c>
      <c r="H16" s="709">
        <f>'Pays Bas (2)'!V22</f>
        <v>0.20633263743910926</v>
      </c>
      <c r="I16" s="709">
        <f>'Autriche (2)'!V22</f>
        <v>0.17065145709361032</v>
      </c>
      <c r="J16" s="709">
        <f>'Finlande (2)'!V22</f>
        <v>6.6007304347826076E-2</v>
      </c>
      <c r="K16" s="709">
        <f>'Suède (2)'!V22</f>
        <v>0.14895038413114417</v>
      </c>
      <c r="L16" s="709">
        <f>'Pologne (2)'!V22</f>
        <v>5.8050040595722267E-2</v>
      </c>
      <c r="M16" s="709">
        <f>'Tchequie (2)'!V22</f>
        <v>5.0964521786051528E-2</v>
      </c>
      <c r="N16" s="709">
        <f>'UK (2)'!V22</f>
        <v>0.13992891974543351</v>
      </c>
      <c r="O16" s="709">
        <f>'USA (2)'!V22</f>
        <v>0.13512356270258416</v>
      </c>
      <c r="P16" s="715">
        <f>'Canada (2)'!V22</f>
        <v>8.837732664447466E-2</v>
      </c>
    </row>
    <row r="17" spans="2:16" ht="20.100000000000001" customHeight="1" x14ac:dyDescent="0.25">
      <c r="B17" s="701" t="s">
        <v>122</v>
      </c>
      <c r="C17" s="708">
        <f>'France (2)'!V23</f>
        <v>0.13860338378883238</v>
      </c>
      <c r="D17" s="709">
        <f>'Allemagne (2)'!V23</f>
        <v>9.964147425785172E-2</v>
      </c>
      <c r="E17" s="709">
        <f>'Italie (2)'!V23</f>
        <v>7.2524460592153492E-2</v>
      </c>
      <c r="F17" s="709">
        <f>'Espagne (2)'!V23</f>
        <v>5.7017669875017954E-2</v>
      </c>
      <c r="G17" s="709">
        <f>'Belgique (2)'!V23</f>
        <v>6.4513263329957535E-2</v>
      </c>
      <c r="H17" s="709">
        <f>'Pays Bas (2)'!V23</f>
        <v>0.11343075852470424</v>
      </c>
      <c r="I17" s="709">
        <f>'Autriche (2)'!V23</f>
        <v>9.4972533772113552E-2</v>
      </c>
      <c r="J17" s="709">
        <f>'Finlande (2)'!V23</f>
        <v>7.8806260869565228E-2</v>
      </c>
      <c r="K17" s="709">
        <f>'Suède (2)'!V23</f>
        <v>7.5387342943035535E-2</v>
      </c>
      <c r="L17" s="709">
        <f>'Pologne (2)'!V23</f>
        <v>0.11125183137627088</v>
      </c>
      <c r="M17" s="709">
        <f>'Tchequie (2)'!V23</f>
        <v>4.9426682854444896E-2</v>
      </c>
      <c r="N17" s="709">
        <f>'UK (2)'!V23</f>
        <v>8.8602363831721626E-2</v>
      </c>
      <c r="O17" s="709">
        <f>'USA (2)'!V23</f>
        <v>7.6962557069936016E-2</v>
      </c>
      <c r="P17" s="715">
        <f>'Canada (2)'!V23</f>
        <v>0.1268226358479066</v>
      </c>
    </row>
    <row r="18" spans="2:16" ht="20.100000000000001" customHeight="1" x14ac:dyDescent="0.25">
      <c r="B18" s="701" t="s">
        <v>123</v>
      </c>
      <c r="C18" s="716">
        <f>'France (2)'!V24</f>
        <v>0</v>
      </c>
      <c r="D18" s="709">
        <f>'Allemagne (2)'!V24</f>
        <v>2.1597590707012764E-2</v>
      </c>
      <c r="E18" s="709">
        <f>'Italie (2)'!V24</f>
        <v>7.3302100264524973E-4</v>
      </c>
      <c r="F18" s="709">
        <f>'Espagne (2)'!V24</f>
        <v>7.1110472633242351E-4</v>
      </c>
      <c r="G18" s="709">
        <f>'Belgique (2)'!V24</f>
        <v>2.729065614839294E-2</v>
      </c>
      <c r="H18" s="709">
        <f>'Pays Bas (2)'!V24</f>
        <v>8.6986778009742523E-3</v>
      </c>
      <c r="I18" s="709">
        <f>'Autriche (2)'!V24</f>
        <v>4.1011216981126485E-3</v>
      </c>
      <c r="J18" s="709">
        <f>'Finlande (2)'!V24</f>
        <v>2.4270260869565217E-2</v>
      </c>
      <c r="K18" s="709">
        <f>'Suède (2)'!V24</f>
        <v>4.3680464554587736E-3</v>
      </c>
      <c r="L18" s="709">
        <f>'Pologne (2)'!V24</f>
        <v>6.5411506311803345E-3</v>
      </c>
      <c r="M18" s="709">
        <f>'Tchequie (2)'!V24</f>
        <v>5.7466612707405907E-3</v>
      </c>
      <c r="N18" s="709">
        <f>'UK (2)'!V24</f>
        <v>1.4877262583684603E-3</v>
      </c>
      <c r="O18" s="709">
        <f>'USA (2)'!V24+0.01</f>
        <v>1.0524293259001923E-2</v>
      </c>
      <c r="P18" s="715"/>
    </row>
    <row r="19" spans="2:16" ht="20.100000000000001" customHeight="1" x14ac:dyDescent="0.25">
      <c r="B19" s="701" t="s">
        <v>124</v>
      </c>
      <c r="C19" s="708">
        <f>'France (2)'!V25</f>
        <v>4.0144468674889787E-3</v>
      </c>
      <c r="D19" s="709">
        <f>'Allemagne (2)'!V25</f>
        <v>1.2017782876810554E-2</v>
      </c>
      <c r="E19" s="709">
        <f>'Italie (2)'!V25</f>
        <v>2.7504222838384804E-2</v>
      </c>
      <c r="F19" s="709">
        <f>'Espagne (2)'!V25</f>
        <v>2.7711535698893838E-2</v>
      </c>
      <c r="G19" s="709">
        <f>'Belgique (2)'!V25</f>
        <v>1.989943677486985E-3</v>
      </c>
      <c r="H19" s="709">
        <f>'Pays Bas (2)'!V25</f>
        <v>4.6972860125260958E-3</v>
      </c>
      <c r="I19" s="709">
        <f>'Autriche (2)'!V25</f>
        <v>2.9658548956010776E-3</v>
      </c>
      <c r="J19" s="709">
        <f>'Finlande (2)'!V25</f>
        <v>4.0673739130434781E-2</v>
      </c>
      <c r="K19" s="709">
        <f>'Suède (2)'!V25</f>
        <v>9.3013695110357401E-3</v>
      </c>
      <c r="L19" s="709">
        <f>'Pologne (2)'!V25</f>
        <v>1.7561266822342144E-3</v>
      </c>
      <c r="M19" s="709">
        <f>'Tchequie (2)'!V25</f>
        <v>4.3707001214083364E-3</v>
      </c>
      <c r="N19" s="709">
        <f>'UK (2)'!V25</f>
        <v>3.3060583519299116E-3</v>
      </c>
      <c r="O19" s="709">
        <f>'USA (2)'!V25</f>
        <v>3.347989687703206E-2</v>
      </c>
      <c r="P19" s="715">
        <f>'Canada (2)'!V25</f>
        <v>2.5317642646162501E-3</v>
      </c>
    </row>
    <row r="20" spans="2:16" ht="20.100000000000001" customHeight="1" x14ac:dyDescent="0.25">
      <c r="B20" s="701" t="s">
        <v>125</v>
      </c>
      <c r="C20" s="708">
        <f>'France (2)'!V26</f>
        <v>3.9844563359282283E-4</v>
      </c>
      <c r="D20" s="709">
        <f>'Allemagne (2)'!V26</f>
        <v>0</v>
      </c>
      <c r="E20" s="709">
        <f>'Italie (2)'!V26</f>
        <v>4.0475507537368139E-3</v>
      </c>
      <c r="F20" s="709">
        <f>'Espagne (2)'!V26</f>
        <v>1.3503806924292486E-2</v>
      </c>
      <c r="G20" s="709">
        <f>'Belgique (2)'!V26</f>
        <v>1.1726453813762591E-3</v>
      </c>
      <c r="H20" s="709">
        <f>'Pays Bas (2)'!V26</f>
        <v>4.0013917884481557E-3</v>
      </c>
      <c r="I20" s="709">
        <f>'Autriche (2)'!V26</f>
        <v>6.2244142799499204E-4</v>
      </c>
      <c r="J20" s="709">
        <f>'Finlande (2)'!V26</f>
        <v>5.4295652173913045E-4</v>
      </c>
      <c r="K20" s="709">
        <f>'Suède (2)'!V26</f>
        <v>1.9784681004136797E-3</v>
      </c>
      <c r="L20" s="709">
        <f>'Pologne (2)'!V26</f>
        <v>1.0829456061535519E-3</v>
      </c>
      <c r="M20" s="709">
        <f>'Tchequie (2)'!V26</f>
        <v>2.7519222986645085E-3</v>
      </c>
      <c r="N20" s="709">
        <f>'UK (2)'!V26</f>
        <v>0</v>
      </c>
      <c r="O20" s="709">
        <f>'USA (2)'!V26</f>
        <v>6.4164806914260286E-4</v>
      </c>
      <c r="P20" s="715"/>
    </row>
    <row r="21" spans="2:16" ht="20.100000000000001" customHeight="1" x14ac:dyDescent="0.25">
      <c r="B21" s="701" t="s">
        <v>126</v>
      </c>
      <c r="C21" s="708">
        <f>'France (2)'!V27</f>
        <v>1.6700441717686275E-2</v>
      </c>
      <c r="D21" s="709">
        <f>'Allemagne (2)'!V27</f>
        <v>7.5720636741718056E-3</v>
      </c>
      <c r="E21" s="709">
        <f>'Italie (2)'!V27</f>
        <v>5.4103324090894599E-2</v>
      </c>
      <c r="F21" s="709">
        <f>'Espagne (2)'!V27</f>
        <v>1.0163769573337164E-2</v>
      </c>
      <c r="G21" s="709">
        <f>'Belgique (2)'!V27</f>
        <v>6.0231330952507855E-3</v>
      </c>
      <c r="H21" s="709">
        <f>'Pays Bas (2)'!V27</f>
        <v>1.0090466249130133E-2</v>
      </c>
      <c r="I21" s="709">
        <f>'Autriche (2)'!V27</f>
        <v>3.8721130242239625E-4</v>
      </c>
      <c r="J21" s="709">
        <f>'Finlande (2)'!V27</f>
        <v>3.7033043478260871E-3</v>
      </c>
      <c r="K21" s="709">
        <f>'Suède (2)'!V27</f>
        <v>2.492355918702947E-3</v>
      </c>
      <c r="L21" s="709">
        <f>'Pologne (2)'!V27</f>
        <v>1.3454827869667072E-2</v>
      </c>
      <c r="M21" s="709">
        <f>'Tchequie (2)'!V27</f>
        <v>5.2151625522730338E-2</v>
      </c>
      <c r="N21" s="709">
        <f>'UK (2)'!V27</f>
        <v>3.3060583519299114E-4</v>
      </c>
      <c r="O21" s="709">
        <f>'USA (2)'!V27+0.01</f>
        <v>2.734755739334347E-2</v>
      </c>
      <c r="P21" s="715">
        <f>'Canada (2)'!V27</f>
        <v>1.4065357025645833E-3</v>
      </c>
    </row>
    <row r="22" spans="2:16" ht="20.100000000000001" customHeight="1" x14ac:dyDescent="0.25">
      <c r="B22" s="701" t="s">
        <v>127</v>
      </c>
      <c r="C22" s="708">
        <f>'France (2)'!V28</f>
        <v>6.1480589699537715E-2</v>
      </c>
      <c r="D22" s="709">
        <f>'Allemagne (2)'!V28</f>
        <v>0.15299010468951671</v>
      </c>
      <c r="E22" s="709">
        <f>'Italie (2)'!V28</f>
        <v>4.2304872996143675E-2</v>
      </c>
      <c r="F22" s="709">
        <f>'Espagne (2)'!V28</f>
        <v>0.13518890963941962</v>
      </c>
      <c r="G22" s="709">
        <f>'Belgique (2)'!V28</f>
        <v>5.9822681804452493E-2</v>
      </c>
      <c r="H22" s="709">
        <f>'Pays Bas (2)'!V28</f>
        <v>4.6798886569241478E-2</v>
      </c>
      <c r="I22" s="709">
        <f>'Autriche (2)'!V28</f>
        <v>6.957301288314513E-2</v>
      </c>
      <c r="J22" s="709">
        <f>'Finlande (2)'!V28</f>
        <v>3.0492173913043482E-2</v>
      </c>
      <c r="K22" s="709">
        <f>'Suède (2)'!V28</f>
        <v>1.1588170302422981E-2</v>
      </c>
      <c r="L22" s="709">
        <f>'Pologne (2)'!V28</f>
        <v>4.4897783130169677E-2</v>
      </c>
      <c r="M22" s="709">
        <f>'Tchequie (2)'!V28</f>
        <v>0.11687575880210441</v>
      </c>
      <c r="N22" s="709">
        <f>'UK (2)'!V28</f>
        <v>0.15852549797503926</v>
      </c>
      <c r="O22" s="709">
        <f>'USA (2)'!V28</f>
        <v>3.1369471789491975E-2</v>
      </c>
      <c r="P22" s="715">
        <f>'Canada (2)'!V28</f>
        <v>4.318064606873271E-2</v>
      </c>
    </row>
    <row r="23" spans="2:16" ht="21.75" customHeight="1" x14ac:dyDescent="0.25">
      <c r="B23" s="710" t="s">
        <v>128</v>
      </c>
      <c r="C23" s="711">
        <f>SUM(C4:C22)</f>
        <v>1</v>
      </c>
      <c r="D23" s="712">
        <f>SUM(D4:D22)</f>
        <v>1</v>
      </c>
      <c r="E23" s="712">
        <f t="shared" ref="E23:P23" si="0">SUM(E4:E22)</f>
        <v>1.000044618669726</v>
      </c>
      <c r="F23" s="712">
        <f t="shared" si="0"/>
        <v>1</v>
      </c>
      <c r="G23" s="712">
        <f t="shared" si="0"/>
        <v>1</v>
      </c>
      <c r="H23" s="712">
        <f t="shared" si="0"/>
        <v>0.99999999999999978</v>
      </c>
      <c r="I23" s="712">
        <f t="shared" si="0"/>
        <v>0.99999999999999978</v>
      </c>
      <c r="J23" s="712">
        <f t="shared" si="0"/>
        <v>0.99999930434782613</v>
      </c>
      <c r="K23" s="712">
        <f t="shared" si="0"/>
        <v>0.99999999999999978</v>
      </c>
      <c r="L23" s="712">
        <f t="shared" si="0"/>
        <v>1</v>
      </c>
      <c r="M23" s="712">
        <f t="shared" si="0"/>
        <v>1</v>
      </c>
      <c r="N23" s="712">
        <f t="shared" si="0"/>
        <v>1</v>
      </c>
      <c r="O23" s="712">
        <f t="shared" si="0"/>
        <v>0.99989056197501314</v>
      </c>
      <c r="P23" s="713">
        <f t="shared" si="0"/>
        <v>0.99990623095316244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5E009-2BCB-4FD2-8A41-7B3B5551E1CE}">
  <dimension ref="B3:P23"/>
  <sheetViews>
    <sheetView topLeftCell="A4" workbookViewId="0">
      <selection activeCell="F20" sqref="F20"/>
    </sheetView>
  </sheetViews>
  <sheetFormatPr baseColWidth="10" defaultRowHeight="15" x14ac:dyDescent="0.25"/>
  <cols>
    <col min="1" max="1" width="2.140625" customWidth="1"/>
    <col min="2" max="2" width="41.7109375" customWidth="1"/>
    <col min="3" max="16" width="10.7109375" customWidth="1"/>
  </cols>
  <sheetData>
    <row r="3" spans="2:16" ht="15.75" x14ac:dyDescent="0.25">
      <c r="B3" s="705"/>
      <c r="C3" s="702" t="s">
        <v>96</v>
      </c>
      <c r="D3" s="703" t="s">
        <v>97</v>
      </c>
      <c r="E3" s="703" t="s">
        <v>98</v>
      </c>
      <c r="F3" s="703" t="s">
        <v>99</v>
      </c>
      <c r="G3" s="703" t="s">
        <v>100</v>
      </c>
      <c r="H3" s="703" t="s">
        <v>107</v>
      </c>
      <c r="I3" s="703" t="s">
        <v>101</v>
      </c>
      <c r="J3" s="703" t="s">
        <v>106</v>
      </c>
      <c r="K3" s="703" t="s">
        <v>102</v>
      </c>
      <c r="L3" s="703" t="s">
        <v>103</v>
      </c>
      <c r="M3" s="703" t="s">
        <v>129</v>
      </c>
      <c r="N3" s="703" t="s">
        <v>108</v>
      </c>
      <c r="O3" s="703" t="s">
        <v>104</v>
      </c>
      <c r="P3" s="704" t="s">
        <v>105</v>
      </c>
    </row>
    <row r="4" spans="2:16" ht="20.100000000000001" customHeight="1" x14ac:dyDescent="0.25">
      <c r="B4" s="700" t="s">
        <v>109</v>
      </c>
      <c r="C4" s="706">
        <f>France!E10/France!E$9</f>
        <v>0</v>
      </c>
      <c r="D4" s="707">
        <f>'Allemagne (2)'!E10</f>
        <v>0</v>
      </c>
      <c r="E4" s="707">
        <f>'Italie (2)'!E10</f>
        <v>0</v>
      </c>
      <c r="F4" s="707">
        <f>'Espagne (2)'!E10</f>
        <v>3.2679738562091506E-5</v>
      </c>
      <c r="G4" s="707">
        <f>'Belgique (2)'!E10</f>
        <v>0</v>
      </c>
      <c r="H4" s="707">
        <f>'Pays Bas (2)'!E10</f>
        <v>0</v>
      </c>
      <c r="I4" s="707">
        <f>'Autriche (2)'!E10</f>
        <v>0</v>
      </c>
      <c r="J4" s="707">
        <f>'Finlande (2)'!E10</f>
        <v>9.2061459667093469E-3</v>
      </c>
      <c r="K4" s="707">
        <f>'Suède (2)'!E10</f>
        <v>3.2838565611454089E-5</v>
      </c>
      <c r="L4" s="707">
        <f>'Pologne (2)'!E10</f>
        <v>3.0177991573065227E-3</v>
      </c>
      <c r="M4" s="707">
        <f>'Tchequie (2)'!E10</f>
        <v>3.8081198943553836E-3</v>
      </c>
      <c r="N4" s="707">
        <f>'UK (2)'!E10</f>
        <v>4.7909929332854237E-4</v>
      </c>
      <c r="O4" s="707">
        <f>'USA (2)'!E10</f>
        <v>6.9557188212619595E-4</v>
      </c>
      <c r="P4" s="714">
        <f>'Canada (2)'!E10</f>
        <v>0</v>
      </c>
    </row>
    <row r="5" spans="2:16" ht="20.100000000000001" customHeight="1" x14ac:dyDescent="0.25">
      <c r="B5" s="701" t="s">
        <v>110</v>
      </c>
      <c r="C5" s="708">
        <f>France!E11/France!E$9</f>
        <v>8.3204396307954967E-2</v>
      </c>
      <c r="D5" s="709">
        <f>'Allemagne (2)'!E11</f>
        <v>0.18694272328849931</v>
      </c>
      <c r="E5" s="709">
        <f>'Italie (2)'!E11</f>
        <v>5.5325334664034186E-2</v>
      </c>
      <c r="F5" s="709">
        <f>'Espagne (2)'!E11</f>
        <v>8.0032679738562096E-2</v>
      </c>
      <c r="G5" s="709">
        <f>'Belgique (2)'!E11</f>
        <v>0.12245961438249087</v>
      </c>
      <c r="H5" s="709">
        <f>'Pays Bas (2)'!E11</f>
        <v>0.21938088829071331</v>
      </c>
      <c r="I5" s="709">
        <f>'Autriche (2)'!E11</f>
        <v>0.16916859627319539</v>
      </c>
      <c r="J5" s="709">
        <f>'Finlande (2)'!E11</f>
        <v>0.2210044814340589</v>
      </c>
      <c r="K5" s="709">
        <f>'Suède (2)'!E11</f>
        <v>0.23105214764219098</v>
      </c>
      <c r="L5" s="709">
        <f>'Pologne (2)'!E11</f>
        <v>0.23682656167517507</v>
      </c>
      <c r="M5" s="709">
        <f>'Tchequie (2)'!E11</f>
        <v>0.18718137706529084</v>
      </c>
      <c r="N5" s="709">
        <f>'UK (2)'!E11</f>
        <v>0.26895436579231047</v>
      </c>
      <c r="O5" s="709">
        <f>'USA (2)'!E11</f>
        <v>0.27961857268581897</v>
      </c>
      <c r="P5" s="715">
        <f>'Canada (2)'!E11</f>
        <v>0.21966572116308242</v>
      </c>
    </row>
    <row r="6" spans="2:16" ht="20.100000000000001" customHeight="1" x14ac:dyDescent="0.25">
      <c r="B6" s="701" t="s">
        <v>111</v>
      </c>
      <c r="C6" s="708">
        <f>France!E12/France!E$9</f>
        <v>0.37453982820252896</v>
      </c>
      <c r="D6" s="709">
        <f>'Allemagne (2)'!E12</f>
        <v>0.28366329152183767</v>
      </c>
      <c r="E6" s="709">
        <f>'Italie (2)'!E12</f>
        <v>0.27063851945065198</v>
      </c>
      <c r="F6" s="709">
        <f>'Espagne (2)'!E12</f>
        <v>0.3865032679738562</v>
      </c>
      <c r="G6" s="709">
        <f>'Belgique (2)'!E12</f>
        <v>0.17422268542643737</v>
      </c>
      <c r="H6" s="709">
        <f>'Pays Bas (2)'!E12</f>
        <v>0.13270524899057873</v>
      </c>
      <c r="I6" s="709">
        <f>'Autriche (2)'!E12</f>
        <v>0.20004100515090772</v>
      </c>
      <c r="J6" s="709">
        <f>'Finlande (2)'!E12</f>
        <v>0.35739052496798979</v>
      </c>
      <c r="K6" s="709">
        <f>'Suède (2)'!E12</f>
        <v>0.37455667936424536</v>
      </c>
      <c r="L6" s="709">
        <f>'Pologne (2)'!E12</f>
        <v>0.27605686167896359</v>
      </c>
      <c r="M6" s="709">
        <f>'Tchequie (2)'!E12</f>
        <v>0.28226153184693814</v>
      </c>
      <c r="N6" s="709">
        <f>'UK (2)'!E12</f>
        <v>0.32446999640675528</v>
      </c>
      <c r="O6" s="709">
        <f>'USA (2)'!E12</f>
        <v>0.32593839826667154</v>
      </c>
      <c r="P6" s="715">
        <f>'Canada (2)'!E12</f>
        <v>0.33624518301709816</v>
      </c>
    </row>
    <row r="7" spans="2:16" ht="20.100000000000001" customHeight="1" x14ac:dyDescent="0.25">
      <c r="B7" s="701" t="s">
        <v>112</v>
      </c>
      <c r="C7" s="708">
        <f>France!E13/France!E$9</f>
        <v>5.6581123619484607E-2</v>
      </c>
      <c r="D7" s="709">
        <f>'Allemagne (2)'!E13</f>
        <v>8.41771195405773E-2</v>
      </c>
      <c r="E7" s="709">
        <f>'Italie (2)'!E13</f>
        <v>3.2761276604977109E-2</v>
      </c>
      <c r="F7" s="709">
        <f>'Espagne (2)'!E13</f>
        <v>7.1045751633986937E-2</v>
      </c>
      <c r="G7" s="709">
        <f>'Belgique (2)'!E13</f>
        <v>5.4889699496265411E-2</v>
      </c>
      <c r="H7" s="709">
        <f>'Pays Bas (2)'!E13</f>
        <v>0.24925975773889636</v>
      </c>
      <c r="I7" s="709">
        <f>'Autriche (2)'!E13</f>
        <v>0.13231351644432873</v>
      </c>
      <c r="J7" s="709">
        <f>'Finlande (2)'!E13</f>
        <v>0.11393982074263764</v>
      </c>
      <c r="K7" s="709">
        <f>'Suède (2)'!E13</f>
        <v>6.7154866675423613E-2</v>
      </c>
      <c r="L7" s="709">
        <f>'Pologne (2)'!E13</f>
        <v>0.11936802345359121</v>
      </c>
      <c r="M7" s="709">
        <f>'Tchequie (2)'!E13</f>
        <v>0.17293163810576745</v>
      </c>
      <c r="N7" s="709">
        <f>'UK (2)'!E13</f>
        <v>3.0362917714696371E-2</v>
      </c>
      <c r="O7" s="709">
        <f>'USA (2)'!E13</f>
        <v>2.7793137804874943E-2</v>
      </c>
      <c r="P7" s="715">
        <f>'Canada (2)'!E13</f>
        <v>3.762049520279357E-2</v>
      </c>
    </row>
    <row r="8" spans="2:16" ht="20.100000000000001" customHeight="1" x14ac:dyDescent="0.25">
      <c r="B8" s="701" t="s">
        <v>113</v>
      </c>
      <c r="C8" s="708">
        <f>France!E14/France!E$9</f>
        <v>1.4912233900656244E-2</v>
      </c>
      <c r="D8" s="709">
        <f>'Allemagne (2)'!E14</f>
        <v>5.2894060752606921E-2</v>
      </c>
      <c r="E8" s="709">
        <f>'Italie (2)'!E14</f>
        <v>9.7307500379683665E-2</v>
      </c>
      <c r="F8" s="709">
        <f>'Espagne (2)'!E14</f>
        <v>1.5424836601307191E-2</v>
      </c>
      <c r="G8" s="709">
        <f>'Belgique (2)'!E14</f>
        <v>3.6477331943720686E-3</v>
      </c>
      <c r="H8" s="709">
        <f>'Pays Bas (2)'!E14</f>
        <v>6.1911170928667563E-3</v>
      </c>
      <c r="I8" s="709">
        <f>'Autriche (2)'!E14</f>
        <v>3.1667248058814216E-3</v>
      </c>
      <c r="J8" s="709">
        <f>'Finlande (2)'!E14</f>
        <v>1.4519846350832266E-3</v>
      </c>
      <c r="K8" s="709">
        <f>'Suède (2)'!E14</f>
        <v>4.6630763168264812E-3</v>
      </c>
      <c r="L8" s="709">
        <f>'Pologne (2)'!E14</f>
        <v>0.17916117030875045</v>
      </c>
      <c r="M8" s="709">
        <f>'Tchequie (2)'!E14</f>
        <v>1.501750506725631E-2</v>
      </c>
      <c r="N8" s="709">
        <f>'UK (2)'!E14</f>
        <v>5.4497544616121689E-3</v>
      </c>
      <c r="O8" s="709">
        <f>'USA (2)'!E14</f>
        <v>1.6100774753015121E-2</v>
      </c>
      <c r="P8" s="715">
        <f>'Canada (2)'!E14</f>
        <v>1.3029868119201257E-2</v>
      </c>
    </row>
    <row r="9" spans="2:16" ht="20.100000000000001" customHeight="1" x14ac:dyDescent="0.25">
      <c r="B9" s="701" t="s">
        <v>114</v>
      </c>
      <c r="C9" s="708">
        <f>France!E15/France!E$9</f>
        <v>7.6295150189404047E-3</v>
      </c>
      <c r="D9" s="709">
        <f>'Allemagne (2)'!E15</f>
        <v>3.5967961311772705E-2</v>
      </c>
      <c r="E9" s="709">
        <f>'Italie (2)'!E15</f>
        <v>8.830357336573301E-3</v>
      </c>
      <c r="F9" s="709">
        <f>'Espagne (2)'!E15</f>
        <v>2.2222222222222223E-2</v>
      </c>
      <c r="G9" s="709">
        <f>'Belgique (2)'!E15</f>
        <v>1.8064964391175959E-2</v>
      </c>
      <c r="H9" s="709">
        <f>'Pays Bas (2)'!E15</f>
        <v>4.306864064602961E-2</v>
      </c>
      <c r="I9" s="709">
        <f>'Autriche (2)'!E15</f>
        <v>4.2536528107476254E-2</v>
      </c>
      <c r="J9" s="709">
        <f>'Finlande (2)'!E15</f>
        <v>9.4078104993597957E-3</v>
      </c>
      <c r="K9" s="709">
        <f>'Suède (2)'!E15</f>
        <v>5.287009063444109E-3</v>
      </c>
      <c r="L9" s="709">
        <f>'Pologne (2)'!E15</f>
        <v>1.1820453144101536E-2</v>
      </c>
      <c r="M9" s="709">
        <f>'Tchequie (2)'!E15</f>
        <v>3.0035010134512621E-2</v>
      </c>
      <c r="N9" s="709">
        <f>'UK (2)'!E15</f>
        <v>1.437297879985627E-2</v>
      </c>
      <c r="O9" s="709">
        <f>'USA (2)'!E15</f>
        <v>1.0986708941866791E-2</v>
      </c>
      <c r="P9" s="715">
        <f>'Canada (2)'!E15</f>
        <v>3.1416334233633561E-2</v>
      </c>
    </row>
    <row r="10" spans="2:16" ht="20.100000000000001" customHeight="1" x14ac:dyDescent="0.25">
      <c r="B10" s="701" t="s">
        <v>115</v>
      </c>
      <c r="C10" s="708">
        <f>France!E16/France!E$9</f>
        <v>2.1501360507922958E-2</v>
      </c>
      <c r="D10" s="709">
        <f>'Allemagne (2)'!E16</f>
        <v>3.929273084479371E-3</v>
      </c>
      <c r="E10" s="709">
        <f>'Italie (2)'!E16</f>
        <v>1.0197218545920027E-2</v>
      </c>
      <c r="F10" s="709">
        <f>'Espagne (2)'!E16</f>
        <v>7.7124183006535953E-3</v>
      </c>
      <c r="G10" s="709">
        <f>'Belgique (2)'!E16</f>
        <v>1.3896126454750737E-2</v>
      </c>
      <c r="H10" s="709">
        <f>'Pays Bas (2)'!E16</f>
        <v>6.1911170928667563E-3</v>
      </c>
      <c r="I10" s="709">
        <f>'Autriche (2)'!E16</f>
        <v>2.0272285862259619E-2</v>
      </c>
      <c r="J10" s="709">
        <f>'Finlande (2)'!E16</f>
        <v>6.9782330345710632E-4</v>
      </c>
      <c r="K10" s="709">
        <f>'Suède (2)'!E16</f>
        <v>7.487192959411533E-3</v>
      </c>
      <c r="L10" s="709">
        <f>'Pologne (2)'!E16</f>
        <v>1.9417604529144128E-3</v>
      </c>
      <c r="M10" s="709">
        <f>'Tchequie (2)'!E16</f>
        <v>1.6338062772556967E-2</v>
      </c>
      <c r="N10" s="709">
        <f>'UK (2)'!E16</f>
        <v>5.9887411666067796E-5</v>
      </c>
      <c r="O10" s="709">
        <f>'USA (2)'!E16</f>
        <v>1.300709235507434E-3</v>
      </c>
      <c r="P10" s="715">
        <f>'Canada (2)'!E16</f>
        <v>2.6217947993535918E-3</v>
      </c>
    </row>
    <row r="11" spans="2:16" ht="20.100000000000001" customHeight="1" x14ac:dyDescent="0.25">
      <c r="B11" s="701" t="s">
        <v>116</v>
      </c>
      <c r="C11" s="708">
        <f>France!E17/France!E$9</f>
        <v>0.19313877180814171</v>
      </c>
      <c r="D11" s="709">
        <f>'Allemagne (2)'!E17</f>
        <v>6.1810488136617804E-2</v>
      </c>
      <c r="E11" s="709">
        <f>'Italie (2)'!E17</f>
        <v>0.1797530971339307</v>
      </c>
      <c r="F11" s="709">
        <f>'Espagne (2)'!E17</f>
        <v>0.13401960784313727</v>
      </c>
      <c r="G11" s="709">
        <f>'Belgique (2)'!E17</f>
        <v>0.18308146604134098</v>
      </c>
      <c r="H11" s="709">
        <f>'Pays Bas (2)'!E17</f>
        <v>4.1722745625841183E-2</v>
      </c>
      <c r="I11" s="709">
        <f>'Autriche (2)'!E17</f>
        <v>0.12427961626174891</v>
      </c>
      <c r="J11" s="709">
        <f>'Finlande (2)'!E17</f>
        <v>6.1285531370038407E-2</v>
      </c>
      <c r="K11" s="709">
        <f>'Suède (2)'!E17</f>
        <v>0.10409825298830946</v>
      </c>
      <c r="L11" s="709">
        <f>'Pologne (2)'!E17</f>
        <v>7.7876939928883643E-2</v>
      </c>
      <c r="M11" s="709">
        <f>'Tchequie (2)'!E17</f>
        <v>0.13681592039800994</v>
      </c>
      <c r="N11" s="709">
        <f>'UK (2)'!E17</f>
        <v>6.9649059767636842E-2</v>
      </c>
      <c r="O11" s="709">
        <f>'USA (2)'!E17</f>
        <v>9.7889606394237182E-3</v>
      </c>
      <c r="P11" s="715">
        <f>'Canada (2)'!E17</f>
        <v>2.9303077218637345E-2</v>
      </c>
    </row>
    <row r="12" spans="2:16" ht="20.100000000000001" customHeight="1" x14ac:dyDescent="0.25">
      <c r="B12" s="701" t="s">
        <v>117</v>
      </c>
      <c r="C12" s="708">
        <f>France!E18/France!E$9</f>
        <v>5.2286186843088093E-3</v>
      </c>
      <c r="D12" s="709">
        <f>'Allemagne (2)'!E18</f>
        <v>1.0578812150521385E-3</v>
      </c>
      <c r="E12" s="709">
        <f>'Italie (2)'!E18</f>
        <v>1.9049272092165496E-2</v>
      </c>
      <c r="F12" s="709">
        <f>'Espagne (2)'!E18</f>
        <v>1.4771241830065361E-2</v>
      </c>
      <c r="G12" s="709">
        <f>'Belgique (2)'!E18</f>
        <v>1.9107173875282265E-3</v>
      </c>
      <c r="H12" s="709">
        <f>'Pays Bas (2)'!E18</f>
        <v>4.3068640646029607E-3</v>
      </c>
      <c r="I12" s="709">
        <f>'Autriche (2)'!E18</f>
        <v>2.2135008001834544E-3</v>
      </c>
      <c r="J12" s="709"/>
      <c r="K12" s="709">
        <f>'Suède (2)'!E18</f>
        <v>2.3972152896361487E-3</v>
      </c>
      <c r="L12" s="709">
        <f>'Pologne (2)'!E18</f>
        <v>2.9932462285183325E-3</v>
      </c>
      <c r="M12" s="709">
        <f>'Tchequie (2)'!E18</f>
        <v>2.5182728333640438E-3</v>
      </c>
      <c r="N12" s="709">
        <f>'UK (2)'!E18</f>
        <v>4.0723439932926096E-3</v>
      </c>
      <c r="O12" s="709">
        <f>'USA (2)'!E18</f>
        <v>1.6784702850096451E-3</v>
      </c>
      <c r="P12" s="715">
        <f>'Canada (2)'!E18</f>
        <v>4.7463526540021924E-3</v>
      </c>
    </row>
    <row r="13" spans="2:16" ht="20.100000000000001" customHeight="1" x14ac:dyDescent="0.25">
      <c r="B13" s="701" t="s">
        <v>118</v>
      </c>
      <c r="C13" s="708">
        <f>France!E19/France!E$9</f>
        <v>4.9805260630635437E-2</v>
      </c>
      <c r="D13" s="709">
        <f>'Allemagne (2)'!E19</f>
        <v>2.7202659815626418E-2</v>
      </c>
      <c r="E13" s="709">
        <f>'Italie (2)'!E19</f>
        <v>5.7126120066824326E-2</v>
      </c>
      <c r="F13" s="709">
        <f>'Espagne (2)'!E19</f>
        <v>2.4542483660130718E-2</v>
      </c>
      <c r="G13" s="709">
        <f>'Belgique (2)'!E19</f>
        <v>0.11342713218690288</v>
      </c>
      <c r="H13" s="709">
        <f>'Pays Bas (2)'!E19</f>
        <v>1.2651413189771197E-2</v>
      </c>
      <c r="I13" s="709">
        <f>'Autriche (2)'!E19</f>
        <v>2.3326295087446887E-2</v>
      </c>
      <c r="J13" s="709">
        <f>'Finlande (2)'!E19</f>
        <v>1.0638284250960308E-2</v>
      </c>
      <c r="K13" s="709">
        <f>'Suède (2)'!E19</f>
        <v>2.8963614869302511E-2</v>
      </c>
      <c r="L13" s="709">
        <f>'Pologne (2)'!E19</f>
        <v>6.0489968214517617E-3</v>
      </c>
      <c r="M13" s="709">
        <f>'Tchequie (2)'!E19</f>
        <v>1.1270806461519563E-2</v>
      </c>
      <c r="N13" s="709">
        <f>'UK (2)'!E19</f>
        <v>2.1319918553120133E-2</v>
      </c>
      <c r="O13" s="709">
        <f>'USA (2)'!E19</f>
        <v>2.9223626020634618E-2</v>
      </c>
      <c r="P13" s="715">
        <f>'Canada (2)'!E19</f>
        <v>3.5371628111968721E-2</v>
      </c>
    </row>
    <row r="14" spans="2:16" ht="20.100000000000001" customHeight="1" x14ac:dyDescent="0.25">
      <c r="B14" s="701" t="s">
        <v>119</v>
      </c>
      <c r="C14" s="708">
        <f>France!E20/France!E$9</f>
        <v>3.3879314944245856E-2</v>
      </c>
      <c r="D14" s="709">
        <f>'Allemagne (2)'!E20</f>
        <v>2.9620674021459875E-2</v>
      </c>
      <c r="E14" s="709">
        <f>'Italie (2)'!E20</f>
        <v>2.1717905881842439E-2</v>
      </c>
      <c r="F14" s="709">
        <f>'Espagne (2)'!E20</f>
        <v>2.1764705882352939E-2</v>
      </c>
      <c r="G14" s="709">
        <f>'Belgique (2)'!E20</f>
        <v>3.6824735105089455E-2</v>
      </c>
      <c r="H14" s="709">
        <f>'Pays Bas (2)'!E20</f>
        <v>5.2489905787348586E-2</v>
      </c>
      <c r="I14" s="709">
        <f>'Autriche (2)'!E20</f>
        <v>3.4939886643106523E-2</v>
      </c>
      <c r="J14" s="709">
        <f>'Finlande (2)'!E20</f>
        <v>2.2087067861715749E-2</v>
      </c>
      <c r="K14" s="709">
        <f>'Suède (2)'!E20</f>
        <v>7.9140943123604361E-3</v>
      </c>
      <c r="L14" s="709">
        <f>'Pologne (2)'!E20</f>
        <v>1.5034345719229868E-2</v>
      </c>
      <c r="M14" s="709">
        <f>'Tchequie (2)'!E20</f>
        <v>1.8334254652662613E-2</v>
      </c>
      <c r="N14" s="709">
        <f>'UK (2)'!E20</f>
        <v>0.10953407593723799</v>
      </c>
      <c r="O14" s="709">
        <f>'USA (2)'!E20</f>
        <v>8.5061787592579555E-2</v>
      </c>
      <c r="P14" s="715">
        <f>'Canada (2)'!E20</f>
        <v>6.0120466950694437E-2</v>
      </c>
    </row>
    <row r="15" spans="2:16" ht="20.100000000000001" customHeight="1" x14ac:dyDescent="0.25">
      <c r="B15" s="701" t="s">
        <v>120</v>
      </c>
      <c r="C15" s="708">
        <f>France!E21/France!E$9</f>
        <v>1.8193458891319427E-2</v>
      </c>
      <c r="D15" s="709">
        <f>'Allemagne (2)'!E21</f>
        <v>1.5414840562188304E-2</v>
      </c>
      <c r="E15" s="709">
        <f>'Italie (2)'!E21</f>
        <v>3.4735631685144604E-2</v>
      </c>
      <c r="F15" s="709">
        <f>'Espagne (2)'!E21</f>
        <v>1.5163398692810456E-2</v>
      </c>
      <c r="G15" s="709">
        <f>'Belgique (2)'!E21</f>
        <v>7.6428695501129058E-3</v>
      </c>
      <c r="H15" s="709">
        <f>'Pays Bas (2)'!E21</f>
        <v>1.7765814266487216E-2</v>
      </c>
      <c r="I15" s="709">
        <f>'Autriche (2)'!E21</f>
        <v>3.9575800742173803E-2</v>
      </c>
      <c r="J15" s="709">
        <f>'Finlande (2)'!E21</f>
        <v>1.4361075544174135E-2</v>
      </c>
      <c r="K15" s="709">
        <f>'Suède (2)'!E21</f>
        <v>2.6599238145277814E-3</v>
      </c>
      <c r="L15" s="709">
        <f>'Pologne (2)'!E21</f>
        <v>3.1710569547424841E-3</v>
      </c>
      <c r="M15" s="709">
        <f>'Tchequie (2)'!E21</f>
        <v>2.0176893311221668E-2</v>
      </c>
      <c r="N15" s="709">
        <f>'UK (2)'!E21</f>
        <v>0</v>
      </c>
      <c r="O15" s="709">
        <f>'USA (2)'!E21</f>
        <v>6.9237747929027224E-3</v>
      </c>
      <c r="P15" s="715">
        <f>'Canada (2)'!E21</f>
        <v>3.6275695284159614E-3</v>
      </c>
    </row>
    <row r="16" spans="2:16" ht="20.100000000000001" customHeight="1" x14ac:dyDescent="0.25">
      <c r="B16" s="701" t="s">
        <v>121</v>
      </c>
      <c r="C16" s="708">
        <f>France!E22/France!E$9</f>
        <v>6.0689324014298676E-2</v>
      </c>
      <c r="D16" s="709">
        <f>'Allemagne (2)'!E22</f>
        <v>9.5813812906150819E-2</v>
      </c>
      <c r="E16" s="709">
        <f>'Italie (2)'!E22</f>
        <v>7.8713848690633748E-2</v>
      </c>
      <c r="F16" s="709">
        <f>'Espagne (2)'!E22</f>
        <v>9.2091503267973857E-2</v>
      </c>
      <c r="G16" s="709">
        <f>'Belgique (2)'!E22</f>
        <v>0.21226333159631752</v>
      </c>
      <c r="H16" s="709">
        <f>'Pays Bas (2)'!E22</f>
        <v>0.10228802153432032</v>
      </c>
      <c r="I16" s="709">
        <f>'Autriche (2)'!E22</f>
        <v>0.12644550444594949</v>
      </c>
      <c r="J16" s="709">
        <f>'Finlande (2)'!E22</f>
        <v>0.16107234314980795</v>
      </c>
      <c r="K16" s="709">
        <f>'Suède (2)'!E22</f>
        <v>0.11841586759490345</v>
      </c>
      <c r="L16" s="709">
        <f>'Pologne (2)'!E22</f>
        <v>2.5708071484928135E-2</v>
      </c>
      <c r="M16" s="709">
        <f>'Tchequie (2)'!E22</f>
        <v>3.6361402862232051E-2</v>
      </c>
      <c r="N16" s="709">
        <f>'UK (2)'!E22</f>
        <v>7.8392621870882737E-2</v>
      </c>
      <c r="O16" s="709">
        <f>'USA (2)'!E22</f>
        <v>0.14571107288313526</v>
      </c>
      <c r="P16" s="715">
        <f>'Canada (2)'!E22</f>
        <v>0.14518188701420515</v>
      </c>
    </row>
    <row r="17" spans="2:16" ht="20.100000000000001" customHeight="1" x14ac:dyDescent="0.25">
      <c r="B17" s="701" t="s">
        <v>122</v>
      </c>
      <c r="C17" s="708">
        <f>France!E23/France!E$9</f>
        <v>7.5361468281491761E-2</v>
      </c>
      <c r="D17" s="709">
        <f>'Allemagne (2)'!E23</f>
        <v>7.7074202810941517E-2</v>
      </c>
      <c r="E17" s="709">
        <f>'Italie (2)'!E23</f>
        <v>0.11707274739103078</v>
      </c>
      <c r="F17" s="709">
        <f>'Espagne (2)'!E23</f>
        <v>0.10088235294117646</v>
      </c>
      <c r="G17" s="709">
        <f>'Belgique (2)'!E23</f>
        <v>4.8636442591627582E-2</v>
      </c>
      <c r="H17" s="709">
        <f>'Pays Bas (2)'!E23</f>
        <v>0.10013458950201884</v>
      </c>
      <c r="I17" s="709">
        <f>'Autriche (2)'!E23</f>
        <v>7.3020262569001862E-2</v>
      </c>
      <c r="J17" s="709">
        <f>'Finlande (2)'!E23</f>
        <v>7.8233034571062749E-3</v>
      </c>
      <c r="K17" s="709">
        <f>'Suède (2)'!E23</f>
        <v>3.2543018520951005E-2</v>
      </c>
      <c r="L17" s="709">
        <f>'Pologne (2)'!E23</f>
        <v>3.0018958557164303E-2</v>
      </c>
      <c r="M17" s="709">
        <f>'Tchequie (2)'!E23</f>
        <v>6.1605552484491122E-2</v>
      </c>
      <c r="N17" s="709">
        <f>'UK (2)'!E23</f>
        <v>7.2224218469277762E-2</v>
      </c>
      <c r="O17" s="709">
        <f>'USA (2)'!E23</f>
        <v>4.5894267302944637E-2</v>
      </c>
      <c r="P17" s="715">
        <f>'Canada (2)'!E23</f>
        <v>6.6030806088892405E-2</v>
      </c>
    </row>
    <row r="18" spans="2:16" ht="20.100000000000001" customHeight="1" x14ac:dyDescent="0.25">
      <c r="B18" s="701" t="s">
        <v>123</v>
      </c>
      <c r="C18" s="708">
        <f>France!E24/France!E$9</f>
        <v>0</v>
      </c>
      <c r="D18" s="709">
        <f>'Allemagne (2)'!E24</f>
        <v>3.4003324769533022E-2</v>
      </c>
      <c r="E18" s="709">
        <f>'Italie (2)'!E24</f>
        <v>1.6055195157406001E-3</v>
      </c>
      <c r="F18" s="709">
        <f>'Espagne (2)'!E24</f>
        <v>3.0718954248366015E-3</v>
      </c>
      <c r="G18" s="709">
        <f>'Belgique (2)'!E24</f>
        <v>4.8636442591627575E-3</v>
      </c>
      <c r="H18" s="709">
        <f>'Pays Bas (2)'!E24</f>
        <v>2.4226110363391655E-3</v>
      </c>
      <c r="I18" s="709">
        <f>'Autriche (2)'!E24</f>
        <v>4.3920209029101032E-4</v>
      </c>
      <c r="J18" s="709">
        <f>'Finlande (2)'!E24</f>
        <v>9.1363636363636369E-3</v>
      </c>
      <c r="K18" s="709">
        <f>'Suède (2)'!E24</f>
        <v>2.200183895967424E-3</v>
      </c>
      <c r="L18" s="709">
        <f>'Pologne (2)'!E24</f>
        <v>5.2966013598362404E-3</v>
      </c>
      <c r="M18" s="709">
        <f>'Tchequie (2)'!E24</f>
        <v>2.2725876788895032E-3</v>
      </c>
      <c r="N18" s="709">
        <f>'UK (2)'!E24</f>
        <v>5.9887411666067796E-5</v>
      </c>
      <c r="O18" s="709">
        <v>0</v>
      </c>
      <c r="P18" s="715">
        <f>'Canada (2)'!E24</f>
        <v>1.4804099944625885E-3</v>
      </c>
    </row>
    <row r="19" spans="2:16" ht="20.100000000000001" customHeight="1" x14ac:dyDescent="0.25">
      <c r="B19" s="701" t="s">
        <v>124</v>
      </c>
      <c r="C19" s="708">
        <f>France!E25/France!E$9</f>
        <v>5.0952355546070539E-3</v>
      </c>
      <c r="D19" s="709">
        <f>'Allemagne (2)'!E25</f>
        <v>1.9646365422396855E-3</v>
      </c>
      <c r="E19" s="709">
        <f>'Italie (2)'!E25</f>
        <v>3.5364821765637541E-3</v>
      </c>
      <c r="F19" s="709">
        <f>'Espagne (2)'!E25</f>
        <v>3.0718954248366015E-3</v>
      </c>
      <c r="G19" s="709">
        <f>'Belgique (2)'!E25</f>
        <v>6.9480632273753685E-4</v>
      </c>
      <c r="H19" s="709">
        <f>'Pays Bas (2)'!E25</f>
        <v>3.4993270524899056E-3</v>
      </c>
      <c r="I19" s="709">
        <f>'Autriche (2)'!E25</f>
        <v>5.0945499101676265E-3</v>
      </c>
      <c r="J19" s="709">
        <f>'Finlande (2)'!E25</f>
        <v>4.6286811779769522E-4</v>
      </c>
      <c r="K19" s="709">
        <f>'Suède (2)'!E25</f>
        <v>2.1016681991330617E-3</v>
      </c>
      <c r="L19" s="709">
        <f>'Pologne (2)'!E25</f>
        <v>4.3056728749935155E-4</v>
      </c>
      <c r="M19" s="709">
        <f>'Tchequie (2)'!E25</f>
        <v>7.0634481911430506E-4</v>
      </c>
      <c r="N19" s="709">
        <f>'UK (2)'!E25</f>
        <v>0</v>
      </c>
      <c r="O19" s="709">
        <v>8.0000000000000007E-5</v>
      </c>
      <c r="P19" s="715">
        <f>'Canada (2)'!E25</f>
        <v>2.5991931200488195E-4</v>
      </c>
    </row>
    <row r="20" spans="2:16" ht="20.100000000000001" customHeight="1" x14ac:dyDescent="0.25">
      <c r="B20" s="701" t="s">
        <v>125</v>
      </c>
      <c r="C20" s="708">
        <f>France!E26/France!E$9</f>
        <v>2.4008963346315958E-4</v>
      </c>
      <c r="D20" s="709">
        <f>'Allemagne (2)'!E26</f>
        <v>1.511258878645912E-4</v>
      </c>
      <c r="E20" s="709">
        <f>'Italie (2)'!E26</f>
        <v>4.5779002408279272E-3</v>
      </c>
      <c r="F20" s="709">
        <f>'Espagne (2)'!E26</f>
        <v>5.0653594771241832E-3</v>
      </c>
      <c r="G20" s="709">
        <f>'Belgique (2)'!E26</f>
        <v>1.7370158068438421E-4</v>
      </c>
      <c r="H20" s="709">
        <f>'Pays Bas (2)'!E26</f>
        <v>1.0767160161507402E-3</v>
      </c>
      <c r="I20" s="709">
        <f>'Autriche (2)'!E26</f>
        <v>1.0280438308139135E-3</v>
      </c>
      <c r="J20" s="709"/>
      <c r="K20" s="709">
        <f>'Suède (2)'!E26</f>
        <v>2.0688296335216079E-3</v>
      </c>
      <c r="L20" s="709">
        <f>'Pologne (2)'!E26</f>
        <v>4.9917688286312499E-4</v>
      </c>
      <c r="M20" s="709">
        <f>'Tchequie (2)'!E26</f>
        <v>1.4434002825379276E-3</v>
      </c>
      <c r="N20" s="709">
        <f>'UK (2)'!E26</f>
        <v>5.9887411666067797E-4</v>
      </c>
      <c r="O20" s="709">
        <v>3.0000000000000001E-3</v>
      </c>
      <c r="P20" s="715"/>
    </row>
    <row r="21" spans="2:16" ht="20.100000000000001" customHeight="1" x14ac:dyDescent="0.25">
      <c r="B21" s="701" t="s">
        <v>126</v>
      </c>
      <c r="C21" s="708">
        <f>France!E27/France!E$9</f>
        <v>0</v>
      </c>
      <c r="D21" s="709">
        <f>'Allemagne (2)'!E27</f>
        <v>0</v>
      </c>
      <c r="E21" s="709">
        <f>'Italie (2)'!E27</f>
        <v>2.9289883057429865E-3</v>
      </c>
      <c r="F21" s="709">
        <f>'Espagne (2)'!E27</f>
        <v>0</v>
      </c>
      <c r="G21" s="709">
        <f>'Belgique (2)'!E27</f>
        <v>1.2159110647906894E-3</v>
      </c>
      <c r="H21" s="709">
        <f>'Pays Bas (2)'!E27</f>
        <v>2.1534320323014803E-3</v>
      </c>
      <c r="I21" s="709">
        <f>'Autriche (2)'!E27</f>
        <v>1.6227156875796178E-4</v>
      </c>
      <c r="J21" s="709"/>
      <c r="K21" s="709">
        <f>'Suède (2)'!E27</f>
        <v>3.9406278733744913E-4</v>
      </c>
      <c r="L21" s="709">
        <f>'Pologne (2)'!E27</f>
        <v>2.8285369978975567E-4</v>
      </c>
      <c r="M21" s="709">
        <f>'Tchequie (2)'!E27</f>
        <v>9.2131932927952829E-5</v>
      </c>
      <c r="N21" s="709">
        <f>'UK (2)'!E27</f>
        <v>0</v>
      </c>
      <c r="O21" s="709">
        <f>'USA (2)'!E27</f>
        <v>1.2709717553345423E-4</v>
      </c>
      <c r="P21" s="715">
        <f>'Canada (2)'!E27</f>
        <v>1.1300839652386172E-5</v>
      </c>
    </row>
    <row r="22" spans="2:16" ht="20.100000000000001" customHeight="1" x14ac:dyDescent="0.25">
      <c r="B22" s="701" t="s">
        <v>127</v>
      </c>
      <c r="C22" s="708">
        <f>France!E28/France!E$9</f>
        <v>0</v>
      </c>
      <c r="D22" s="709">
        <f>'Allemagne (2)'!E28</f>
        <v>8.3119238325525171E-3</v>
      </c>
      <c r="E22" s="709">
        <f>'Italie (2)'!E28</f>
        <v>4.1222798377123513E-3</v>
      </c>
      <c r="F22" s="709">
        <f>'Espagne (2)'!E28</f>
        <v>2.581699346405229E-3</v>
      </c>
      <c r="G22" s="709">
        <f>'Belgique (2)'!E28</f>
        <v>2.0844189682126106E-3</v>
      </c>
      <c r="H22" s="709">
        <f>'Pays Bas (2)'!E28</f>
        <v>2.6917900403768506E-3</v>
      </c>
      <c r="I22" s="709">
        <f>'Autriche (2)'!E28</f>
        <v>1.9764094063095461E-3</v>
      </c>
      <c r="J22" s="709">
        <f>'Finlande (2)'!E28</f>
        <v>3.5211267605633805E-5</v>
      </c>
      <c r="K22" s="709">
        <f>'Suède (2)'!E28</f>
        <v>6.009457506896099E-3</v>
      </c>
      <c r="L22" s="709">
        <f>'Pologne (2)'!E28</f>
        <v>4.4465552042902683E-3</v>
      </c>
      <c r="M22" s="709">
        <f>'Tchequie (2)'!E28</f>
        <v>8.2918739635157548E-4</v>
      </c>
      <c r="N22" s="709">
        <f>'UK (2)'!E28</f>
        <v>0</v>
      </c>
      <c r="O22" s="709">
        <f>'USA (2)'!E28</f>
        <v>1.8110329106661993E-3</v>
      </c>
      <c r="P22" s="715">
        <f>'Canada (2)'!E28</f>
        <v>1.3267185751901367E-2</v>
      </c>
    </row>
    <row r="23" spans="2:16" ht="21.75" customHeight="1" x14ac:dyDescent="0.25">
      <c r="B23" s="710" t="s">
        <v>128</v>
      </c>
      <c r="C23" s="711">
        <f>SUM(C4:C22)</f>
        <v>0.99999999999999978</v>
      </c>
      <c r="D23" s="712">
        <f>SUM(D4:D22)</f>
        <v>0.99999999999999989</v>
      </c>
      <c r="E23" s="712">
        <f t="shared" ref="E23:P23" si="0">SUM(E4:E22)</f>
        <v>1</v>
      </c>
      <c r="F23" s="712">
        <f t="shared" si="0"/>
        <v>1</v>
      </c>
      <c r="G23" s="712">
        <f t="shared" si="0"/>
        <v>1</v>
      </c>
      <c r="H23" s="712">
        <f t="shared" si="0"/>
        <v>1.0000000000000002</v>
      </c>
      <c r="I23" s="712">
        <f t="shared" si="0"/>
        <v>1</v>
      </c>
      <c r="J23" s="712">
        <f t="shared" si="0"/>
        <v>1.0000006402048658</v>
      </c>
      <c r="K23" s="712">
        <f t="shared" si="0"/>
        <v>0.99999999999999989</v>
      </c>
      <c r="L23" s="712">
        <f t="shared" si="0"/>
        <v>1.0000000000000002</v>
      </c>
      <c r="M23" s="712">
        <f t="shared" si="0"/>
        <v>1</v>
      </c>
      <c r="N23" s="712">
        <f t="shared" si="0"/>
        <v>0.99999999999999989</v>
      </c>
      <c r="O23" s="712">
        <f t="shared" si="0"/>
        <v>0.99173396317271079</v>
      </c>
      <c r="P23" s="713">
        <f t="shared" si="0"/>
        <v>0.99999999999999978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1:AE32"/>
  <sheetViews>
    <sheetView topLeftCell="A5" workbookViewId="0">
      <selection activeCell="C9" sqref="C9"/>
    </sheetView>
  </sheetViews>
  <sheetFormatPr baseColWidth="10" defaultColWidth="11.5703125" defaultRowHeight="15" x14ac:dyDescent="0.25"/>
  <cols>
    <col min="1" max="28" width="11.5703125" style="673"/>
    <col min="29" max="31" width="10.7109375" customWidth="1"/>
    <col min="32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77</v>
      </c>
    </row>
    <row r="3" spans="2:31" x14ac:dyDescent="0.25">
      <c r="B3" s="674" t="s">
        <v>2</v>
      </c>
    </row>
    <row r="4" spans="2:31" x14ac:dyDescent="0.25">
      <c r="B4" s="674" t="s">
        <v>3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  <c r="AC6" s="647" t="s">
        <v>73</v>
      </c>
      <c r="AD6" t="s">
        <v>74</v>
      </c>
      <c r="AE6" t="s">
        <v>75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96">
        <v>2308117</v>
      </c>
      <c r="D9" s="680">
        <v>57608.4</v>
      </c>
      <c r="E9" s="680">
        <v>3748.6</v>
      </c>
      <c r="F9" s="680">
        <v>579304</v>
      </c>
      <c r="G9" s="680">
        <v>116071.3</v>
      </c>
      <c r="H9" s="680">
        <v>29962.7</v>
      </c>
      <c r="I9" s="680">
        <v>231831.6</v>
      </c>
      <c r="J9" s="680">
        <v>228346.3</v>
      </c>
      <c r="K9" s="680">
        <v>131058.3</v>
      </c>
      <c r="L9" s="680">
        <v>55462.8</v>
      </c>
      <c r="M9" s="680">
        <v>127101.5</v>
      </c>
      <c r="N9" s="680">
        <v>168590.8</v>
      </c>
      <c r="O9" s="680">
        <v>65205.1</v>
      </c>
      <c r="P9" s="680">
        <v>182497.9</v>
      </c>
      <c r="Q9" s="680">
        <v>105768.2</v>
      </c>
      <c r="R9" s="680">
        <v>68157.899999999994</v>
      </c>
      <c r="S9" s="680">
        <v>26013.599999999999</v>
      </c>
      <c r="T9" s="680">
        <v>87078.399999999994</v>
      </c>
      <c r="U9" s="680">
        <v>20968.900000000001</v>
      </c>
      <c r="V9" s="680">
        <v>23340.7</v>
      </c>
      <c r="W9" s="680">
        <v>0</v>
      </c>
      <c r="X9" s="680">
        <v>0</v>
      </c>
      <c r="Y9" s="680">
        <v>2308117</v>
      </c>
      <c r="Z9" s="680">
        <v>1952499.2</v>
      </c>
      <c r="AA9" s="680">
        <v>588983.4</v>
      </c>
      <c r="AB9" s="680">
        <v>750238.3</v>
      </c>
    </row>
    <row r="10" spans="2:31" ht="75" x14ac:dyDescent="0.25">
      <c r="B10" s="679" t="s">
        <v>36</v>
      </c>
      <c r="C10" s="680">
        <v>68784.7</v>
      </c>
      <c r="D10" s="680">
        <v>19102.2</v>
      </c>
      <c r="E10" s="680">
        <v>0</v>
      </c>
      <c r="F10" s="680">
        <v>46339.5</v>
      </c>
      <c r="G10" s="680">
        <v>33.4</v>
      </c>
      <c r="H10" s="680">
        <v>2</v>
      </c>
      <c r="I10" s="680">
        <v>154.80000000000001</v>
      </c>
      <c r="J10" s="680">
        <v>3</v>
      </c>
      <c r="K10" s="680">
        <v>0</v>
      </c>
      <c r="L10" s="680">
        <v>2755.9</v>
      </c>
      <c r="M10" s="680">
        <v>9.1</v>
      </c>
      <c r="N10" s="680">
        <v>2.1</v>
      </c>
      <c r="O10" s="680">
        <v>0</v>
      </c>
      <c r="P10" s="680">
        <v>1.6</v>
      </c>
      <c r="Q10" s="680">
        <v>36.200000000000003</v>
      </c>
      <c r="R10" s="680">
        <v>155</v>
      </c>
      <c r="S10" s="680">
        <v>29</v>
      </c>
      <c r="T10" s="680">
        <v>9</v>
      </c>
      <c r="U10" s="680">
        <v>52.9</v>
      </c>
      <c r="V10" s="680">
        <v>99</v>
      </c>
      <c r="W10" s="680">
        <v>0</v>
      </c>
      <c r="X10" s="680">
        <v>0</v>
      </c>
      <c r="Y10" s="680">
        <v>68784.7</v>
      </c>
      <c r="Z10" s="680">
        <v>33947.699999999997</v>
      </c>
      <c r="AA10" s="680">
        <v>1047.8</v>
      </c>
      <c r="AB10" s="680">
        <v>17377</v>
      </c>
    </row>
    <row r="11" spans="2:31" ht="45" x14ac:dyDescent="0.25">
      <c r="B11" s="679" t="s">
        <v>37</v>
      </c>
      <c r="C11" s="680">
        <v>43061.4</v>
      </c>
      <c r="D11" s="680">
        <v>326.7</v>
      </c>
      <c r="E11" s="680">
        <v>311.89999999999998</v>
      </c>
      <c r="F11" s="680">
        <v>24823.9</v>
      </c>
      <c r="G11" s="680">
        <v>14941.3</v>
      </c>
      <c r="H11" s="680">
        <v>50.1</v>
      </c>
      <c r="I11" s="680">
        <v>1821.3</v>
      </c>
      <c r="J11" s="680">
        <v>153.6</v>
      </c>
      <c r="K11" s="680">
        <v>6.9</v>
      </c>
      <c r="L11" s="680">
        <v>21.6</v>
      </c>
      <c r="M11" s="680">
        <v>13</v>
      </c>
      <c r="N11" s="680">
        <v>12.3</v>
      </c>
      <c r="O11" s="680">
        <v>6.2</v>
      </c>
      <c r="P11" s="680">
        <v>86.9</v>
      </c>
      <c r="Q11" s="680">
        <v>205.6</v>
      </c>
      <c r="R11" s="680">
        <v>178</v>
      </c>
      <c r="S11" s="680">
        <v>17.8</v>
      </c>
      <c r="T11" s="680">
        <v>39.4</v>
      </c>
      <c r="U11" s="680">
        <v>6.3</v>
      </c>
      <c r="V11" s="680">
        <v>38.6</v>
      </c>
      <c r="W11" s="680">
        <v>0</v>
      </c>
      <c r="X11" s="680">
        <v>0</v>
      </c>
      <c r="Y11" s="680">
        <v>43061.4</v>
      </c>
      <c r="Z11" s="680">
        <v>17.899999999999999</v>
      </c>
      <c r="AA11" s="680">
        <v>0</v>
      </c>
      <c r="AB11" s="680">
        <v>7707</v>
      </c>
    </row>
    <row r="12" spans="2:31" ht="45" x14ac:dyDescent="0.25">
      <c r="B12" s="679" t="s">
        <v>38</v>
      </c>
      <c r="C12" s="680">
        <v>775775.6</v>
      </c>
      <c r="D12" s="680">
        <v>29502</v>
      </c>
      <c r="E12" s="680">
        <v>1404</v>
      </c>
      <c r="F12" s="680">
        <v>364043</v>
      </c>
      <c r="G12" s="680">
        <v>14136.1</v>
      </c>
      <c r="H12" s="680">
        <v>9075.7999999999993</v>
      </c>
      <c r="I12" s="680">
        <v>102389.4</v>
      </c>
      <c r="J12" s="680">
        <v>52379.9</v>
      </c>
      <c r="K12" s="680">
        <v>28517.7</v>
      </c>
      <c r="L12" s="680">
        <v>30261.5</v>
      </c>
      <c r="M12" s="680">
        <v>23635.9</v>
      </c>
      <c r="N12" s="680">
        <v>4448</v>
      </c>
      <c r="O12" s="680">
        <v>4691.8</v>
      </c>
      <c r="P12" s="680">
        <v>20488.400000000001</v>
      </c>
      <c r="Q12" s="680">
        <v>17609.5</v>
      </c>
      <c r="R12" s="680">
        <v>14634</v>
      </c>
      <c r="S12" s="680">
        <v>7739.3</v>
      </c>
      <c r="T12" s="680">
        <v>37035</v>
      </c>
      <c r="U12" s="680">
        <v>6730.1</v>
      </c>
      <c r="V12" s="680">
        <v>7054.2</v>
      </c>
      <c r="W12" s="680">
        <v>0</v>
      </c>
      <c r="X12" s="680">
        <v>0</v>
      </c>
      <c r="Y12" s="680">
        <v>775775.6</v>
      </c>
      <c r="Z12" s="680">
        <v>530370.69999999995</v>
      </c>
      <c r="AA12" s="680">
        <v>128392.2</v>
      </c>
      <c r="AB12" s="680">
        <v>500622</v>
      </c>
    </row>
    <row r="13" spans="2:31" ht="90" x14ac:dyDescent="0.25">
      <c r="B13" s="679" t="s">
        <v>39</v>
      </c>
      <c r="C13" s="680">
        <v>119585.7</v>
      </c>
      <c r="D13" s="680">
        <v>1403.8</v>
      </c>
      <c r="E13" s="680">
        <v>212.1</v>
      </c>
      <c r="F13" s="680">
        <v>17693.8</v>
      </c>
      <c r="G13" s="680">
        <v>72975.3</v>
      </c>
      <c r="H13" s="680">
        <v>1874.2</v>
      </c>
      <c r="I13" s="680">
        <v>1406.3</v>
      </c>
      <c r="J13" s="680">
        <v>4122.2</v>
      </c>
      <c r="K13" s="680">
        <v>2644</v>
      </c>
      <c r="L13" s="680">
        <v>2576.6</v>
      </c>
      <c r="M13" s="680">
        <v>2137.5</v>
      </c>
      <c r="N13" s="680">
        <v>593.4</v>
      </c>
      <c r="O13" s="680">
        <v>309.10000000000002</v>
      </c>
      <c r="P13" s="680">
        <v>1687.3</v>
      </c>
      <c r="Q13" s="680">
        <v>1672.8</v>
      </c>
      <c r="R13" s="680">
        <v>2320</v>
      </c>
      <c r="S13" s="680">
        <v>1435.5</v>
      </c>
      <c r="T13" s="680">
        <v>2404.3000000000002</v>
      </c>
      <c r="U13" s="680">
        <v>1274.5</v>
      </c>
      <c r="V13" s="680">
        <v>843</v>
      </c>
      <c r="W13" s="680">
        <v>0</v>
      </c>
      <c r="X13" s="680">
        <v>0</v>
      </c>
      <c r="Y13" s="680">
        <v>119585.7</v>
      </c>
      <c r="Z13" s="680">
        <v>46835.6</v>
      </c>
      <c r="AA13" s="680">
        <v>0</v>
      </c>
      <c r="AB13" s="680">
        <v>8148</v>
      </c>
    </row>
    <row r="14" spans="2:31" ht="120" x14ac:dyDescent="0.25">
      <c r="B14" s="679" t="s">
        <v>40</v>
      </c>
      <c r="C14" s="680">
        <v>43446.7</v>
      </c>
      <c r="D14" s="680">
        <v>582.70000000000005</v>
      </c>
      <c r="E14" s="680">
        <v>55.9</v>
      </c>
      <c r="F14" s="680">
        <v>7365.3</v>
      </c>
      <c r="G14" s="680">
        <v>651.1</v>
      </c>
      <c r="H14" s="680">
        <v>10708.8</v>
      </c>
      <c r="I14" s="680">
        <v>2866.2</v>
      </c>
      <c r="J14" s="680">
        <v>3184.9</v>
      </c>
      <c r="K14" s="680">
        <v>981</v>
      </c>
      <c r="L14" s="680">
        <v>810</v>
      </c>
      <c r="M14" s="680">
        <v>1478.6</v>
      </c>
      <c r="N14" s="680">
        <v>429.9</v>
      </c>
      <c r="O14" s="680">
        <v>2842.7</v>
      </c>
      <c r="P14" s="680">
        <v>2015.2</v>
      </c>
      <c r="Q14" s="680">
        <v>1237.0999999999999</v>
      </c>
      <c r="R14" s="680">
        <v>5008</v>
      </c>
      <c r="S14" s="680">
        <v>883.2</v>
      </c>
      <c r="T14" s="680">
        <v>1659.3</v>
      </c>
      <c r="U14" s="680">
        <v>396</v>
      </c>
      <c r="V14" s="680">
        <v>290.8</v>
      </c>
      <c r="W14" s="680">
        <v>0</v>
      </c>
      <c r="X14" s="680">
        <v>0</v>
      </c>
      <c r="Y14" s="680">
        <v>43446.7</v>
      </c>
      <c r="Z14" s="680">
        <v>15372.9</v>
      </c>
      <c r="AA14" s="680">
        <v>0</v>
      </c>
      <c r="AB14" s="680">
        <v>6260</v>
      </c>
    </row>
    <row r="15" spans="2:31" ht="60" x14ac:dyDescent="0.25">
      <c r="B15" s="679" t="s">
        <v>41</v>
      </c>
      <c r="C15" s="680">
        <v>99085.5</v>
      </c>
      <c r="D15" s="680">
        <v>618.6</v>
      </c>
      <c r="E15" s="680">
        <v>28.6</v>
      </c>
      <c r="F15" s="680">
        <v>2115</v>
      </c>
      <c r="G15" s="680">
        <v>778.7</v>
      </c>
      <c r="H15" s="680">
        <v>450.2</v>
      </c>
      <c r="I15" s="680">
        <v>67294.2</v>
      </c>
      <c r="J15" s="680">
        <v>1405.1</v>
      </c>
      <c r="K15" s="680">
        <v>1082.8</v>
      </c>
      <c r="L15" s="680">
        <v>565.9</v>
      </c>
      <c r="M15" s="680">
        <v>1048.5999999999999</v>
      </c>
      <c r="N15" s="680">
        <v>1985.8</v>
      </c>
      <c r="O15" s="680">
        <v>9725.7999999999993</v>
      </c>
      <c r="P15" s="680">
        <v>1774.9</v>
      </c>
      <c r="Q15" s="680">
        <v>705</v>
      </c>
      <c r="R15" s="680">
        <v>5259.3</v>
      </c>
      <c r="S15" s="680">
        <v>1481.2</v>
      </c>
      <c r="T15" s="680">
        <v>1332.7</v>
      </c>
      <c r="U15" s="680">
        <v>1199.3</v>
      </c>
      <c r="V15" s="680">
        <v>233.8</v>
      </c>
      <c r="W15" s="680">
        <v>0</v>
      </c>
      <c r="X15" s="680">
        <v>0</v>
      </c>
      <c r="Y15" s="680">
        <v>99085.5</v>
      </c>
      <c r="Z15" s="680">
        <v>25721.9</v>
      </c>
      <c r="AA15" s="680">
        <v>271640.90000000002</v>
      </c>
      <c r="AB15" s="680">
        <v>959</v>
      </c>
      <c r="AC15" s="646">
        <f>Y15/($Y15+$Z15+$AA15)</f>
        <v>0.24993296729989758</v>
      </c>
      <c r="AD15" s="646">
        <f t="shared" ref="AD15:AE15" si="0">Z15/($Y15+$Z15+$AA15)</f>
        <v>6.4880843227225343E-2</v>
      </c>
      <c r="AE15" s="646">
        <f t="shared" si="0"/>
        <v>0.68518618947287702</v>
      </c>
    </row>
    <row r="16" spans="2:31" ht="165" x14ac:dyDescent="0.25">
      <c r="B16" s="679" t="s">
        <v>42</v>
      </c>
      <c r="C16" s="680">
        <v>37303.699999999997</v>
      </c>
      <c r="D16" s="680">
        <v>444.5</v>
      </c>
      <c r="E16" s="680">
        <v>80.599999999999994</v>
      </c>
      <c r="F16" s="680">
        <v>5260.9</v>
      </c>
      <c r="G16" s="680">
        <v>240</v>
      </c>
      <c r="H16" s="680">
        <v>205.9</v>
      </c>
      <c r="I16" s="680">
        <v>2398.6</v>
      </c>
      <c r="J16" s="680">
        <v>12909.8</v>
      </c>
      <c r="K16" s="680">
        <v>6024</v>
      </c>
      <c r="L16" s="680">
        <v>273.39999999999998</v>
      </c>
      <c r="M16" s="680">
        <v>1514.4</v>
      </c>
      <c r="N16" s="680">
        <v>301.39999999999998</v>
      </c>
      <c r="O16" s="680">
        <v>367.3</v>
      </c>
      <c r="P16" s="680">
        <v>1859.6</v>
      </c>
      <c r="Q16" s="680">
        <v>3020.6</v>
      </c>
      <c r="R16" s="680">
        <v>366</v>
      </c>
      <c r="S16" s="680">
        <v>175</v>
      </c>
      <c r="T16" s="680">
        <v>994.9</v>
      </c>
      <c r="U16" s="680">
        <v>404.2</v>
      </c>
      <c r="V16" s="680">
        <v>462.6</v>
      </c>
      <c r="W16" s="680">
        <v>0</v>
      </c>
      <c r="X16" s="680">
        <v>0</v>
      </c>
      <c r="Y16" s="680">
        <v>37303.699999999997</v>
      </c>
      <c r="Z16" s="680">
        <v>5522</v>
      </c>
      <c r="AA16" s="680">
        <v>0</v>
      </c>
      <c r="AB16" s="680">
        <v>6013</v>
      </c>
    </row>
    <row r="17" spans="2:29" ht="60" x14ac:dyDescent="0.25">
      <c r="B17" s="679" t="s">
        <v>43</v>
      </c>
      <c r="C17" s="680">
        <v>130298.6</v>
      </c>
      <c r="D17" s="680">
        <v>73.900000000000006</v>
      </c>
      <c r="E17" s="680">
        <v>724</v>
      </c>
      <c r="F17" s="680">
        <v>17672.8</v>
      </c>
      <c r="G17" s="680">
        <v>2625.7</v>
      </c>
      <c r="H17" s="680">
        <v>775.6</v>
      </c>
      <c r="I17" s="680">
        <v>3338.5</v>
      </c>
      <c r="J17" s="680">
        <v>31535.5</v>
      </c>
      <c r="K17" s="680">
        <v>48582.8</v>
      </c>
      <c r="L17" s="680">
        <v>322.7</v>
      </c>
      <c r="M17" s="680">
        <v>3250.2</v>
      </c>
      <c r="N17" s="680">
        <v>2893.7</v>
      </c>
      <c r="O17" s="680">
        <v>756.9</v>
      </c>
      <c r="P17" s="680">
        <v>3007.9</v>
      </c>
      <c r="Q17" s="680">
        <v>2555.6999999999998</v>
      </c>
      <c r="R17" s="680">
        <v>6449</v>
      </c>
      <c r="S17" s="680">
        <v>1767.6</v>
      </c>
      <c r="T17" s="680">
        <v>1983.9</v>
      </c>
      <c r="U17" s="680">
        <v>827.8</v>
      </c>
      <c r="V17" s="680">
        <v>1154.4000000000001</v>
      </c>
      <c r="W17" s="680">
        <v>0</v>
      </c>
      <c r="X17" s="680">
        <v>0</v>
      </c>
      <c r="Y17" s="680">
        <v>130298.6</v>
      </c>
      <c r="Z17" s="680">
        <v>38158.9</v>
      </c>
      <c r="AA17" s="680">
        <v>0</v>
      </c>
      <c r="AB17" s="682">
        <v>56764.824999999997</v>
      </c>
    </row>
    <row r="18" spans="2:29" ht="60" x14ac:dyDescent="0.25">
      <c r="B18" s="679" t="s">
        <v>44</v>
      </c>
      <c r="C18" s="680">
        <v>17986.5</v>
      </c>
      <c r="D18" s="680">
        <v>30.5</v>
      </c>
      <c r="E18" s="680">
        <v>19.600000000000001</v>
      </c>
      <c r="F18" s="680">
        <v>1555.8</v>
      </c>
      <c r="G18" s="680">
        <v>113.9</v>
      </c>
      <c r="H18" s="680">
        <v>93</v>
      </c>
      <c r="I18" s="680">
        <v>711.1</v>
      </c>
      <c r="J18" s="680">
        <v>2518.3000000000002</v>
      </c>
      <c r="K18" s="680">
        <v>912.2</v>
      </c>
      <c r="L18" s="680">
        <v>679.9</v>
      </c>
      <c r="M18" s="680">
        <v>1201</v>
      </c>
      <c r="N18" s="680">
        <v>1175.5999999999999</v>
      </c>
      <c r="O18" s="680">
        <v>324.60000000000002</v>
      </c>
      <c r="P18" s="680">
        <v>2369.6</v>
      </c>
      <c r="Q18" s="680">
        <v>1436.6</v>
      </c>
      <c r="R18" s="680">
        <v>549</v>
      </c>
      <c r="S18" s="680">
        <v>734.4</v>
      </c>
      <c r="T18" s="680">
        <v>2868.4</v>
      </c>
      <c r="U18" s="680">
        <v>443.7</v>
      </c>
      <c r="V18" s="680">
        <v>249.3</v>
      </c>
      <c r="W18" s="680">
        <v>0</v>
      </c>
      <c r="X18" s="680">
        <v>0</v>
      </c>
      <c r="Y18" s="680">
        <v>17986.5</v>
      </c>
      <c r="Z18" s="680">
        <v>79167.7</v>
      </c>
      <c r="AA18" s="680">
        <v>0</v>
      </c>
      <c r="AB18" s="680">
        <v>0</v>
      </c>
    </row>
    <row r="19" spans="2:29" ht="75" x14ac:dyDescent="0.25">
      <c r="B19" s="679" t="s">
        <v>45</v>
      </c>
      <c r="C19" s="680">
        <v>143448</v>
      </c>
      <c r="D19" s="680">
        <v>186.9</v>
      </c>
      <c r="E19" s="680">
        <v>186.7</v>
      </c>
      <c r="F19" s="680">
        <v>9580.6</v>
      </c>
      <c r="G19" s="680">
        <v>2071.3000000000002</v>
      </c>
      <c r="H19" s="680">
        <v>375.4</v>
      </c>
      <c r="I19" s="680">
        <v>2317.3000000000002</v>
      </c>
      <c r="J19" s="680">
        <v>18444.7</v>
      </c>
      <c r="K19" s="680">
        <v>3852.4</v>
      </c>
      <c r="L19" s="680">
        <v>862.6</v>
      </c>
      <c r="M19" s="680">
        <v>44371.199999999997</v>
      </c>
      <c r="N19" s="680">
        <v>19078.599999999999</v>
      </c>
      <c r="O19" s="680">
        <v>1932.9</v>
      </c>
      <c r="P19" s="680">
        <v>18239.2</v>
      </c>
      <c r="Q19" s="680">
        <v>7782.8</v>
      </c>
      <c r="R19" s="680">
        <v>4830</v>
      </c>
      <c r="S19" s="680">
        <v>1971</v>
      </c>
      <c r="T19" s="680">
        <v>3657.6</v>
      </c>
      <c r="U19" s="680">
        <v>1886.1</v>
      </c>
      <c r="V19" s="680">
        <v>1820.7</v>
      </c>
      <c r="W19" s="680">
        <v>0</v>
      </c>
      <c r="X19" s="680">
        <v>0</v>
      </c>
      <c r="Y19" s="680">
        <v>143448</v>
      </c>
      <c r="Z19" s="680">
        <v>52882.400000000001</v>
      </c>
      <c r="AA19" s="680">
        <v>75698.3</v>
      </c>
      <c r="AB19" s="680">
        <v>25021</v>
      </c>
    </row>
    <row r="20" spans="2:29" ht="60" x14ac:dyDescent="0.25">
      <c r="B20" s="679" t="s">
        <v>46</v>
      </c>
      <c r="C20" s="680">
        <v>191509.8</v>
      </c>
      <c r="D20" s="680">
        <v>2238.9</v>
      </c>
      <c r="E20" s="680">
        <v>127</v>
      </c>
      <c r="F20" s="680">
        <v>9861.6</v>
      </c>
      <c r="G20" s="680">
        <v>687.4</v>
      </c>
      <c r="H20" s="680">
        <v>868.5</v>
      </c>
      <c r="I20" s="680">
        <v>8476.1</v>
      </c>
      <c r="J20" s="680">
        <v>12993.3</v>
      </c>
      <c r="K20" s="680">
        <v>8845.2999999999993</v>
      </c>
      <c r="L20" s="680">
        <v>2149.1999999999998</v>
      </c>
      <c r="M20" s="680">
        <v>6336.4</v>
      </c>
      <c r="N20" s="680">
        <v>95035.4</v>
      </c>
      <c r="O20" s="680">
        <v>18634.7</v>
      </c>
      <c r="P20" s="680">
        <v>9678.4</v>
      </c>
      <c r="Q20" s="680">
        <v>6552.2</v>
      </c>
      <c r="R20" s="680">
        <v>5508.6</v>
      </c>
      <c r="S20" s="680">
        <v>301.7</v>
      </c>
      <c r="T20" s="680">
        <v>1287.3</v>
      </c>
      <c r="U20" s="680">
        <v>323.2</v>
      </c>
      <c r="V20" s="680">
        <v>1604.6</v>
      </c>
      <c r="W20" s="680">
        <v>0</v>
      </c>
      <c r="X20" s="680">
        <v>0</v>
      </c>
      <c r="Y20" s="680">
        <v>191509.8</v>
      </c>
      <c r="Z20" s="680">
        <v>77880.399999999994</v>
      </c>
      <c r="AA20" s="680">
        <v>0</v>
      </c>
      <c r="AB20" s="682">
        <v>26890.3</v>
      </c>
    </row>
    <row r="21" spans="2:29" ht="45" x14ac:dyDescent="0.25">
      <c r="B21" s="679" t="s">
        <v>47</v>
      </c>
      <c r="C21" s="680">
        <v>87175.9</v>
      </c>
      <c r="D21" s="680">
        <v>17.8</v>
      </c>
      <c r="E21" s="680">
        <v>68.2</v>
      </c>
      <c r="F21" s="680">
        <v>5389.5</v>
      </c>
      <c r="G21" s="680">
        <v>500.8</v>
      </c>
      <c r="H21" s="680">
        <v>360</v>
      </c>
      <c r="I21" s="680">
        <v>4077.7</v>
      </c>
      <c r="J21" s="680">
        <v>19476.599999999999</v>
      </c>
      <c r="K21" s="680">
        <v>2747.5</v>
      </c>
      <c r="L21" s="680">
        <v>5756.5</v>
      </c>
      <c r="M21" s="680">
        <v>5462.2</v>
      </c>
      <c r="N21" s="680">
        <v>8222.9</v>
      </c>
      <c r="O21" s="680">
        <v>11005.6</v>
      </c>
      <c r="P21" s="680">
        <v>9761.9</v>
      </c>
      <c r="Q21" s="680">
        <v>6519.3</v>
      </c>
      <c r="R21" s="680">
        <v>2385</v>
      </c>
      <c r="S21" s="680">
        <v>560.70000000000005</v>
      </c>
      <c r="T21" s="680">
        <v>2630.9</v>
      </c>
      <c r="U21" s="680">
        <v>523.20000000000005</v>
      </c>
      <c r="V21" s="680">
        <v>1709.6</v>
      </c>
      <c r="W21" s="680">
        <v>0</v>
      </c>
      <c r="X21" s="680">
        <v>0</v>
      </c>
      <c r="Y21" s="680">
        <v>87175.9</v>
      </c>
      <c r="Z21" s="680">
        <v>287825.8</v>
      </c>
      <c r="AA21" s="680">
        <v>9553.6</v>
      </c>
      <c r="AB21" s="680">
        <v>0</v>
      </c>
    </row>
    <row r="22" spans="2:29" ht="90" x14ac:dyDescent="0.25">
      <c r="B22" s="679" t="s">
        <v>48</v>
      </c>
      <c r="C22" s="680">
        <v>275520.09999999998</v>
      </c>
      <c r="D22" s="680">
        <v>2158.8000000000002</v>
      </c>
      <c r="E22" s="680">
        <v>227.5</v>
      </c>
      <c r="F22" s="680">
        <v>34852.199999999997</v>
      </c>
      <c r="G22" s="680">
        <v>3125.3</v>
      </c>
      <c r="H22" s="680">
        <v>1699.1</v>
      </c>
      <c r="I22" s="680">
        <v>14143.2</v>
      </c>
      <c r="J22" s="680">
        <v>40535.300000000003</v>
      </c>
      <c r="K22" s="680">
        <v>8415</v>
      </c>
      <c r="L22" s="680">
        <v>4255</v>
      </c>
      <c r="M22" s="680">
        <v>16864.900000000001</v>
      </c>
      <c r="N22" s="680">
        <v>15084.6</v>
      </c>
      <c r="O22" s="680">
        <v>8468.2000000000007</v>
      </c>
      <c r="P22" s="680">
        <v>84727.9</v>
      </c>
      <c r="Q22" s="680">
        <v>17074.7</v>
      </c>
      <c r="R22" s="680">
        <v>7756</v>
      </c>
      <c r="S22" s="680">
        <v>2722.3</v>
      </c>
      <c r="T22" s="680">
        <v>8645.9</v>
      </c>
      <c r="U22" s="680">
        <v>2147</v>
      </c>
      <c r="V22" s="680">
        <v>2617.1999999999998</v>
      </c>
      <c r="W22" s="680">
        <v>0</v>
      </c>
      <c r="X22" s="680">
        <v>0</v>
      </c>
      <c r="Y22" s="680">
        <v>275520.09999999998</v>
      </c>
      <c r="Z22" s="680">
        <v>30847.4</v>
      </c>
      <c r="AA22" s="680">
        <v>100216.4</v>
      </c>
      <c r="AB22" s="680">
        <v>52006</v>
      </c>
    </row>
    <row r="23" spans="2:29" ht="60" x14ac:dyDescent="0.25">
      <c r="B23" s="679" t="s">
        <v>49</v>
      </c>
      <c r="C23" s="680">
        <v>224396.1</v>
      </c>
      <c r="D23" s="680">
        <v>714</v>
      </c>
      <c r="E23" s="680">
        <v>282.5</v>
      </c>
      <c r="F23" s="680">
        <v>27898.3</v>
      </c>
      <c r="G23" s="680">
        <v>2592.6</v>
      </c>
      <c r="H23" s="680">
        <v>3227.5</v>
      </c>
      <c r="I23" s="680">
        <v>19366.8</v>
      </c>
      <c r="J23" s="680">
        <v>23905.200000000001</v>
      </c>
      <c r="K23" s="680">
        <v>16189.2</v>
      </c>
      <c r="L23" s="680">
        <v>3321.7</v>
      </c>
      <c r="M23" s="680">
        <v>15832.6</v>
      </c>
      <c r="N23" s="680">
        <v>17080.400000000001</v>
      </c>
      <c r="O23" s="680">
        <v>5499</v>
      </c>
      <c r="P23" s="680">
        <v>21764.2</v>
      </c>
      <c r="Q23" s="680">
        <v>36693.699999999997</v>
      </c>
      <c r="R23" s="680">
        <v>11051</v>
      </c>
      <c r="S23" s="680">
        <v>4272.3</v>
      </c>
      <c r="T23" s="680">
        <v>9084.5</v>
      </c>
      <c r="U23" s="680">
        <v>2385.5</v>
      </c>
      <c r="V23" s="680">
        <v>3235.1</v>
      </c>
      <c r="W23" s="680">
        <v>0</v>
      </c>
      <c r="X23" s="680">
        <v>0</v>
      </c>
      <c r="Y23" s="680">
        <v>224396.1</v>
      </c>
      <c r="Z23" s="680">
        <v>17839.400000000001</v>
      </c>
      <c r="AA23" s="680">
        <v>0</v>
      </c>
      <c r="AB23" s="680">
        <v>37382</v>
      </c>
    </row>
    <row r="24" spans="2:29" ht="135" x14ac:dyDescent="0.25">
      <c r="B24" s="679" t="s">
        <v>50</v>
      </c>
      <c r="C24" s="680">
        <v>0</v>
      </c>
      <c r="D24" s="680">
        <v>0</v>
      </c>
      <c r="E24" s="680">
        <v>0</v>
      </c>
      <c r="F24" s="680">
        <v>0</v>
      </c>
      <c r="G24" s="680">
        <v>0</v>
      </c>
      <c r="H24" s="680">
        <v>0</v>
      </c>
      <c r="I24" s="680">
        <v>0</v>
      </c>
      <c r="J24" s="680">
        <v>0</v>
      </c>
      <c r="K24" s="680">
        <v>0</v>
      </c>
      <c r="L24" s="680">
        <v>0</v>
      </c>
      <c r="M24" s="680">
        <v>0</v>
      </c>
      <c r="N24" s="680">
        <v>0</v>
      </c>
      <c r="O24" s="680">
        <v>0</v>
      </c>
      <c r="P24" s="680">
        <v>0</v>
      </c>
      <c r="Q24" s="680">
        <v>0</v>
      </c>
      <c r="R24" s="680">
        <v>0</v>
      </c>
      <c r="S24" s="680">
        <v>0</v>
      </c>
      <c r="T24" s="680">
        <v>0</v>
      </c>
      <c r="U24" s="680">
        <v>0</v>
      </c>
      <c r="V24" s="680">
        <v>0</v>
      </c>
      <c r="W24" s="680">
        <v>0</v>
      </c>
      <c r="X24" s="680">
        <v>0</v>
      </c>
      <c r="Y24" s="680">
        <v>0</v>
      </c>
      <c r="Z24" s="680">
        <v>210854</v>
      </c>
      <c r="AA24" s="680">
        <v>0</v>
      </c>
      <c r="AB24" s="680">
        <v>595</v>
      </c>
    </row>
    <row r="25" spans="2:29" ht="30" x14ac:dyDescent="0.25">
      <c r="B25" s="679" t="s">
        <v>51</v>
      </c>
      <c r="C25" s="680">
        <v>17965.599999999999</v>
      </c>
      <c r="D25" s="680">
        <v>132</v>
      </c>
      <c r="E25" s="680">
        <v>19.100000000000001</v>
      </c>
      <c r="F25" s="680">
        <v>2331.9</v>
      </c>
      <c r="G25" s="680">
        <v>364.5</v>
      </c>
      <c r="H25" s="680">
        <v>73</v>
      </c>
      <c r="I25" s="680">
        <v>625.29999999999995</v>
      </c>
      <c r="J25" s="680">
        <v>2018.6</v>
      </c>
      <c r="K25" s="680">
        <v>1460.9</v>
      </c>
      <c r="L25" s="680">
        <v>126.9</v>
      </c>
      <c r="M25" s="680">
        <v>1470.2</v>
      </c>
      <c r="N25" s="680">
        <v>990.4</v>
      </c>
      <c r="O25" s="680">
        <v>126.5</v>
      </c>
      <c r="P25" s="680">
        <v>1477.2</v>
      </c>
      <c r="Q25" s="680">
        <v>800.9</v>
      </c>
      <c r="R25" s="680">
        <v>782</v>
      </c>
      <c r="S25" s="680">
        <v>1650.9</v>
      </c>
      <c r="T25" s="680">
        <v>3176</v>
      </c>
      <c r="U25" s="680">
        <v>245.6</v>
      </c>
      <c r="V25" s="680">
        <v>93.7</v>
      </c>
      <c r="W25" s="680">
        <v>0</v>
      </c>
      <c r="X25" s="680">
        <v>0</v>
      </c>
      <c r="Y25" s="680">
        <v>17965.599999999999</v>
      </c>
      <c r="Z25" s="680">
        <v>127907.4</v>
      </c>
      <c r="AA25" s="680">
        <v>0</v>
      </c>
      <c r="AB25" s="680">
        <v>0</v>
      </c>
    </row>
    <row r="26" spans="2:29" ht="60" x14ac:dyDescent="0.25">
      <c r="B26" s="679" t="s">
        <v>52</v>
      </c>
      <c r="C26" s="680">
        <v>11928.6</v>
      </c>
      <c r="D26" s="680">
        <v>0</v>
      </c>
      <c r="E26" s="680">
        <v>0.9</v>
      </c>
      <c r="F26" s="680">
        <v>238.3</v>
      </c>
      <c r="G26" s="680">
        <v>34.6</v>
      </c>
      <c r="H26" s="680">
        <v>7.7</v>
      </c>
      <c r="I26" s="680">
        <v>109.3</v>
      </c>
      <c r="J26" s="680">
        <v>133.30000000000001</v>
      </c>
      <c r="K26" s="680">
        <v>98.7</v>
      </c>
      <c r="L26" s="680">
        <v>85.5</v>
      </c>
      <c r="M26" s="680">
        <v>167.8</v>
      </c>
      <c r="N26" s="680">
        <v>421.1</v>
      </c>
      <c r="O26" s="680">
        <v>38.9</v>
      </c>
      <c r="P26" s="680">
        <v>226.1</v>
      </c>
      <c r="Q26" s="680">
        <v>237.6</v>
      </c>
      <c r="R26" s="680">
        <v>330</v>
      </c>
      <c r="S26" s="680">
        <v>26.8</v>
      </c>
      <c r="T26" s="680">
        <v>9723.2000000000007</v>
      </c>
      <c r="U26" s="680">
        <v>39.5</v>
      </c>
      <c r="V26" s="680">
        <v>9.3000000000000007</v>
      </c>
      <c r="W26" s="680">
        <v>0</v>
      </c>
      <c r="X26" s="680">
        <v>0</v>
      </c>
      <c r="Y26" s="680">
        <v>11928.6</v>
      </c>
      <c r="Z26" s="680">
        <v>280924.7</v>
      </c>
      <c r="AA26" s="680">
        <v>0</v>
      </c>
      <c r="AB26" s="680">
        <v>909</v>
      </c>
    </row>
    <row r="27" spans="2:29" ht="75" x14ac:dyDescent="0.25">
      <c r="B27" s="679" t="s">
        <v>53</v>
      </c>
      <c r="C27" s="680">
        <v>6149.7</v>
      </c>
      <c r="D27" s="680">
        <v>0</v>
      </c>
      <c r="E27" s="680">
        <v>0</v>
      </c>
      <c r="F27" s="680">
        <v>334.3</v>
      </c>
      <c r="G27" s="680">
        <v>33.200000000000003</v>
      </c>
      <c r="H27" s="680">
        <v>14.2</v>
      </c>
      <c r="I27" s="680">
        <v>52.6</v>
      </c>
      <c r="J27" s="680">
        <v>657.9</v>
      </c>
      <c r="K27" s="680">
        <v>189.3</v>
      </c>
      <c r="L27" s="680">
        <v>220.1</v>
      </c>
      <c r="M27" s="680">
        <v>311.2</v>
      </c>
      <c r="N27" s="680">
        <v>8.8000000000000007</v>
      </c>
      <c r="O27" s="680">
        <v>161.6</v>
      </c>
      <c r="P27" s="680">
        <v>444.8</v>
      </c>
      <c r="Q27" s="680">
        <v>431</v>
      </c>
      <c r="R27" s="680">
        <v>457</v>
      </c>
      <c r="S27" s="680">
        <v>205.1</v>
      </c>
      <c r="T27" s="680">
        <v>244</v>
      </c>
      <c r="U27" s="680">
        <v>1994.8</v>
      </c>
      <c r="V27" s="680">
        <v>389.8</v>
      </c>
      <c r="W27" s="680">
        <v>0</v>
      </c>
      <c r="X27" s="680">
        <v>0</v>
      </c>
      <c r="Y27" s="680">
        <v>6149.7</v>
      </c>
      <c r="Z27" s="680">
        <v>47995.6</v>
      </c>
      <c r="AA27" s="680">
        <v>134.30000000000001</v>
      </c>
      <c r="AB27" s="680">
        <v>1523</v>
      </c>
    </row>
    <row r="28" spans="2:29" ht="30" x14ac:dyDescent="0.25">
      <c r="B28" s="679" t="s">
        <v>54</v>
      </c>
      <c r="C28" s="680">
        <v>14694.8</v>
      </c>
      <c r="D28" s="680">
        <v>75.099999999999994</v>
      </c>
      <c r="E28" s="680">
        <v>0</v>
      </c>
      <c r="F28" s="680">
        <v>1947.3</v>
      </c>
      <c r="G28" s="680">
        <v>166.1</v>
      </c>
      <c r="H28" s="680">
        <v>101.7</v>
      </c>
      <c r="I28" s="680">
        <v>282.89999999999998</v>
      </c>
      <c r="J28" s="680">
        <v>1969.1</v>
      </c>
      <c r="K28" s="680">
        <v>508.6</v>
      </c>
      <c r="L28" s="680">
        <v>417.8</v>
      </c>
      <c r="M28" s="680">
        <v>1996.7</v>
      </c>
      <c r="N28" s="680">
        <v>826.4</v>
      </c>
      <c r="O28" s="680">
        <v>313.3</v>
      </c>
      <c r="P28" s="680">
        <v>2886.8</v>
      </c>
      <c r="Q28" s="680">
        <v>1196.9000000000001</v>
      </c>
      <c r="R28" s="680">
        <v>140</v>
      </c>
      <c r="S28" s="680">
        <v>39.799999999999997</v>
      </c>
      <c r="T28" s="680">
        <v>302.10000000000002</v>
      </c>
      <c r="U28" s="680">
        <v>89.2</v>
      </c>
      <c r="V28" s="680">
        <v>1435</v>
      </c>
      <c r="W28" s="680">
        <v>0</v>
      </c>
      <c r="X28" s="680">
        <v>0</v>
      </c>
      <c r="Y28" s="680">
        <v>14694.8</v>
      </c>
      <c r="Z28" s="680">
        <v>39403.699999999997</v>
      </c>
      <c r="AA28" s="680">
        <v>2299.9</v>
      </c>
      <c r="AB28" s="680">
        <v>2061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3023.1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06" t="s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DA2B3-EC7E-4341-8651-F25D16DC354E}">
  <sheetPr codeName="Feuil3"/>
  <dimension ref="B1:AE32"/>
  <sheetViews>
    <sheetView topLeftCell="F7" workbookViewId="0">
      <selection activeCell="D10" sqref="D10:AB30"/>
    </sheetView>
  </sheetViews>
  <sheetFormatPr baseColWidth="10" defaultColWidth="11.5703125" defaultRowHeight="15" x14ac:dyDescent="0.25"/>
  <cols>
    <col min="1" max="14" width="11.5703125" style="673"/>
    <col min="15" max="15" width="11.5703125" style="685"/>
    <col min="16" max="28" width="11.5703125" style="673"/>
    <col min="29" max="31" width="10.7109375" customWidth="1"/>
    <col min="32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77</v>
      </c>
    </row>
    <row r="3" spans="2:31" x14ac:dyDescent="0.25">
      <c r="B3" s="674" t="s">
        <v>2</v>
      </c>
    </row>
    <row r="4" spans="2:31" x14ac:dyDescent="0.25">
      <c r="B4" s="674" t="s">
        <v>3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8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  <c r="AC6" s="647" t="s">
        <v>73</v>
      </c>
      <c r="AD6" t="s">
        <v>74</v>
      </c>
      <c r="AE6" t="s">
        <v>75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8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87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2308117</v>
      </c>
      <c r="D9" s="680">
        <v>57608.4</v>
      </c>
      <c r="E9" s="680">
        <v>3748.6</v>
      </c>
      <c r="F9" s="680">
        <v>579304</v>
      </c>
      <c r="G9" s="680">
        <v>116071.3</v>
      </c>
      <c r="H9" s="680">
        <v>29962.7</v>
      </c>
      <c r="I9" s="680">
        <v>231831.6</v>
      </c>
      <c r="J9" s="680">
        <v>228346.3</v>
      </c>
      <c r="K9" s="680">
        <v>131058.3</v>
      </c>
      <c r="L9" s="680">
        <v>55462.8</v>
      </c>
      <c r="M9" s="680">
        <v>127101.5</v>
      </c>
      <c r="N9" s="680">
        <v>168590.8</v>
      </c>
      <c r="O9" s="688">
        <v>65205.1</v>
      </c>
      <c r="P9" s="680">
        <v>182497.9</v>
      </c>
      <c r="Q9" s="680">
        <v>105768.2</v>
      </c>
      <c r="R9" s="680">
        <v>68157.899999999994</v>
      </c>
      <c r="S9" s="680">
        <v>26013.599999999999</v>
      </c>
      <c r="T9" s="680">
        <v>87078.399999999994</v>
      </c>
      <c r="U9" s="680">
        <v>20968.900000000001</v>
      </c>
      <c r="V9" s="680">
        <v>23340.7</v>
      </c>
      <c r="W9" s="680">
        <v>0</v>
      </c>
      <c r="X9" s="680">
        <v>0</v>
      </c>
      <c r="Y9" s="680">
        <v>2308117</v>
      </c>
      <c r="Z9" s="680">
        <v>1952499.2</v>
      </c>
      <c r="AA9" s="680">
        <v>588983.4</v>
      </c>
      <c r="AB9" s="680">
        <v>750238.3</v>
      </c>
    </row>
    <row r="10" spans="2:31" ht="75" x14ac:dyDescent="0.25">
      <c r="B10" s="679" t="s">
        <v>36</v>
      </c>
      <c r="C10" s="680">
        <v>68784.7</v>
      </c>
      <c r="D10" s="680">
        <f>France!D10/D$9</f>
        <v>0.33158706022038453</v>
      </c>
      <c r="E10" s="680">
        <f>France!E10/E$9</f>
        <v>0</v>
      </c>
      <c r="F10" s="680">
        <f>France!F10/F$9</f>
        <v>7.9991679670777346E-2</v>
      </c>
      <c r="G10" s="680">
        <f>France!G10/G$9</f>
        <v>2.8775416489692108E-4</v>
      </c>
      <c r="H10" s="680">
        <f>France!H10/H$9</f>
        <v>6.6749658742369674E-5</v>
      </c>
      <c r="I10" s="680">
        <f>France!I10/I$9</f>
        <v>6.6772605632709262E-4</v>
      </c>
      <c r="J10" s="680">
        <f>France!J10/J$9</f>
        <v>1.3137940049827827E-5</v>
      </c>
      <c r="K10" s="680">
        <f>France!K10/K$9</f>
        <v>0</v>
      </c>
      <c r="L10" s="680">
        <f>France!L10/L$9</f>
        <v>4.9689161023244409E-2</v>
      </c>
      <c r="M10" s="680">
        <f>France!M10/M$9</f>
        <v>7.1596322624044556E-5</v>
      </c>
      <c r="N10" s="680">
        <f>France!N10/N$9</f>
        <v>1.2456195711747024E-5</v>
      </c>
      <c r="O10" s="680">
        <f>France!O10/O$9</f>
        <v>0</v>
      </c>
      <c r="P10" s="680">
        <f>France!P10/P$9</f>
        <v>8.7672241707986783E-6</v>
      </c>
      <c r="Q10" s="680">
        <f>France!Q10/Q$9</f>
        <v>3.4225788091316674E-4</v>
      </c>
      <c r="R10" s="680">
        <f>France!R10/R$9</f>
        <v>2.2741310985226952E-3</v>
      </c>
      <c r="S10" s="680">
        <f>France!S10/S$9</f>
        <v>1.1148014884521944E-3</v>
      </c>
      <c r="T10" s="680">
        <f>France!T10/T$9</f>
        <v>1.03355137439365E-4</v>
      </c>
      <c r="U10" s="680">
        <f>France!U10/U$9</f>
        <v>2.5227837416364231E-3</v>
      </c>
      <c r="V10" s="680">
        <f>France!V10/V$9</f>
        <v>4.2415180350203717E-3</v>
      </c>
      <c r="W10" s="680" t="e">
        <f>France!W10/W$9</f>
        <v>#DIV/0!</v>
      </c>
      <c r="X10" s="680" t="e">
        <f>France!X10/X$9</f>
        <v>#DIV/0!</v>
      </c>
      <c r="Y10" s="680">
        <f>France!Y10/Y$9</f>
        <v>2.9801218915678884E-2</v>
      </c>
      <c r="Z10" s="680">
        <f>France!Z10/Z$9</f>
        <v>1.7386793295485089E-2</v>
      </c>
      <c r="AA10" s="680">
        <f>France!AA10/AA$9</f>
        <v>1.7789975065511184E-3</v>
      </c>
      <c r="AB10" s="680">
        <f>France!AB10/AB$9</f>
        <v>2.3161974002127057E-2</v>
      </c>
    </row>
    <row r="11" spans="2:31" ht="45" x14ac:dyDescent="0.25">
      <c r="B11" s="679" t="s">
        <v>37</v>
      </c>
      <c r="C11" s="680">
        <v>43061.4</v>
      </c>
      <c r="D11" s="680">
        <f>France!D11/D$9</f>
        <v>5.6710479721707244E-3</v>
      </c>
      <c r="E11" s="680">
        <f>France!E11/E$9</f>
        <v>8.3204396307954967E-2</v>
      </c>
      <c r="F11" s="680">
        <f>France!F11/F$9</f>
        <v>4.2851249085109032E-2</v>
      </c>
      <c r="G11" s="680">
        <f>France!G11/G$9</f>
        <v>0.12872518874174751</v>
      </c>
      <c r="H11" s="680">
        <f>France!H11/H$9</f>
        <v>1.6720789514963605E-3</v>
      </c>
      <c r="I11" s="680">
        <f>France!I11/I$9</f>
        <v>7.8561335038018973E-3</v>
      </c>
      <c r="J11" s="680">
        <f>France!J11/J$9</f>
        <v>6.7266253055118478E-4</v>
      </c>
      <c r="K11" s="680">
        <f>France!K11/K$9</f>
        <v>5.2648325210993885E-5</v>
      </c>
      <c r="L11" s="680">
        <f>France!L11/L$9</f>
        <v>3.8945022609749235E-4</v>
      </c>
      <c r="M11" s="680">
        <f>France!M11/M$9</f>
        <v>1.0228046089149224E-4</v>
      </c>
      <c r="N11" s="680">
        <f>France!N11/N$9</f>
        <v>7.2957717740232576E-5</v>
      </c>
      <c r="O11" s="680">
        <f>France!O11/O$9</f>
        <v>9.5084586941818973E-5</v>
      </c>
      <c r="P11" s="680">
        <f>France!P11/P$9</f>
        <v>4.7616986277650321E-4</v>
      </c>
      <c r="Q11" s="680">
        <f>France!Q11/Q$9</f>
        <v>1.9438734893852784E-3</v>
      </c>
      <c r="R11" s="680">
        <f>France!R11/R$9</f>
        <v>2.6115828099163856E-3</v>
      </c>
      <c r="S11" s="680">
        <f>France!S11/S$9</f>
        <v>6.8425746532582959E-4</v>
      </c>
      <c r="T11" s="680">
        <f>France!T11/T$9</f>
        <v>4.5246582390122007E-4</v>
      </c>
      <c r="U11" s="680">
        <f>France!U11/U$9</f>
        <v>3.0044494465613356E-4</v>
      </c>
      <c r="V11" s="680">
        <f>France!V11/V$9</f>
        <v>1.6537635974927915E-3</v>
      </c>
      <c r="W11" s="680" t="e">
        <f>France!W11/W$9</f>
        <v>#DIV/0!</v>
      </c>
      <c r="X11" s="680" t="e">
        <f>France!X11/X$9</f>
        <v>#DIV/0!</v>
      </c>
      <c r="Y11" s="680">
        <f>France!Y11/Y$9</f>
        <v>1.8656506580905563E-2</v>
      </c>
      <c r="Z11" s="680">
        <f>France!Z11/Z$9</f>
        <v>9.1677374310831984E-6</v>
      </c>
      <c r="AA11" s="680">
        <f>France!AA11/AA$9</f>
        <v>0</v>
      </c>
      <c r="AB11" s="680">
        <f>France!AB11/AB$9</f>
        <v>1.0272736009345296E-2</v>
      </c>
    </row>
    <row r="12" spans="2:31" ht="45" x14ac:dyDescent="0.25">
      <c r="B12" s="679" t="s">
        <v>38</v>
      </c>
      <c r="C12" s="680">
        <v>775775.6</v>
      </c>
      <c r="D12" s="680">
        <f>France!D12/D$9</f>
        <v>0.51211281688087151</v>
      </c>
      <c r="E12" s="680">
        <f>France!E12/E$9</f>
        <v>0.37453982820252896</v>
      </c>
      <c r="F12" s="680">
        <f>France!F12/F$9</f>
        <v>0.62841444215817599</v>
      </c>
      <c r="G12" s="680">
        <f>France!G12/G$9</f>
        <v>0.12178807336525049</v>
      </c>
      <c r="H12" s="680">
        <f>France!H12/H$9</f>
        <v>0.30290327640699932</v>
      </c>
      <c r="I12" s="680">
        <f>France!I12/I$9</f>
        <v>0.4416542007215582</v>
      </c>
      <c r="J12" s="680">
        <f>France!J12/J$9</f>
        <v>0.22938799533865889</v>
      </c>
      <c r="K12" s="680">
        <f>France!K12/K$9</f>
        <v>0.21759552809703772</v>
      </c>
      <c r="L12" s="680">
        <f>France!L12/L$9</f>
        <v>0.54561796375228078</v>
      </c>
      <c r="M12" s="680">
        <f>France!M12/M$9</f>
        <v>0.18596082658347857</v>
      </c>
      <c r="N12" s="680">
        <f>France!N12/N$9</f>
        <v>2.6383408821833695E-2</v>
      </c>
      <c r="O12" s="680">
        <f>France!O12/O$9</f>
        <v>7.1954494357036491E-2</v>
      </c>
      <c r="P12" s="680">
        <f>France!P12/P$9</f>
        <v>0.11226649731311977</v>
      </c>
      <c r="Q12" s="680">
        <f>France!Q12/Q$9</f>
        <v>0.16649144071658589</v>
      </c>
      <c r="R12" s="680">
        <f>France!R12/R$9</f>
        <v>0.21470731932762016</v>
      </c>
      <c r="S12" s="680">
        <f>France!S12/S$9</f>
        <v>0.29750976412338165</v>
      </c>
      <c r="T12" s="680">
        <f>France!T12/T$9</f>
        <v>0.42530639056298697</v>
      </c>
      <c r="U12" s="680">
        <f>France!U12/U$9</f>
        <v>0.32095627333813409</v>
      </c>
      <c r="V12" s="680">
        <f>France!V12/V$9</f>
        <v>0.30222743962263343</v>
      </c>
      <c r="W12" s="680" t="e">
        <f>France!W12/W$9</f>
        <v>#DIV/0!</v>
      </c>
      <c r="X12" s="680" t="e">
        <f>France!X12/X$9</f>
        <v>#DIV/0!</v>
      </c>
      <c r="Y12" s="680">
        <f>France!Y12/Y$9</f>
        <v>0.33610757166989369</v>
      </c>
      <c r="Z12" s="680">
        <f>France!Z12/Z$9</f>
        <v>0.27163683344915068</v>
      </c>
      <c r="AA12" s="680">
        <f>France!AA12/AA$9</f>
        <v>0.21798950530694072</v>
      </c>
      <c r="AB12" s="680">
        <f>France!AB12/AB$9</f>
        <v>0.6672839816362347</v>
      </c>
    </row>
    <row r="13" spans="2:31" ht="90" x14ac:dyDescent="0.25">
      <c r="B13" s="679" t="s">
        <v>39</v>
      </c>
      <c r="C13" s="680">
        <v>119585.7</v>
      </c>
      <c r="D13" s="680">
        <f>France!D13/D$9</f>
        <v>2.4367974114886021E-2</v>
      </c>
      <c r="E13" s="680">
        <f>France!E13/E$9</f>
        <v>5.6581123619484607E-2</v>
      </c>
      <c r="F13" s="680">
        <f>France!F13/F$9</f>
        <v>3.0543203568420035E-2</v>
      </c>
      <c r="G13" s="680">
        <f>France!G13/G$9</f>
        <v>0.62871097334138581</v>
      </c>
      <c r="H13" s="680">
        <f>France!H13/H$9</f>
        <v>6.255110520747463E-2</v>
      </c>
      <c r="I13" s="680">
        <f>France!I13/I$9</f>
        <v>6.0660410401343042E-3</v>
      </c>
      <c r="J13" s="680">
        <f>France!J13/J$9</f>
        <v>1.8052405491133423E-2</v>
      </c>
      <c r="K13" s="680">
        <f>France!K13/K$9</f>
        <v>2.0174227805488092E-2</v>
      </c>
      <c r="L13" s="680">
        <f>France!L13/L$9</f>
        <v>4.6456363544574018E-2</v>
      </c>
      <c r="M13" s="680">
        <f>France!M13/M$9</f>
        <v>1.681726808888959E-2</v>
      </c>
      <c r="N13" s="680">
        <f>France!N13/N$9</f>
        <v>3.5197650168336588E-3</v>
      </c>
      <c r="O13" s="680">
        <f>France!O13/O$9</f>
        <v>4.7404267457606848E-3</v>
      </c>
      <c r="P13" s="680">
        <f>France!P13/P$9</f>
        <v>9.245585839617881E-3</v>
      </c>
      <c r="Q13" s="680">
        <f>France!Q13/Q$9</f>
        <v>1.5815717767722247E-2</v>
      </c>
      <c r="R13" s="680">
        <f>France!R13/R$9</f>
        <v>3.4038607410146152E-2</v>
      </c>
      <c r="S13" s="680">
        <f>France!S13/S$9</f>
        <v>5.5182673678383615E-2</v>
      </c>
      <c r="T13" s="680">
        <f>France!T13/T$9</f>
        <v>2.7610750771718363E-2</v>
      </c>
      <c r="U13" s="680">
        <f>France!U13/U$9</f>
        <v>6.0780489200673374E-2</v>
      </c>
      <c r="V13" s="680">
        <f>France!V13/V$9</f>
        <v>3.6117168722446198E-2</v>
      </c>
      <c r="W13" s="680" t="e">
        <f>France!W13/W$9</f>
        <v>#DIV/0!</v>
      </c>
      <c r="X13" s="680" t="e">
        <f>France!X13/X$9</f>
        <v>#DIV/0!</v>
      </c>
      <c r="Y13" s="680">
        <f>France!Y13/Y$9</f>
        <v>5.1810935060917621E-2</v>
      </c>
      <c r="Z13" s="680">
        <f>France!Z13/Z$9</f>
        <v>2.3987513029454764E-2</v>
      </c>
      <c r="AA13" s="680">
        <f>France!AA13/AA$9</f>
        <v>0</v>
      </c>
      <c r="AB13" s="680">
        <f>France!AB13/AB$9</f>
        <v>1.0860549241487671E-2</v>
      </c>
    </row>
    <row r="14" spans="2:31" ht="120" x14ac:dyDescent="0.25">
      <c r="B14" s="679" t="s">
        <v>40</v>
      </c>
      <c r="C14" s="680">
        <v>43446.7</v>
      </c>
      <c r="D14" s="680">
        <f>France!D14/D$9</f>
        <v>1.0114844362974844E-2</v>
      </c>
      <c r="E14" s="680">
        <f>France!E14/E$9</f>
        <v>1.4912233900656244E-2</v>
      </c>
      <c r="F14" s="680">
        <f>France!F14/F$9</f>
        <v>1.2714049963404361E-2</v>
      </c>
      <c r="G14" s="680">
        <f>France!G14/G$9</f>
        <v>5.6094831366582439E-3</v>
      </c>
      <c r="H14" s="680">
        <f>France!H14/H$9</f>
        <v>0.3574043727701442</v>
      </c>
      <c r="I14" s="680">
        <f>France!I14/I$9</f>
        <v>1.2363284384009772E-2</v>
      </c>
      <c r="J14" s="680">
        <f>France!J14/J$9</f>
        <v>1.3947675088232216E-2</v>
      </c>
      <c r="K14" s="680">
        <f>France!K14/K$9</f>
        <v>7.485218410432609E-3</v>
      </c>
      <c r="L14" s="680">
        <f>France!L14/L$9</f>
        <v>1.4604383478655962E-2</v>
      </c>
      <c r="M14" s="680">
        <f>France!M14/M$9</f>
        <v>1.1633222267243108E-2</v>
      </c>
      <c r="N14" s="680">
        <f>France!N14/N$9</f>
        <v>2.5499612078476405E-3</v>
      </c>
      <c r="O14" s="680">
        <f>France!O14/O$9</f>
        <v>4.3596283112823993E-2</v>
      </c>
      <c r="P14" s="680">
        <f>France!P14/P$9</f>
        <v>1.1042318843120935E-2</v>
      </c>
      <c r="Q14" s="680">
        <f>France!Q14/Q$9</f>
        <v>1.1696332167891671E-2</v>
      </c>
      <c r="R14" s="680">
        <f>France!R14/R$9</f>
        <v>7.3476442202591336E-2</v>
      </c>
      <c r="S14" s="680">
        <f>France!S14/S$9</f>
        <v>3.395147153796476E-2</v>
      </c>
      <c r="T14" s="680">
        <f>France!T14/T$9</f>
        <v>1.9055242172570926E-2</v>
      </c>
      <c r="U14" s="680">
        <f>France!U14/U$9</f>
        <v>1.8885110806956967E-2</v>
      </c>
      <c r="V14" s="680">
        <f>France!V14/V$9</f>
        <v>1.2458923682665901E-2</v>
      </c>
      <c r="W14" s="680" t="e">
        <f>France!W14/W$9</f>
        <v>#DIV/0!</v>
      </c>
      <c r="X14" s="680" t="e">
        <f>France!X14/X$9</f>
        <v>#DIV/0!</v>
      </c>
      <c r="Y14" s="680">
        <f>France!Y14/Y$9</f>
        <v>1.8823439193073832E-2</v>
      </c>
      <c r="Z14" s="680">
        <f>France!Z14/Z$9</f>
        <v>7.8734475281731237E-3</v>
      </c>
      <c r="AA14" s="680">
        <f>France!AA14/AA$9</f>
        <v>0</v>
      </c>
      <c r="AB14" s="680">
        <f>France!AB14/AB$9</f>
        <v>8.3440154948101145E-3</v>
      </c>
    </row>
    <row r="15" spans="2:31" ht="60" x14ac:dyDescent="0.25">
      <c r="B15" s="679" t="s">
        <v>41</v>
      </c>
      <c r="C15" s="680">
        <v>99085.5</v>
      </c>
      <c r="D15" s="680">
        <f>France!D15/D$9</f>
        <v>1.0738017372466515E-2</v>
      </c>
      <c r="E15" s="680">
        <f>France!E15/E$9</f>
        <v>7.6295150189404047E-3</v>
      </c>
      <c r="F15" s="680">
        <f>France!F15/F$9</f>
        <v>3.6509328435501915E-3</v>
      </c>
      <c r="G15" s="680">
        <f>France!G15/G$9</f>
        <v>6.7088074312943854E-3</v>
      </c>
      <c r="H15" s="680">
        <f>France!H15/H$9</f>
        <v>1.5025348182907414E-2</v>
      </c>
      <c r="I15" s="680">
        <f>France!I15/I$9</f>
        <v>0.29027190426154154</v>
      </c>
      <c r="J15" s="680">
        <f>France!J15/J$9</f>
        <v>6.1533731880043597E-3</v>
      </c>
      <c r="K15" s="680">
        <f>France!K15/K$9</f>
        <v>8.2619719620962567E-3</v>
      </c>
      <c r="L15" s="680">
        <f>France!L15/L$9</f>
        <v>1.0203235321693097E-2</v>
      </c>
      <c r="M15" s="680">
        <f>France!M15/M$9</f>
        <v>8.2500993300629807E-3</v>
      </c>
      <c r="N15" s="680">
        <f>France!N15/N$9</f>
        <v>1.1778815925898686E-2</v>
      </c>
      <c r="O15" s="680">
        <f>France!O15/O$9</f>
        <v>0.14915704446431335</v>
      </c>
      <c r="P15" s="680">
        <f>France!P15/P$9</f>
        <v>9.7255913629691083E-3</v>
      </c>
      <c r="Q15" s="680">
        <f>France!Q15/Q$9</f>
        <v>6.6655195039718937E-3</v>
      </c>
      <c r="R15" s="680">
        <f>France!R15/R$9</f>
        <v>7.7163468944905889E-2</v>
      </c>
      <c r="S15" s="680">
        <f>France!S15/S$9</f>
        <v>5.6939447058461733E-2</v>
      </c>
      <c r="T15" s="680">
        <f>France!T15/T$9</f>
        <v>1.5304599073937971E-2</v>
      </c>
      <c r="U15" s="680">
        <f>France!U15/U$9</f>
        <v>5.7194225734301746E-2</v>
      </c>
      <c r="V15" s="680">
        <f>France!V15/V$9</f>
        <v>1.0016837541290536E-2</v>
      </c>
      <c r="W15" s="680" t="e">
        <f>France!W15/W$9</f>
        <v>#DIV/0!</v>
      </c>
      <c r="X15" s="680" t="e">
        <f>France!X15/X$9</f>
        <v>#DIV/0!</v>
      </c>
      <c r="Y15" s="680">
        <f>France!Y15/Y$9</f>
        <v>4.2929149605500934E-2</v>
      </c>
      <c r="Z15" s="680">
        <f>France!Z15/Z$9</f>
        <v>1.3173833822825639E-2</v>
      </c>
      <c r="AA15" s="680">
        <f>France!AA15/AA$9</f>
        <v>0.46120298127247733</v>
      </c>
      <c r="AB15" s="680">
        <f>France!AB15/AB$9</f>
        <v>1.2782605206905593E-3</v>
      </c>
      <c r="AC15" s="646">
        <f>(Y15-I15)/($Y15-$I15+$Z15+$AA15)</f>
        <v>-1.0894521913473478</v>
      </c>
      <c r="AD15" s="646">
        <f>(Z15)/($Y15-$I15+$Z15+$AA15)</f>
        <v>5.8025803693670844E-2</v>
      </c>
      <c r="AE15" s="646">
        <f>(AA15)/($Y15-$I15+$Z15+$AA15)</f>
        <v>2.0314263876536769</v>
      </c>
    </row>
    <row r="16" spans="2:31" ht="165" x14ac:dyDescent="0.25">
      <c r="B16" s="679" t="s">
        <v>42</v>
      </c>
      <c r="C16" s="680">
        <v>37303.699999999997</v>
      </c>
      <c r="D16" s="680">
        <f>France!D16/D$9</f>
        <v>7.7158886551266827E-3</v>
      </c>
      <c r="E16" s="680">
        <f>France!E16/E$9</f>
        <v>2.1501360507922958E-2</v>
      </c>
      <c r="F16" s="680">
        <f>France!F16/F$9</f>
        <v>9.0814149393064775E-3</v>
      </c>
      <c r="G16" s="680">
        <f>France!G16/G$9</f>
        <v>2.0676945980617084E-3</v>
      </c>
      <c r="H16" s="680">
        <f>France!H16/H$9</f>
        <v>6.8718773675269587E-3</v>
      </c>
      <c r="I16" s="680">
        <f>France!I16/I$9</f>
        <v>1.0346303092417082E-2</v>
      </c>
      <c r="J16" s="680">
        <f>France!J16/J$9</f>
        <v>5.6536059485089094E-2</v>
      </c>
      <c r="K16" s="680">
        <f>France!K16/K$9</f>
        <v>4.5964276966815529E-2</v>
      </c>
      <c r="L16" s="680">
        <f>France!L16/L$9</f>
        <v>4.9294301766228893E-3</v>
      </c>
      <c r="M16" s="680">
        <f>France!M16/M$9</f>
        <v>1.1914886921082758E-2</v>
      </c>
      <c r="N16" s="680">
        <f>France!N16/N$9</f>
        <v>1.7877606607240727E-3</v>
      </c>
      <c r="O16" s="680">
        <f>France!O16/O$9</f>
        <v>5.6329949651177597E-3</v>
      </c>
      <c r="P16" s="680">
        <f>France!P16/P$9</f>
        <v>1.0189706292510764E-2</v>
      </c>
      <c r="Q16" s="680">
        <f>France!Q16/Q$9</f>
        <v>2.8558678317301418E-2</v>
      </c>
      <c r="R16" s="680">
        <f>France!R16/R$9</f>
        <v>5.3698837552213323E-3</v>
      </c>
      <c r="S16" s="680">
        <f>France!S16/S$9</f>
        <v>6.7272503613494484E-3</v>
      </c>
      <c r="T16" s="680">
        <f>France!T16/T$9</f>
        <v>1.1425336248713803E-2</v>
      </c>
      <c r="U16" s="680">
        <f>France!U16/U$9</f>
        <v>1.9276166131747492E-2</v>
      </c>
      <c r="V16" s="680">
        <f>France!V16/V$9</f>
        <v>1.9819457000004283E-2</v>
      </c>
      <c r="W16" s="680" t="e">
        <f>France!W16/W$9</f>
        <v>#DIV/0!</v>
      </c>
      <c r="X16" s="680" t="e">
        <f>France!X16/X$9</f>
        <v>#DIV/0!</v>
      </c>
      <c r="Y16" s="680">
        <f>France!Y16/Y$9</f>
        <v>1.6161962326866446E-2</v>
      </c>
      <c r="Z16" s="680">
        <f>France!Z16/Z$9</f>
        <v>2.8281701728738225E-3</v>
      </c>
      <c r="AA16" s="680">
        <f>France!AA16/AA$9</f>
        <v>0</v>
      </c>
      <c r="AB16" s="680">
        <f>France!AB16/AB$9</f>
        <v>8.0147867684174472E-3</v>
      </c>
    </row>
    <row r="17" spans="2:29" ht="60" x14ac:dyDescent="0.25">
      <c r="B17" s="679" t="s">
        <v>43</v>
      </c>
      <c r="C17" s="680">
        <v>130298.6</v>
      </c>
      <c r="D17" s="680">
        <f>France!D17/D$9</f>
        <v>1.2827990362516578E-3</v>
      </c>
      <c r="E17" s="680">
        <f>France!E17/E$9</f>
        <v>0.19313877180814171</v>
      </c>
      <c r="F17" s="680">
        <f>France!F17/F$9</f>
        <v>3.0506953171391876E-2</v>
      </c>
      <c r="G17" s="680">
        <f>France!G17/G$9</f>
        <v>2.2621440442210948E-2</v>
      </c>
      <c r="H17" s="680">
        <f>France!H17/H$9</f>
        <v>2.5885517660290961E-2</v>
      </c>
      <c r="I17" s="680">
        <f>France!I17/I$9</f>
        <v>1.4400539011937975E-2</v>
      </c>
      <c r="J17" s="680">
        <f>France!J17/J$9</f>
        <v>0.13810383614711516</v>
      </c>
      <c r="K17" s="680">
        <f>France!K17/K$9</f>
        <v>0.37069609479140203</v>
      </c>
      <c r="L17" s="680">
        <f>France!L17/L$9</f>
        <v>5.8183142574842949E-3</v>
      </c>
      <c r="M17" s="680">
        <f>France!M17/M$9</f>
        <v>2.5571688768425232E-2</v>
      </c>
      <c r="N17" s="680">
        <f>France!N17/N$9</f>
        <v>1.7164044538610649E-2</v>
      </c>
      <c r="O17" s="680">
        <f>France!O17/O$9</f>
        <v>1.1607987718752062E-2</v>
      </c>
      <c r="P17" s="680">
        <f>France!P17/P$9</f>
        <v>1.6481833489590841E-2</v>
      </c>
      <c r="Q17" s="680">
        <f>France!Q17/Q$9</f>
        <v>2.4163217299717682E-2</v>
      </c>
      <c r="R17" s="680">
        <f>France!R17/R$9</f>
        <v>9.4618525512082982E-2</v>
      </c>
      <c r="S17" s="680">
        <f>France!S17/S$9</f>
        <v>6.7949072792693049E-2</v>
      </c>
      <c r="T17" s="680">
        <f>France!T17/T$9</f>
        <v>2.2782917462884026E-2</v>
      </c>
      <c r="U17" s="680">
        <f>France!U17/U$9</f>
        <v>3.9477511934340855E-2</v>
      </c>
      <c r="V17" s="680">
        <f>France!V17/V$9</f>
        <v>4.9458670905328461E-2</v>
      </c>
      <c r="W17" s="680" t="e">
        <f>France!W17/W$9</f>
        <v>#DIV/0!</v>
      </c>
      <c r="X17" s="680" t="e">
        <f>France!X17/X$9</f>
        <v>#DIV/0!</v>
      </c>
      <c r="Y17" s="680">
        <f>France!Y17/Y$9</f>
        <v>5.6452337554812E-2</v>
      </c>
      <c r="Z17" s="680">
        <f>France!Z17/Z$9</f>
        <v>1.9543618763070428E-2</v>
      </c>
      <c r="AA17" s="680">
        <f>France!AA17/AA$9</f>
        <v>0</v>
      </c>
      <c r="AB17" s="680">
        <f>France!AB17/AB$9</f>
        <v>7.5662392869039072E-2</v>
      </c>
    </row>
    <row r="18" spans="2:29" ht="60" x14ac:dyDescent="0.25">
      <c r="B18" s="679" t="s">
        <v>44</v>
      </c>
      <c r="C18" s="680">
        <v>17986.5</v>
      </c>
      <c r="D18" s="680">
        <f>France!D18/D$9</f>
        <v>5.2943667937314692E-4</v>
      </c>
      <c r="E18" s="680">
        <f>France!E18/E$9</f>
        <v>5.2286186843088093E-3</v>
      </c>
      <c r="F18" s="680">
        <f>France!F18/F$9</f>
        <v>2.6856365569718145E-3</v>
      </c>
      <c r="G18" s="680">
        <f>France!G18/G$9</f>
        <v>9.8129339466345258E-4</v>
      </c>
      <c r="H18" s="680">
        <f>France!H18/H$9</f>
        <v>3.1038591315201902E-3</v>
      </c>
      <c r="I18" s="680">
        <f>France!I18/I$9</f>
        <v>3.0673126528048809E-3</v>
      </c>
      <c r="J18" s="680">
        <f>France!J18/J$9</f>
        <v>1.1028424809160473E-2</v>
      </c>
      <c r="K18" s="680">
        <f>France!K18/K$9</f>
        <v>6.9602611967345832E-3</v>
      </c>
      <c r="L18" s="680">
        <f>France!L18/L$9</f>
        <v>1.2258667070540975E-2</v>
      </c>
      <c r="M18" s="680">
        <f>France!M18/M$9</f>
        <v>9.4491410408217048E-3</v>
      </c>
      <c r="N18" s="680">
        <f>France!N18/N$9</f>
        <v>6.9730969898713331E-3</v>
      </c>
      <c r="O18" s="680">
        <f>France!O18/O$9</f>
        <v>4.9781382131152321E-3</v>
      </c>
      <c r="P18" s="680">
        <f>France!P18/P$9</f>
        <v>1.2984258996952842E-2</v>
      </c>
      <c r="Q18" s="680">
        <f>France!Q18/Q$9</f>
        <v>1.3582532367951804E-2</v>
      </c>
      <c r="R18" s="680">
        <f>France!R18/R$9</f>
        <v>8.0548256328319984E-3</v>
      </c>
      <c r="S18" s="680">
        <f>France!S18/S$9</f>
        <v>2.8231386659285911E-2</v>
      </c>
      <c r="T18" s="680">
        <f>France!T18/T$9</f>
        <v>3.2940430692341614E-2</v>
      </c>
      <c r="U18" s="680">
        <f>France!U18/U$9</f>
        <v>2.1159908245067693E-2</v>
      </c>
      <c r="V18" s="680">
        <f>France!V18/V$9</f>
        <v>1.0680913597278574E-2</v>
      </c>
      <c r="W18" s="680" t="e">
        <f>France!W18/W$9</f>
        <v>#DIV/0!</v>
      </c>
      <c r="X18" s="680" t="e">
        <f>France!X18/X$9</f>
        <v>#DIV/0!</v>
      </c>
      <c r="Y18" s="680">
        <f>France!Y18/Y$9</f>
        <v>7.7927158805207878E-3</v>
      </c>
      <c r="Z18" s="680">
        <f>France!Z18/Z$9</f>
        <v>4.0546854001271802E-2</v>
      </c>
      <c r="AA18" s="680">
        <f>France!AA18/AA$9</f>
        <v>0</v>
      </c>
      <c r="AB18" s="680">
        <f>France!AB18/AB$9</f>
        <v>0</v>
      </c>
    </row>
    <row r="19" spans="2:29" ht="75" x14ac:dyDescent="0.25">
      <c r="B19" s="679" t="s">
        <v>45</v>
      </c>
      <c r="C19" s="680">
        <v>143448</v>
      </c>
      <c r="D19" s="680">
        <f>France!D19/D$9</f>
        <v>3.2443185368800382E-3</v>
      </c>
      <c r="E19" s="680">
        <f>France!E19/E$9</f>
        <v>4.9805260630635437E-2</v>
      </c>
      <c r="F19" s="680">
        <f>France!F19/F$9</f>
        <v>1.6538121607998564E-2</v>
      </c>
      <c r="G19" s="680">
        <f>France!G19/G$9</f>
        <v>1.7845065920688404E-2</v>
      </c>
      <c r="H19" s="680">
        <f>France!H19/H$9</f>
        <v>1.2528910945942788E-2</v>
      </c>
      <c r="I19" s="680">
        <f>France!I19/I$9</f>
        <v>9.9956175085708764E-3</v>
      </c>
      <c r="J19" s="680">
        <f>France!J19/J$9</f>
        <v>8.0775120945686452E-2</v>
      </c>
      <c r="K19" s="680">
        <f>France!K19/K$9</f>
        <v>2.939455189026563E-2</v>
      </c>
      <c r="L19" s="680">
        <f>France!L19/L$9</f>
        <v>1.5552766899615598E-2</v>
      </c>
      <c r="M19" s="680">
        <f>France!M19/M$9</f>
        <v>0.34910052202373693</v>
      </c>
      <c r="N19" s="680">
        <f>France!N19/N$9</f>
        <v>0.11316513119339845</v>
      </c>
      <c r="O19" s="680">
        <f>France!O19/O$9</f>
        <v>2.9643386790297079E-2</v>
      </c>
      <c r="P19" s="680">
        <f>France!P19/P$9</f>
        <v>9.9941971935019538E-2</v>
      </c>
      <c r="Q19" s="680">
        <f>France!Q19/Q$9</f>
        <v>7.3583553468811985E-2</v>
      </c>
      <c r="R19" s="680">
        <f>France!R19/R$9</f>
        <v>7.086485939267495E-2</v>
      </c>
      <c r="S19" s="680">
        <f>France!S19/S$9</f>
        <v>7.5768059784112926E-2</v>
      </c>
      <c r="T19" s="680">
        <f>France!T19/T$9</f>
        <v>4.2003527855357929E-2</v>
      </c>
      <c r="U19" s="680">
        <f>France!U19/U$9</f>
        <v>8.9947493669195799E-2</v>
      </c>
      <c r="V19" s="680">
        <f>France!V19/V$9</f>
        <v>7.8005372589511027E-2</v>
      </c>
      <c r="W19" s="680" t="e">
        <f>France!W19/W$9</f>
        <v>#DIV/0!</v>
      </c>
      <c r="X19" s="680" t="e">
        <f>France!X19/X$9</f>
        <v>#DIV/0!</v>
      </c>
      <c r="Y19" s="680">
        <f>France!Y19/Y$9</f>
        <v>6.2149362445664581E-2</v>
      </c>
      <c r="Z19" s="680">
        <f>France!Z19/Z$9</f>
        <v>2.708446692321308E-2</v>
      </c>
      <c r="AA19" s="680">
        <f>France!AA19/AA$9</f>
        <v>0.12852365618453762</v>
      </c>
      <c r="AB19" s="680">
        <f>France!AB19/AB$9</f>
        <v>3.3350736692594869E-2</v>
      </c>
    </row>
    <row r="20" spans="2:29" ht="60" x14ac:dyDescent="0.25">
      <c r="B20" s="679" t="s">
        <v>46</v>
      </c>
      <c r="C20" s="680">
        <v>191509.8</v>
      </c>
      <c r="D20" s="680">
        <f>France!D20/D$9</f>
        <v>3.8864123981919303E-2</v>
      </c>
      <c r="E20" s="680">
        <f>France!E20/E$9</f>
        <v>3.3879314944245856E-2</v>
      </c>
      <c r="F20" s="680">
        <f>France!F20/F$9</f>
        <v>1.7023186444422963E-2</v>
      </c>
      <c r="G20" s="680">
        <f>France!G20/G$9</f>
        <v>5.9222219446150763E-3</v>
      </c>
      <c r="H20" s="680">
        <f>France!H20/H$9</f>
        <v>2.8986039308874032E-2</v>
      </c>
      <c r="I20" s="680">
        <f>France!I20/I$9</f>
        <v>3.6561452364561174E-2</v>
      </c>
      <c r="J20" s="680">
        <f>France!J20/J$9</f>
        <v>5.69017321498093E-2</v>
      </c>
      <c r="K20" s="680">
        <f>France!K20/K$9</f>
        <v>6.749133782446437E-2</v>
      </c>
      <c r="L20" s="680">
        <f>France!L20/L$9</f>
        <v>3.8750297496700489E-2</v>
      </c>
      <c r="M20" s="680">
        <f>France!M20/M$9</f>
        <v>4.9853070184065491E-2</v>
      </c>
      <c r="N20" s="680">
        <f>France!N20/N$9</f>
        <v>0.56370454378293477</v>
      </c>
      <c r="O20" s="680">
        <f>France!O20/O$9</f>
        <v>0.28578592778785711</v>
      </c>
      <c r="P20" s="680">
        <f>France!P20/P$9</f>
        <v>5.3032939009161201E-2</v>
      </c>
      <c r="Q20" s="680">
        <f>France!Q20/Q$9</f>
        <v>6.1948676445283173E-2</v>
      </c>
      <c r="R20" s="680">
        <f>France!R20/R$9</f>
        <v>8.0821152060142704E-2</v>
      </c>
      <c r="S20" s="680">
        <f>France!S20/S$9</f>
        <v>1.1597779622966448E-2</v>
      </c>
      <c r="T20" s="680">
        <f>France!T20/T$9</f>
        <v>1.4783229825077172E-2</v>
      </c>
      <c r="U20" s="680">
        <f>France!U20/U$9</f>
        <v>1.5413302557597201E-2</v>
      </c>
      <c r="V20" s="680">
        <f>France!V20/V$9</f>
        <v>6.874686706054231E-2</v>
      </c>
      <c r="W20" s="680" t="e">
        <f>France!W20/W$9</f>
        <v>#DIV/0!</v>
      </c>
      <c r="X20" s="680" t="e">
        <f>France!X20/X$9</f>
        <v>#DIV/0!</v>
      </c>
      <c r="Y20" s="680">
        <f>France!Y20/Y$9</f>
        <v>8.2972310329155752E-2</v>
      </c>
      <c r="Z20" s="680">
        <f>France!Z20/Z$9</f>
        <v>3.9887545152387259E-2</v>
      </c>
      <c r="AA20" s="680">
        <f>France!AA20/AA$9</f>
        <v>0</v>
      </c>
      <c r="AB20" s="680">
        <f>France!AB20/AB$9</f>
        <v>3.5842345025573874E-2</v>
      </c>
    </row>
    <row r="21" spans="2:29" ht="45" x14ac:dyDescent="0.25">
      <c r="B21" s="679" t="s">
        <v>47</v>
      </c>
      <c r="C21" s="680">
        <v>87175.9</v>
      </c>
      <c r="D21" s="680">
        <f>France!D21/D$9</f>
        <v>3.0898271779809892E-4</v>
      </c>
      <c r="E21" s="680">
        <f>France!E21/E$9</f>
        <v>1.8193458891319427E-2</v>
      </c>
      <c r="F21" s="680">
        <f>France!F21/F$9</f>
        <v>9.3034054658693889E-3</v>
      </c>
      <c r="G21" s="680">
        <f>France!G21/G$9</f>
        <v>4.3145893946220986E-3</v>
      </c>
      <c r="H21" s="680">
        <f>France!H21/H$9</f>
        <v>1.2014938573626541E-2</v>
      </c>
      <c r="I21" s="680">
        <f>France!I21/I$9</f>
        <v>1.7589060335174322E-2</v>
      </c>
      <c r="J21" s="680">
        <f>France!J21/J$9</f>
        <v>8.5294134391492221E-2</v>
      </c>
      <c r="K21" s="680">
        <f>France!K21/K$9</f>
        <v>2.0963952683653E-2</v>
      </c>
      <c r="L21" s="680">
        <f>France!L21/L$9</f>
        <v>0.10379028826528772</v>
      </c>
      <c r="M21" s="680">
        <f>France!M21/M$9</f>
        <v>4.2975102575500683E-2</v>
      </c>
      <c r="N21" s="680">
        <f>France!N21/N$9</f>
        <v>4.8774310341964097E-2</v>
      </c>
      <c r="O21" s="680">
        <f>France!O21/O$9</f>
        <v>0.16878434355594885</v>
      </c>
      <c r="P21" s="680">
        <f>France!P21/P$9</f>
        <v>5.3490478520574758E-2</v>
      </c>
      <c r="Q21" s="680">
        <f>France!Q21/Q$9</f>
        <v>6.1637618868431159E-2</v>
      </c>
      <c r="R21" s="680">
        <f>France!R21/R$9</f>
        <v>3.4992275290171793E-2</v>
      </c>
      <c r="S21" s="680">
        <f>France!S21/S$9</f>
        <v>2.1554110157763633E-2</v>
      </c>
      <c r="T21" s="680">
        <f>France!T21/T$9</f>
        <v>3.0213003454358376E-2</v>
      </c>
      <c r="U21" s="680">
        <f>France!U21/U$9</f>
        <v>2.4951237308585571E-2</v>
      </c>
      <c r="V21" s="680">
        <f>France!V21/V$9</f>
        <v>7.324544679465482E-2</v>
      </c>
      <c r="W21" s="680" t="e">
        <f>France!W21/W$9</f>
        <v>#DIV/0!</v>
      </c>
      <c r="X21" s="680" t="e">
        <f>France!X21/X$9</f>
        <v>#DIV/0!</v>
      </c>
      <c r="Y21" s="680">
        <f>France!Y21/Y$9</f>
        <v>3.776927252821239E-2</v>
      </c>
      <c r="Z21" s="680">
        <f>France!Z21/Z$9</f>
        <v>0.14741404247438361</v>
      </c>
      <c r="AA21" s="680">
        <f>France!AA21/AA$9</f>
        <v>1.6220491103823977E-2</v>
      </c>
      <c r="AB21" s="680">
        <f>France!AB21/AB$9</f>
        <v>0</v>
      </c>
    </row>
    <row r="22" spans="2:29" ht="90" x14ac:dyDescent="0.25">
      <c r="B22" s="679" t="s">
        <v>48</v>
      </c>
      <c r="C22" s="680">
        <v>275520.09999999998</v>
      </c>
      <c r="D22" s="680">
        <f>France!D22/D$9</f>
        <v>3.7473701751827862E-2</v>
      </c>
      <c r="E22" s="680">
        <f>France!E22/E$9</f>
        <v>6.0689324014298676E-2</v>
      </c>
      <c r="F22" s="680">
        <f>France!F22/F$9</f>
        <v>6.0162194633560269E-2</v>
      </c>
      <c r="G22" s="680">
        <f>France!G22/G$9</f>
        <v>2.6925691363842742E-2</v>
      </c>
      <c r="H22" s="680">
        <f>France!H22/H$9</f>
        <v>5.6707172584580155E-2</v>
      </c>
      <c r="I22" s="680">
        <f>France!I22/I$9</f>
        <v>6.100635116179158E-2</v>
      </c>
      <c r="J22" s="680">
        <f>France!J22/J$9</f>
        <v>0.17751678043392866</v>
      </c>
      <c r="K22" s="680">
        <f>France!K22/K$9</f>
        <v>6.4208066181233842E-2</v>
      </c>
      <c r="L22" s="680">
        <f>France!L22/L$9</f>
        <v>7.6718088520593974E-2</v>
      </c>
      <c r="M22" s="680">
        <f>France!M22/M$9</f>
        <v>0.13268844191453288</v>
      </c>
      <c r="N22" s="680">
        <f>France!N22/N$9</f>
        <v>8.9474633254009117E-2</v>
      </c>
      <c r="O22" s="680">
        <f>France!O22/O$9</f>
        <v>0.12987020953882444</v>
      </c>
      <c r="P22" s="680">
        <f>France!P22/P$9</f>
        <v>0.46426780801313328</v>
      </c>
      <c r="Q22" s="680">
        <f>France!Q22/Q$9</f>
        <v>0.16143510053116156</v>
      </c>
      <c r="R22" s="680">
        <f>France!R22/R$9</f>
        <v>0.1137945858073679</v>
      </c>
      <c r="S22" s="680">
        <f>France!S22/S$9</f>
        <v>0.10464910662115202</v>
      </c>
      <c r="T22" s="680">
        <f>France!T22/T$9</f>
        <v>9.9288686976333973E-2</v>
      </c>
      <c r="U22" s="680">
        <f>France!U22/U$9</f>
        <v>0.10238972955186013</v>
      </c>
      <c r="V22" s="680">
        <f>France!V22/V$9</f>
        <v>0.1121303131439931</v>
      </c>
      <c r="W22" s="680" t="e">
        <f>France!W22/W$9</f>
        <v>#DIV/0!</v>
      </c>
      <c r="X22" s="680" t="e">
        <f>France!X22/X$9</f>
        <v>#DIV/0!</v>
      </c>
      <c r="Y22" s="680">
        <f>France!Y22/Y$9</f>
        <v>0.11937007526048289</v>
      </c>
      <c r="Z22" s="680">
        <f>France!Z22/Z$9</f>
        <v>1.5798930929139435E-2</v>
      </c>
      <c r="AA22" s="680">
        <f>France!AA22/AA$9</f>
        <v>0.17015148474473132</v>
      </c>
      <c r="AB22" s="680">
        <f>France!AB22/AB$9</f>
        <v>6.9319308278449662E-2</v>
      </c>
    </row>
    <row r="23" spans="2:29" ht="60" x14ac:dyDescent="0.25">
      <c r="B23" s="679" t="s">
        <v>49</v>
      </c>
      <c r="C23" s="680">
        <v>224396.1</v>
      </c>
      <c r="D23" s="680">
        <f>France!D23/D$9</f>
        <v>1.2394025871227113E-2</v>
      </c>
      <c r="E23" s="680">
        <f>France!E23/E$9</f>
        <v>7.5361468281491761E-2</v>
      </c>
      <c r="F23" s="680">
        <f>France!F23/F$9</f>
        <v>4.8158307210031344E-2</v>
      </c>
      <c r="G23" s="680">
        <f>France!G23/G$9</f>
        <v>2.2336270895561606E-2</v>
      </c>
      <c r="H23" s="680">
        <f>France!H23/H$9</f>
        <v>0.10771726179549906</v>
      </c>
      <c r="I23" s="680">
        <f>France!I23/I$9</f>
        <v>8.3538223434596492E-2</v>
      </c>
      <c r="J23" s="680">
        <f>France!J23/J$9</f>
        <v>0.10468836149304807</v>
      </c>
      <c r="K23" s="680">
        <f>France!K23/K$9</f>
        <v>0.12352670529069887</v>
      </c>
      <c r="L23" s="680">
        <f>France!L23/L$9</f>
        <v>5.9890593334631495E-2</v>
      </c>
      <c r="M23" s="680">
        <f>France!M23/M$9</f>
        <v>0.12456658654697231</v>
      </c>
      <c r="N23" s="680">
        <f>France!N23/N$9</f>
        <v>0.1013127643975828</v>
      </c>
      <c r="O23" s="680">
        <f>France!O23/O$9</f>
        <v>8.4333894127913311E-2</v>
      </c>
      <c r="P23" s="680">
        <f>France!P23/P$9</f>
        <v>0.11925726268631037</v>
      </c>
      <c r="Q23" s="680">
        <f>France!Q23/Q$9</f>
        <v>0.34692563549346589</v>
      </c>
      <c r="R23" s="680">
        <f>France!R23/R$9</f>
        <v>0.16213821141789875</v>
      </c>
      <c r="S23" s="680">
        <f>France!S23/S$9</f>
        <v>0.16423332410739</v>
      </c>
      <c r="T23" s="680">
        <f>France!T23/T$9</f>
        <v>0.10432552734087903</v>
      </c>
      <c r="U23" s="680">
        <f>France!U23/U$9</f>
        <v>0.11376371674241376</v>
      </c>
      <c r="V23" s="680">
        <f>France!V23/V$9</f>
        <v>0.13860338378883238</v>
      </c>
      <c r="W23" s="680" t="e">
        <f>France!W23/W$9</f>
        <v>#DIV/0!</v>
      </c>
      <c r="X23" s="680" t="e">
        <f>France!X23/X$9</f>
        <v>#DIV/0!</v>
      </c>
      <c r="Y23" s="680">
        <f>France!Y23/Y$9</f>
        <v>9.7220418202370165E-2</v>
      </c>
      <c r="Z23" s="680">
        <f>France!Z23/Z$9</f>
        <v>9.1367002864841135E-3</v>
      </c>
      <c r="AA23" s="680">
        <f>France!AA23/AA$9</f>
        <v>0</v>
      </c>
      <c r="AB23" s="680">
        <f>France!AB23/AB$9</f>
        <v>4.9826835020286217E-2</v>
      </c>
    </row>
    <row r="24" spans="2:29" ht="135" x14ac:dyDescent="0.25">
      <c r="B24" s="679" t="s">
        <v>50</v>
      </c>
      <c r="C24" s="680">
        <v>0</v>
      </c>
      <c r="D24" s="680">
        <f>France!D24/D$9</f>
        <v>0</v>
      </c>
      <c r="E24" s="680">
        <f>France!E24/E$9</f>
        <v>0</v>
      </c>
      <c r="F24" s="680">
        <f>France!F24/F$9</f>
        <v>0</v>
      </c>
      <c r="G24" s="680">
        <f>France!G24/G$9</f>
        <v>0</v>
      </c>
      <c r="H24" s="680">
        <f>France!H24/H$9</f>
        <v>0</v>
      </c>
      <c r="I24" s="680">
        <f>France!I24/I$9</f>
        <v>0</v>
      </c>
      <c r="J24" s="680">
        <f>France!J24/J$9</f>
        <v>0</v>
      </c>
      <c r="K24" s="680">
        <f>France!K24/K$9</f>
        <v>0</v>
      </c>
      <c r="L24" s="680">
        <f>France!L24/L$9</f>
        <v>0</v>
      </c>
      <c r="M24" s="680">
        <f>France!M24/M$9</f>
        <v>0</v>
      </c>
      <c r="N24" s="680">
        <f>France!N24/N$9</f>
        <v>0</v>
      </c>
      <c r="O24" s="680">
        <f>France!O24/O$9</f>
        <v>0</v>
      </c>
      <c r="P24" s="680">
        <f>France!P24/P$9</f>
        <v>0</v>
      </c>
      <c r="Q24" s="680">
        <f>France!Q24/Q$9</f>
        <v>0</v>
      </c>
      <c r="R24" s="680">
        <f>France!R24/R$9</f>
        <v>0</v>
      </c>
      <c r="S24" s="680">
        <f>France!S24/S$9</f>
        <v>0</v>
      </c>
      <c r="T24" s="680">
        <f>France!T24/T$9</f>
        <v>0</v>
      </c>
      <c r="U24" s="680">
        <f>France!U24/U$9</f>
        <v>0</v>
      </c>
      <c r="V24" s="680">
        <f>France!V24/V$9</f>
        <v>0</v>
      </c>
      <c r="W24" s="680" t="e">
        <f>France!W24/W$9</f>
        <v>#DIV/0!</v>
      </c>
      <c r="X24" s="680" t="e">
        <f>France!X24/X$9</f>
        <v>#DIV/0!</v>
      </c>
      <c r="Y24" s="680">
        <f>France!Y24/Y$9</f>
        <v>0</v>
      </c>
      <c r="Z24" s="680">
        <f>France!Z24/Z$9</f>
        <v>0.10799184962534172</v>
      </c>
      <c r="AA24" s="680">
        <f>France!AA24/AA$9</f>
        <v>0</v>
      </c>
      <c r="AB24" s="680">
        <f>France!AB24/AB$9</f>
        <v>7.9308134495399652E-4</v>
      </c>
    </row>
    <row r="25" spans="2:29" ht="30" x14ac:dyDescent="0.25">
      <c r="B25" s="679" t="s">
        <v>51</v>
      </c>
      <c r="C25" s="680">
        <v>17965.599999999999</v>
      </c>
      <c r="D25" s="680">
        <f>France!D25/D$9</f>
        <v>2.2913325140083737E-3</v>
      </c>
      <c r="E25" s="680">
        <f>France!E25/E$9</f>
        <v>5.0952355546070539E-3</v>
      </c>
      <c r="F25" s="680">
        <f>France!F25/F$9</f>
        <v>4.0253476585695941E-3</v>
      </c>
      <c r="G25" s="680">
        <f>France!G25/G$9</f>
        <v>3.1403111708062201E-3</v>
      </c>
      <c r="H25" s="680">
        <f>France!H25/H$9</f>
        <v>2.4363625440964932E-3</v>
      </c>
      <c r="I25" s="680">
        <f>France!I25/I$9</f>
        <v>2.6972164277863759E-3</v>
      </c>
      <c r="J25" s="680">
        <f>France!J25/J$9</f>
        <v>8.8400819281941514E-3</v>
      </c>
      <c r="K25" s="680">
        <f>France!K25/K$9</f>
        <v>1.1146947579817532E-2</v>
      </c>
      <c r="L25" s="680">
        <f>France!L25/L$9</f>
        <v>2.2880200783227675E-3</v>
      </c>
      <c r="M25" s="680">
        <f>France!M25/M$9</f>
        <v>1.1567133354051684E-2</v>
      </c>
      <c r="N25" s="680">
        <f>France!N25/N$9</f>
        <v>5.8745791585305962E-3</v>
      </c>
      <c r="O25" s="680">
        <f>France!O25/O$9</f>
        <v>1.9400322980871129E-3</v>
      </c>
      <c r="P25" s="680">
        <f>France!P25/P$9</f>
        <v>8.0943397156898796E-3</v>
      </c>
      <c r="Q25" s="680">
        <f>France!Q25/Q$9</f>
        <v>7.5722192492639565E-3</v>
      </c>
      <c r="R25" s="680">
        <f>France!R25/R$9</f>
        <v>1.1473358187385469E-2</v>
      </c>
      <c r="S25" s="680">
        <f>France!S25/S$9</f>
        <v>6.3462957837438883E-2</v>
      </c>
      <c r="T25" s="680">
        <f>France!T25/T$9</f>
        <v>3.6472879611935911E-2</v>
      </c>
      <c r="U25" s="680">
        <f>France!U25/U$9</f>
        <v>1.1712583874213716E-2</v>
      </c>
      <c r="V25" s="680">
        <f>France!V25/V$9</f>
        <v>4.0144468674889787E-3</v>
      </c>
      <c r="W25" s="680" t="e">
        <f>France!W25/W$9</f>
        <v>#DIV/0!</v>
      </c>
      <c r="X25" s="680" t="e">
        <f>France!X25/X$9</f>
        <v>#DIV/0!</v>
      </c>
      <c r="Y25" s="680">
        <f>France!Y25/Y$9</f>
        <v>7.7836608802759992E-3</v>
      </c>
      <c r="Z25" s="680">
        <f>France!Z25/Z$9</f>
        <v>6.5509578697906759E-2</v>
      </c>
      <c r="AA25" s="680">
        <f>France!AA25/AA$9</f>
        <v>0</v>
      </c>
      <c r="AB25" s="680">
        <f>France!AB25/AB$9</f>
        <v>0</v>
      </c>
    </row>
    <row r="26" spans="2:29" ht="60" x14ac:dyDescent="0.25">
      <c r="B26" s="679" t="s">
        <v>52</v>
      </c>
      <c r="C26" s="680">
        <v>11928.6</v>
      </c>
      <c r="D26" s="680">
        <f>France!D26/D$9</f>
        <v>0</v>
      </c>
      <c r="E26" s="680">
        <f>France!E26/E$9</f>
        <v>2.4008963346315958E-4</v>
      </c>
      <c r="F26" s="680">
        <f>France!F26/F$9</f>
        <v>4.1135569580047786E-4</v>
      </c>
      <c r="G26" s="680">
        <f>France!G26/G$9</f>
        <v>2.9809263788722966E-4</v>
      </c>
      <c r="H26" s="680">
        <f>France!H26/H$9</f>
        <v>2.5698618615812327E-4</v>
      </c>
      <c r="I26" s="680">
        <f>France!I26/I$9</f>
        <v>4.7146290669606731E-4</v>
      </c>
      <c r="J26" s="680">
        <f>France!J26/J$9</f>
        <v>5.8376246954734983E-4</v>
      </c>
      <c r="K26" s="680">
        <f>France!K26/K$9</f>
        <v>7.5309995627899948E-4</v>
      </c>
      <c r="L26" s="680">
        <f>France!L26/L$9</f>
        <v>1.5415738116359072E-3</v>
      </c>
      <c r="M26" s="680">
        <f>France!M26/M$9</f>
        <v>1.3202047182763383E-3</v>
      </c>
      <c r="N26" s="680">
        <f>France!N26/N$9</f>
        <v>2.4977638162936534E-3</v>
      </c>
      <c r="O26" s="680">
        <f>France!O26/O$9</f>
        <v>5.9657910194141253E-4</v>
      </c>
      <c r="P26" s="680">
        <f>France!P26/P$9</f>
        <v>1.2389183656359882E-3</v>
      </c>
      <c r="Q26" s="680">
        <f>France!Q26/Q$9</f>
        <v>2.2464218924024425E-3</v>
      </c>
      <c r="R26" s="680">
        <f>France!R26/R$9</f>
        <v>4.8416984678225127E-3</v>
      </c>
      <c r="S26" s="680">
        <f>France!S26/S$9</f>
        <v>1.0302303410523728E-3</v>
      </c>
      <c r="T26" s="680">
        <f>France!T26/T$9</f>
        <v>0.11166029692782597</v>
      </c>
      <c r="U26" s="680">
        <f>France!U26/U$9</f>
        <v>1.8837421133202027E-3</v>
      </c>
      <c r="V26" s="680">
        <f>France!V26/V$9</f>
        <v>3.9844563359282283E-4</v>
      </c>
      <c r="W26" s="680" t="e">
        <f>France!W26/W$9</f>
        <v>#DIV/0!</v>
      </c>
      <c r="X26" s="680" t="e">
        <f>France!X26/X$9</f>
        <v>#DIV/0!</v>
      </c>
      <c r="Y26" s="680">
        <f>France!Y26/Y$9</f>
        <v>5.168108895692896E-3</v>
      </c>
      <c r="Z26" s="680">
        <f>France!Z26/Z$9</f>
        <v>0.14387954678803455</v>
      </c>
      <c r="AA26" s="680">
        <f>France!AA26/AA$9</f>
        <v>0</v>
      </c>
      <c r="AB26" s="680">
        <f>France!AB26/AB$9</f>
        <v>1.2116150295179544E-3</v>
      </c>
    </row>
    <row r="27" spans="2:29" ht="75" x14ac:dyDescent="0.25">
      <c r="B27" s="679" t="s">
        <v>53</v>
      </c>
      <c r="C27" s="680">
        <v>6149.7</v>
      </c>
      <c r="D27" s="680">
        <f>France!D27/D$9</f>
        <v>0</v>
      </c>
      <c r="E27" s="680">
        <f>France!E27/E$9</f>
        <v>0</v>
      </c>
      <c r="F27" s="680">
        <f>France!F27/F$9</f>
        <v>5.7707179650062833E-4</v>
      </c>
      <c r="G27" s="680">
        <f>France!G27/G$9</f>
        <v>2.8603108606520305E-4</v>
      </c>
      <c r="H27" s="680">
        <f>France!H27/H$9</f>
        <v>4.7392257707082471E-4</v>
      </c>
      <c r="I27" s="680">
        <f>France!I27/I$9</f>
        <v>2.2688882792509736E-4</v>
      </c>
      <c r="J27" s="680">
        <f>France!J27/J$9</f>
        <v>2.8811502529272424E-3</v>
      </c>
      <c r="K27" s="680">
        <f>France!K27/K$9</f>
        <v>1.4443953568755281E-3</v>
      </c>
      <c r="L27" s="680">
        <f>France!L27/L$9</f>
        <v>3.9684256835212069E-3</v>
      </c>
      <c r="M27" s="680">
        <f>France!M27/M$9</f>
        <v>2.4484368791871064E-3</v>
      </c>
      <c r="N27" s="680">
        <f>France!N27/N$9</f>
        <v>5.2197391553987532E-5</v>
      </c>
      <c r="O27" s="680">
        <f>France!O27/O$9</f>
        <v>2.4783337499674103E-3</v>
      </c>
      <c r="P27" s="680">
        <f>France!P27/P$9</f>
        <v>2.4372883194820325E-3</v>
      </c>
      <c r="Q27" s="680">
        <f>France!Q27/Q$9</f>
        <v>4.0749488031374273E-3</v>
      </c>
      <c r="R27" s="680">
        <f>France!R27/R$9</f>
        <v>6.7050187872572369E-3</v>
      </c>
      <c r="S27" s="680">
        <f>France!S27/S$9</f>
        <v>7.8843374235015532E-3</v>
      </c>
      <c r="T27" s="680">
        <f>France!T27/T$9</f>
        <v>2.8020726150227841E-3</v>
      </c>
      <c r="U27" s="680">
        <f>France!U27/U$9</f>
        <v>9.5131361206357984E-2</v>
      </c>
      <c r="V27" s="680">
        <f>France!V27/V$9</f>
        <v>1.6700441717686275E-2</v>
      </c>
      <c r="W27" s="680" t="e">
        <f>France!W27/W$9</f>
        <v>#DIV/0!</v>
      </c>
      <c r="X27" s="680" t="e">
        <f>France!X27/X$9</f>
        <v>#DIV/0!</v>
      </c>
      <c r="Y27" s="680">
        <f>France!Y27/Y$9</f>
        <v>2.664379665328924E-3</v>
      </c>
      <c r="Z27" s="680">
        <f>France!Z27/Z$9</f>
        <v>2.4581623388117136E-2</v>
      </c>
      <c r="AA27" s="680">
        <f>France!AA27/AA$9</f>
        <v>2.2802000871331859E-4</v>
      </c>
      <c r="AB27" s="680">
        <f>France!AB27/AB$9</f>
        <v>2.0300216611175408E-3</v>
      </c>
    </row>
    <row r="28" spans="2:29" ht="30" x14ac:dyDescent="0.25">
      <c r="B28" s="679" t="s">
        <v>54</v>
      </c>
      <c r="C28" s="680">
        <v>14694.8</v>
      </c>
      <c r="D28" s="680">
        <f>France!D28/D$9</f>
        <v>1.3036293318335519E-3</v>
      </c>
      <c r="E28" s="680">
        <f>France!E28/E$9</f>
        <v>0</v>
      </c>
      <c r="F28" s="680">
        <f>France!F28/F$9</f>
        <v>3.3614475301396158E-3</v>
      </c>
      <c r="G28" s="680">
        <f>France!G28/G$9</f>
        <v>1.4310169697418741E-3</v>
      </c>
      <c r="H28" s="680">
        <f>France!H28/H$9</f>
        <v>3.3942201470494983E-3</v>
      </c>
      <c r="I28" s="680">
        <f>France!I28/I$9</f>
        <v>1.2202823083652097E-3</v>
      </c>
      <c r="J28" s="680">
        <f>France!J28/J$9</f>
        <v>8.6233059173719921E-3</v>
      </c>
      <c r="K28" s="680">
        <f>France!K28/K$9</f>
        <v>3.8807156814944189E-3</v>
      </c>
      <c r="L28" s="680">
        <f>France!L28/L$9</f>
        <v>7.5329770584968659E-3</v>
      </c>
      <c r="M28" s="680">
        <f>France!M28/M$9</f>
        <v>1.5709492020157118E-2</v>
      </c>
      <c r="N28" s="680">
        <f>France!N28/N$9</f>
        <v>4.9018095886608284E-3</v>
      </c>
      <c r="O28" s="680">
        <f>France!O28/O$9</f>
        <v>4.8048388853019165E-3</v>
      </c>
      <c r="P28" s="680">
        <f>France!P28/P$9</f>
        <v>1.5818264210163517E-2</v>
      </c>
      <c r="Q28" s="680">
        <f>France!Q28/Q$9</f>
        <v>1.1316255736601362E-2</v>
      </c>
      <c r="R28" s="680">
        <f>France!R28/R$9</f>
        <v>2.0540538954398539E-3</v>
      </c>
      <c r="S28" s="680">
        <f>France!S28/S$9</f>
        <v>1.5299689393240459E-3</v>
      </c>
      <c r="T28" s="680">
        <f>France!T28/T$9</f>
        <v>3.4692874467146854E-3</v>
      </c>
      <c r="U28" s="680">
        <f>France!U28/U$9</f>
        <v>4.2539188989408122E-3</v>
      </c>
      <c r="V28" s="680">
        <f>France!V28/V$9</f>
        <v>6.1480589699537715E-2</v>
      </c>
      <c r="W28" s="680" t="e">
        <f>France!W28/W$9</f>
        <v>#DIV/0!</v>
      </c>
      <c r="X28" s="680" t="e">
        <f>France!X28/X$9</f>
        <v>#DIV/0!</v>
      </c>
      <c r="Y28" s="680">
        <f>France!Y28/Y$9</f>
        <v>6.3665750046466444E-3</v>
      </c>
      <c r="Z28" s="680">
        <f>France!Z28/Z$9</f>
        <v>2.0181160637607432E-2</v>
      </c>
      <c r="AA28" s="680">
        <f>France!AA28/AA$9</f>
        <v>3.9048638722245822E-3</v>
      </c>
      <c r="AB28" s="680">
        <f>France!AB28/AB$9</f>
        <v>2.7471271461347677E-3</v>
      </c>
    </row>
    <row r="29" spans="2:29" ht="195" x14ac:dyDescent="0.25">
      <c r="B29" s="679" t="s">
        <v>55</v>
      </c>
      <c r="C29" s="680">
        <v>0</v>
      </c>
      <c r="D29" s="680">
        <f>France!D29/D$9</f>
        <v>0</v>
      </c>
      <c r="E29" s="680">
        <f>France!E29/E$9</f>
        <v>0</v>
      </c>
      <c r="F29" s="680">
        <f>France!F29/F$9</f>
        <v>0</v>
      </c>
      <c r="G29" s="680">
        <f>France!G29/G$9</f>
        <v>0</v>
      </c>
      <c r="H29" s="680">
        <f>France!H29/H$9</f>
        <v>0</v>
      </c>
      <c r="I29" s="680">
        <f>France!I29/I$9</f>
        <v>0</v>
      </c>
      <c r="J29" s="680">
        <f>France!J29/J$9</f>
        <v>0</v>
      </c>
      <c r="K29" s="680">
        <f>France!K29/K$9</f>
        <v>0</v>
      </c>
      <c r="L29" s="680">
        <f>France!L29/L$9</f>
        <v>0</v>
      </c>
      <c r="M29" s="680">
        <f>France!M29/M$9</f>
        <v>0</v>
      </c>
      <c r="N29" s="680">
        <f>France!N29/N$9</f>
        <v>0</v>
      </c>
      <c r="O29" s="680">
        <f>France!O29/O$9</f>
        <v>0</v>
      </c>
      <c r="P29" s="680">
        <f>France!P29/P$9</f>
        <v>0</v>
      </c>
      <c r="Q29" s="680">
        <f>France!Q29/Q$9</f>
        <v>0</v>
      </c>
      <c r="R29" s="680">
        <f>France!R29/R$9</f>
        <v>0</v>
      </c>
      <c r="S29" s="680">
        <f>France!S29/S$9</f>
        <v>0</v>
      </c>
      <c r="T29" s="680">
        <f>France!T29/T$9</f>
        <v>0</v>
      </c>
      <c r="U29" s="680">
        <f>France!U29/U$9</f>
        <v>0</v>
      </c>
      <c r="V29" s="680">
        <f>France!V29/V$9</f>
        <v>0</v>
      </c>
      <c r="W29" s="680" t="e">
        <f>France!W29/W$9</f>
        <v>#DIV/0!</v>
      </c>
      <c r="X29" s="680" t="e">
        <f>France!X29/X$9</f>
        <v>#DIV/0!</v>
      </c>
      <c r="Y29" s="680">
        <f>France!Y29/Y$9</f>
        <v>0</v>
      </c>
      <c r="Z29" s="680">
        <f>France!Z29/Z$9</f>
        <v>1.5483232976484702E-3</v>
      </c>
      <c r="AA29" s="680">
        <f>France!AA29/AA$9</f>
        <v>0</v>
      </c>
      <c r="AB29" s="680">
        <f>France!AB29/AB$9</f>
        <v>0</v>
      </c>
    </row>
    <row r="30" spans="2:29" ht="105" x14ac:dyDescent="0.25">
      <c r="B30" s="679" t="s">
        <v>56</v>
      </c>
      <c r="C30" s="680">
        <v>0</v>
      </c>
      <c r="D30" s="680">
        <f>France!D30/D$9</f>
        <v>0</v>
      </c>
      <c r="E30" s="680">
        <f>France!E30/E$9</f>
        <v>0</v>
      </c>
      <c r="F30" s="680">
        <f>France!F30/F$9</f>
        <v>0</v>
      </c>
      <c r="G30" s="680">
        <f>France!G30/G$9</f>
        <v>0</v>
      </c>
      <c r="H30" s="680">
        <f>France!H30/H$9</f>
        <v>0</v>
      </c>
      <c r="I30" s="680">
        <f>France!I30/I$9</f>
        <v>0</v>
      </c>
      <c r="J30" s="680">
        <f>France!J30/J$9</f>
        <v>0</v>
      </c>
      <c r="K30" s="680">
        <f>France!K30/K$9</f>
        <v>0</v>
      </c>
      <c r="L30" s="680">
        <f>France!L30/L$9</f>
        <v>0</v>
      </c>
      <c r="M30" s="680">
        <f>France!M30/M$9</f>
        <v>0</v>
      </c>
      <c r="N30" s="680">
        <f>France!N30/N$9</f>
        <v>0</v>
      </c>
      <c r="O30" s="680">
        <f>France!O30/O$9</f>
        <v>0</v>
      </c>
      <c r="P30" s="680">
        <f>France!P30/P$9</f>
        <v>0</v>
      </c>
      <c r="Q30" s="680">
        <f>France!Q30/Q$9</f>
        <v>0</v>
      </c>
      <c r="R30" s="680">
        <f>France!R30/R$9</f>
        <v>0</v>
      </c>
      <c r="S30" s="680">
        <f>France!S30/S$9</f>
        <v>0</v>
      </c>
      <c r="T30" s="680">
        <f>France!T30/T$9</f>
        <v>0</v>
      </c>
      <c r="U30" s="680">
        <f>France!U30/U$9</f>
        <v>0</v>
      </c>
      <c r="V30" s="680">
        <f>France!V30/V$9</f>
        <v>0</v>
      </c>
      <c r="W30" s="680" t="e">
        <f>France!W30/W$9</f>
        <v>#DIV/0!</v>
      </c>
      <c r="X30" s="680" t="e">
        <f>France!X30/X$9</f>
        <v>#DIV/0!</v>
      </c>
      <c r="Y30" s="680">
        <f>France!Y30/Y$9</f>
        <v>0</v>
      </c>
      <c r="Z30" s="680">
        <f>France!Z30/Z$9</f>
        <v>0</v>
      </c>
      <c r="AA30" s="680">
        <f>France!AA30/AA$9</f>
        <v>0</v>
      </c>
      <c r="AB30" s="680">
        <f>France!AB30/AB$9</f>
        <v>0</v>
      </c>
    </row>
    <row r="32" spans="2:29" x14ac:dyDescent="0.25">
      <c r="B32" s="683" t="s">
        <v>57</v>
      </c>
      <c r="AC32" s="606" t="s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AE32"/>
  <sheetViews>
    <sheetView topLeftCell="U14" workbookViewId="0">
      <selection activeCell="AC15" sqref="AC15"/>
    </sheetView>
  </sheetViews>
  <sheetFormatPr baseColWidth="10" defaultColWidth="11.5703125" defaultRowHeight="15" x14ac:dyDescent="0.25"/>
  <cols>
    <col min="1" max="16384" width="11.5703125" style="673"/>
  </cols>
  <sheetData>
    <row r="1" spans="1:31" x14ac:dyDescent="0.25">
      <c r="B1" s="672" t="s">
        <v>0</v>
      </c>
    </row>
    <row r="2" spans="1:31" x14ac:dyDescent="0.25">
      <c r="B2" s="674" t="s">
        <v>78</v>
      </c>
    </row>
    <row r="3" spans="1:31" x14ac:dyDescent="0.25">
      <c r="B3" s="674" t="s">
        <v>2</v>
      </c>
    </row>
    <row r="4" spans="1:31" x14ac:dyDescent="0.25">
      <c r="B4" s="674" t="s">
        <v>3</v>
      </c>
    </row>
    <row r="6" spans="1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/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  <c r="AC6" s="647" t="s">
        <v>73</v>
      </c>
      <c r="AD6" t="s">
        <v>74</v>
      </c>
      <c r="AE6" t="s">
        <v>75</v>
      </c>
    </row>
    <row r="7" spans="1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/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1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/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1:31" x14ac:dyDescent="0.25">
      <c r="B9" s="679" t="s">
        <v>35</v>
      </c>
      <c r="C9" s="680">
        <v>3616811</v>
      </c>
      <c r="D9" s="680">
        <v>37221</v>
      </c>
      <c r="E9" s="680">
        <v>6617</v>
      </c>
      <c r="F9" s="680">
        <v>1389208</v>
      </c>
      <c r="G9" s="680">
        <v>111189</v>
      </c>
      <c r="H9" s="680">
        <v>51285</v>
      </c>
      <c r="I9" s="680">
        <v>232975</v>
      </c>
      <c r="J9" s="680">
        <v>302146</v>
      </c>
      <c r="K9" s="680">
        <v>251667</v>
      </c>
      <c r="L9" s="680">
        <v>41519</v>
      </c>
      <c r="M9" s="680">
        <v>168667</v>
      </c>
      <c r="N9" s="680">
        <v>159670</v>
      </c>
      <c r="O9" s="680"/>
      <c r="P9" s="680">
        <v>216715</v>
      </c>
      <c r="Q9" s="680">
        <v>116338</v>
      </c>
      <c r="R9" s="680">
        <v>135974</v>
      </c>
      <c r="S9" s="680">
        <v>51895</v>
      </c>
      <c r="T9" s="680">
        <v>154183</v>
      </c>
      <c r="U9" s="680">
        <v>27228</v>
      </c>
      <c r="V9" s="680">
        <v>34865</v>
      </c>
      <c r="W9" s="680">
        <v>0</v>
      </c>
      <c r="X9" s="680">
        <v>0</v>
      </c>
      <c r="Y9" s="680">
        <v>3616811</v>
      </c>
      <c r="Z9" s="680">
        <v>2641091</v>
      </c>
      <c r="AA9" s="680">
        <v>779205</v>
      </c>
      <c r="AB9" s="680">
        <v>1553159</v>
      </c>
    </row>
    <row r="10" spans="1:31" ht="75" x14ac:dyDescent="0.25">
      <c r="B10" s="679" t="s">
        <v>36</v>
      </c>
      <c r="C10" s="680">
        <v>63095</v>
      </c>
      <c r="D10" s="680">
        <v>5710</v>
      </c>
      <c r="E10" s="680">
        <v>0</v>
      </c>
      <c r="F10" s="680">
        <v>53109</v>
      </c>
      <c r="G10" s="680">
        <v>7</v>
      </c>
      <c r="H10" s="680">
        <v>0</v>
      </c>
      <c r="I10" s="680">
        <v>0</v>
      </c>
      <c r="J10" s="680">
        <v>25</v>
      </c>
      <c r="K10" s="680">
        <v>85</v>
      </c>
      <c r="L10" s="680">
        <v>815</v>
      </c>
      <c r="M10" s="680">
        <v>0</v>
      </c>
      <c r="N10" s="680">
        <v>0</v>
      </c>
      <c r="O10" s="680"/>
      <c r="P10" s="680">
        <v>20</v>
      </c>
      <c r="Q10" s="680">
        <v>1776</v>
      </c>
      <c r="R10" s="680">
        <v>591</v>
      </c>
      <c r="S10" s="680">
        <v>66</v>
      </c>
      <c r="T10" s="680">
        <v>506</v>
      </c>
      <c r="U10" s="680">
        <v>259</v>
      </c>
      <c r="V10" s="680">
        <v>126</v>
      </c>
      <c r="W10" s="680">
        <v>0</v>
      </c>
      <c r="X10" s="680">
        <v>0</v>
      </c>
      <c r="Y10" s="680">
        <v>63095</v>
      </c>
      <c r="Z10" s="680">
        <v>49776</v>
      </c>
      <c r="AA10" s="680">
        <v>165</v>
      </c>
      <c r="AB10" s="680">
        <v>10649</v>
      </c>
    </row>
    <row r="11" spans="1:31" ht="45" x14ac:dyDescent="0.25">
      <c r="B11" s="679" t="s">
        <v>37</v>
      </c>
      <c r="C11" s="680">
        <v>88423</v>
      </c>
      <c r="D11" s="680">
        <v>534</v>
      </c>
      <c r="E11" s="680">
        <v>1237</v>
      </c>
      <c r="F11" s="680">
        <v>64475</v>
      </c>
      <c r="G11" s="680">
        <v>12672</v>
      </c>
      <c r="H11" s="680">
        <v>189</v>
      </c>
      <c r="I11" s="680">
        <v>3635</v>
      </c>
      <c r="J11" s="680">
        <v>891</v>
      </c>
      <c r="K11" s="680">
        <v>187</v>
      </c>
      <c r="L11" s="680">
        <v>601</v>
      </c>
      <c r="M11" s="680">
        <v>200</v>
      </c>
      <c r="N11" s="680">
        <v>63</v>
      </c>
      <c r="O11" s="680"/>
      <c r="P11" s="680">
        <v>269</v>
      </c>
      <c r="Q11" s="680">
        <v>392</v>
      </c>
      <c r="R11" s="680">
        <v>1170</v>
      </c>
      <c r="S11" s="680">
        <v>873</v>
      </c>
      <c r="T11" s="680">
        <v>847</v>
      </c>
      <c r="U11" s="680">
        <v>24</v>
      </c>
      <c r="V11" s="680">
        <v>119</v>
      </c>
      <c r="W11" s="680">
        <v>0</v>
      </c>
      <c r="X11" s="680">
        <v>0</v>
      </c>
      <c r="Y11" s="680">
        <v>88423</v>
      </c>
      <c r="Z11" s="680">
        <v>18254</v>
      </c>
      <c r="AA11" s="680">
        <v>50</v>
      </c>
      <c r="AB11" s="680">
        <v>14196</v>
      </c>
    </row>
    <row r="12" spans="1:31" ht="45" x14ac:dyDescent="0.25">
      <c r="B12" s="679" t="s">
        <v>38</v>
      </c>
      <c r="C12" s="680">
        <v>1286370</v>
      </c>
      <c r="D12" s="680">
        <v>17354</v>
      </c>
      <c r="E12" s="680">
        <v>1877</v>
      </c>
      <c r="F12" s="680">
        <v>846096</v>
      </c>
      <c r="G12" s="680">
        <v>20210</v>
      </c>
      <c r="H12" s="680">
        <v>7266</v>
      </c>
      <c r="I12" s="680">
        <v>124189</v>
      </c>
      <c r="J12" s="680">
        <v>51934</v>
      </c>
      <c r="K12" s="680">
        <v>48675</v>
      </c>
      <c r="L12" s="680">
        <v>19896</v>
      </c>
      <c r="M12" s="680">
        <v>11151</v>
      </c>
      <c r="N12" s="680">
        <v>1454</v>
      </c>
      <c r="O12" s="680"/>
      <c r="P12" s="680">
        <v>11380</v>
      </c>
      <c r="Q12" s="680">
        <v>12444</v>
      </c>
      <c r="R12" s="680">
        <v>28574</v>
      </c>
      <c r="S12" s="680">
        <v>3909</v>
      </c>
      <c r="T12" s="680">
        <v>66107</v>
      </c>
      <c r="U12" s="680">
        <v>5134</v>
      </c>
      <c r="V12" s="680">
        <v>7359</v>
      </c>
      <c r="W12" s="680">
        <v>0</v>
      </c>
      <c r="X12" s="680">
        <v>0</v>
      </c>
      <c r="Y12" s="680">
        <v>1286370</v>
      </c>
      <c r="Z12" s="680">
        <v>781198</v>
      </c>
      <c r="AA12" s="680">
        <v>275240</v>
      </c>
      <c r="AB12" s="680">
        <v>1194983</v>
      </c>
    </row>
    <row r="13" spans="1:31" ht="90" x14ac:dyDescent="0.25">
      <c r="B13" s="679" t="s">
        <v>39</v>
      </c>
      <c r="C13" s="680">
        <v>108668</v>
      </c>
      <c r="D13" s="680">
        <v>1145</v>
      </c>
      <c r="E13" s="680">
        <v>557</v>
      </c>
      <c r="F13" s="680">
        <v>43621</v>
      </c>
      <c r="G13" s="680">
        <v>29413</v>
      </c>
      <c r="H13" s="680">
        <v>1416</v>
      </c>
      <c r="I13" s="680">
        <v>919</v>
      </c>
      <c r="J13" s="680">
        <v>4716</v>
      </c>
      <c r="K13" s="680">
        <v>4515</v>
      </c>
      <c r="L13" s="680">
        <v>2247</v>
      </c>
      <c r="M13" s="680">
        <v>4295</v>
      </c>
      <c r="N13" s="680">
        <v>292</v>
      </c>
      <c r="O13" s="680"/>
      <c r="P13" s="680">
        <v>1989</v>
      </c>
      <c r="Q13" s="680">
        <v>1517</v>
      </c>
      <c r="R13" s="680">
        <v>2432</v>
      </c>
      <c r="S13" s="680">
        <v>2704</v>
      </c>
      <c r="T13" s="680">
        <v>4154</v>
      </c>
      <c r="U13" s="680">
        <v>411</v>
      </c>
      <c r="V13" s="680">
        <v>1078</v>
      </c>
      <c r="W13" s="680">
        <v>0</v>
      </c>
      <c r="X13" s="680">
        <v>0</v>
      </c>
      <c r="Y13" s="680">
        <v>108668</v>
      </c>
      <c r="Z13" s="680">
        <v>50223</v>
      </c>
      <c r="AA13" s="680">
        <v>0</v>
      </c>
      <c r="AB13" s="680">
        <v>8647</v>
      </c>
    </row>
    <row r="14" spans="1:31" ht="120" x14ac:dyDescent="0.25">
      <c r="B14" s="679" t="s">
        <v>40</v>
      </c>
      <c r="C14" s="680">
        <v>71010</v>
      </c>
      <c r="D14" s="680">
        <v>1319</v>
      </c>
      <c r="E14" s="680">
        <v>350</v>
      </c>
      <c r="F14" s="680">
        <v>30737</v>
      </c>
      <c r="G14" s="680">
        <v>209</v>
      </c>
      <c r="H14" s="680">
        <v>18808</v>
      </c>
      <c r="I14" s="680">
        <v>633</v>
      </c>
      <c r="J14" s="680">
        <v>2787</v>
      </c>
      <c r="K14" s="680">
        <v>638</v>
      </c>
      <c r="L14" s="680">
        <v>1193</v>
      </c>
      <c r="M14" s="680">
        <v>433</v>
      </c>
      <c r="N14" s="680">
        <v>491</v>
      </c>
      <c r="O14" s="680"/>
      <c r="P14" s="680">
        <v>1035</v>
      </c>
      <c r="Q14" s="680">
        <v>1479</v>
      </c>
      <c r="R14" s="680">
        <v>5620</v>
      </c>
      <c r="S14" s="680">
        <v>666</v>
      </c>
      <c r="T14" s="680">
        <v>2580</v>
      </c>
      <c r="U14" s="680">
        <v>775</v>
      </c>
      <c r="V14" s="680">
        <v>1028</v>
      </c>
      <c r="W14" s="680">
        <v>0</v>
      </c>
      <c r="X14" s="680">
        <v>0</v>
      </c>
      <c r="Y14" s="680">
        <v>71010</v>
      </c>
      <c r="Z14" s="680">
        <v>22099</v>
      </c>
      <c r="AA14" s="680">
        <v>0</v>
      </c>
      <c r="AB14" s="680">
        <v>13786</v>
      </c>
    </row>
    <row r="15" spans="1:31" s="685" customFormat="1" ht="60" x14ac:dyDescent="0.25">
      <c r="A15" s="692">
        <f>SUM(D15:X15)</f>
        <v>158603</v>
      </c>
      <c r="B15" s="691" t="s">
        <v>41</v>
      </c>
      <c r="C15" s="688">
        <v>158603</v>
      </c>
      <c r="D15" s="688">
        <v>1108</v>
      </c>
      <c r="E15" s="688">
        <v>238</v>
      </c>
      <c r="F15" s="688">
        <v>17977</v>
      </c>
      <c r="G15" s="688">
        <v>6423</v>
      </c>
      <c r="H15" s="688">
        <v>4139</v>
      </c>
      <c r="I15" s="688">
        <v>36994</v>
      </c>
      <c r="J15" s="688">
        <v>4446</v>
      </c>
      <c r="K15" s="688">
        <v>5270</v>
      </c>
      <c r="L15" s="688">
        <v>1254</v>
      </c>
      <c r="M15" s="688">
        <v>2951</v>
      </c>
      <c r="N15" s="688">
        <v>1635</v>
      </c>
      <c r="O15" s="693">
        <f>C15-SUM(D15:N15)-SUM(P15:X15)</f>
        <v>45102</v>
      </c>
      <c r="P15" s="688">
        <v>3832</v>
      </c>
      <c r="Q15" s="688">
        <v>3064</v>
      </c>
      <c r="R15" s="688">
        <v>11449</v>
      </c>
      <c r="S15" s="688">
        <v>4269</v>
      </c>
      <c r="T15" s="688">
        <v>5491</v>
      </c>
      <c r="U15" s="688">
        <v>1618</v>
      </c>
      <c r="V15" s="688">
        <v>1343</v>
      </c>
      <c r="W15" s="688">
        <v>0</v>
      </c>
      <c r="X15" s="688">
        <v>0</v>
      </c>
      <c r="Y15" s="688">
        <v>158603</v>
      </c>
      <c r="Z15" s="688">
        <v>7159</v>
      </c>
      <c r="AA15" s="688">
        <v>287774</v>
      </c>
      <c r="AB15" s="688">
        <v>2227</v>
      </c>
      <c r="AC15" s="646">
        <f>Y15/($Z15+$AA15+$Y15)</f>
        <v>0.3497032209130036</v>
      </c>
      <c r="AD15" s="646">
        <f t="shared" ref="AD15:AE15" si="0">Z15/($Z15+$AA15+$Y15)</f>
        <v>1.5784855005997318E-2</v>
      </c>
      <c r="AE15" s="646">
        <f t="shared" si="0"/>
        <v>0.6345119240809991</v>
      </c>
    </row>
    <row r="16" spans="1:31" ht="165" x14ac:dyDescent="0.25">
      <c r="B16" s="679" t="s">
        <v>42</v>
      </c>
      <c r="C16" s="680">
        <v>30089</v>
      </c>
      <c r="D16" s="680">
        <v>240</v>
      </c>
      <c r="E16" s="680">
        <v>26</v>
      </c>
      <c r="F16" s="680">
        <v>8044</v>
      </c>
      <c r="G16" s="680">
        <v>354</v>
      </c>
      <c r="H16" s="680">
        <v>235</v>
      </c>
      <c r="I16" s="680">
        <v>599</v>
      </c>
      <c r="J16" s="680">
        <v>11847</v>
      </c>
      <c r="K16" s="680">
        <v>5416</v>
      </c>
      <c r="L16" s="680">
        <v>14</v>
      </c>
      <c r="M16" s="680">
        <v>245</v>
      </c>
      <c r="N16" s="680">
        <v>110</v>
      </c>
      <c r="O16" s="680"/>
      <c r="P16" s="680">
        <v>369</v>
      </c>
      <c r="Q16" s="680">
        <v>1661</v>
      </c>
      <c r="R16" s="680">
        <v>444</v>
      </c>
      <c r="S16" s="680">
        <v>73</v>
      </c>
      <c r="T16" s="680">
        <v>219</v>
      </c>
      <c r="U16" s="680">
        <v>15</v>
      </c>
      <c r="V16" s="680">
        <v>80</v>
      </c>
      <c r="W16" s="680">
        <v>0</v>
      </c>
      <c r="X16" s="680">
        <v>0</v>
      </c>
      <c r="Y16" s="680">
        <v>30089</v>
      </c>
      <c r="Z16" s="680">
        <v>44841</v>
      </c>
      <c r="AA16" s="680">
        <v>0</v>
      </c>
      <c r="AB16" s="680">
        <v>9309</v>
      </c>
    </row>
    <row r="17" spans="2:29" ht="60" x14ac:dyDescent="0.25">
      <c r="B17" s="679" t="s">
        <v>43</v>
      </c>
      <c r="C17" s="680">
        <v>316444</v>
      </c>
      <c r="D17" s="680">
        <v>483</v>
      </c>
      <c r="E17" s="680">
        <v>409</v>
      </c>
      <c r="F17" s="680">
        <v>69045</v>
      </c>
      <c r="G17" s="680">
        <v>3492</v>
      </c>
      <c r="H17" s="680">
        <v>259</v>
      </c>
      <c r="I17" s="680">
        <v>1928</v>
      </c>
      <c r="J17" s="680">
        <v>87904</v>
      </c>
      <c r="K17" s="680">
        <v>127634</v>
      </c>
      <c r="L17" s="680">
        <v>808</v>
      </c>
      <c r="M17" s="680">
        <v>2084</v>
      </c>
      <c r="N17" s="680">
        <v>2180</v>
      </c>
      <c r="O17" s="680"/>
      <c r="P17" s="680">
        <v>3299</v>
      </c>
      <c r="Q17" s="680">
        <v>6322</v>
      </c>
      <c r="R17" s="680">
        <v>4148</v>
      </c>
      <c r="S17" s="680">
        <v>3144</v>
      </c>
      <c r="T17" s="680">
        <v>1362</v>
      </c>
      <c r="U17" s="680">
        <v>710</v>
      </c>
      <c r="V17" s="680">
        <v>499</v>
      </c>
      <c r="W17" s="680">
        <v>0</v>
      </c>
      <c r="X17" s="680">
        <v>0</v>
      </c>
      <c r="Y17" s="680">
        <v>316444</v>
      </c>
      <c r="Z17" s="680">
        <v>62180</v>
      </c>
      <c r="AA17" s="680">
        <v>0</v>
      </c>
      <c r="AB17" s="682">
        <v>68395.104999999996</v>
      </c>
    </row>
    <row r="18" spans="2:29" ht="60" x14ac:dyDescent="0.25">
      <c r="B18" s="679" t="s">
        <v>44</v>
      </c>
      <c r="C18" s="680">
        <v>17647</v>
      </c>
      <c r="D18" s="680">
        <v>14</v>
      </c>
      <c r="E18" s="680">
        <v>7</v>
      </c>
      <c r="F18" s="680">
        <v>1997</v>
      </c>
      <c r="G18" s="680">
        <v>78</v>
      </c>
      <c r="H18" s="680">
        <v>37</v>
      </c>
      <c r="I18" s="680">
        <v>713</v>
      </c>
      <c r="J18" s="680">
        <v>1432</v>
      </c>
      <c r="K18" s="680">
        <v>1285</v>
      </c>
      <c r="L18" s="680">
        <v>231</v>
      </c>
      <c r="M18" s="680">
        <v>597</v>
      </c>
      <c r="N18" s="680">
        <v>336</v>
      </c>
      <c r="O18" s="680"/>
      <c r="P18" s="680">
        <v>420</v>
      </c>
      <c r="Q18" s="680">
        <v>4353</v>
      </c>
      <c r="R18" s="680">
        <v>762</v>
      </c>
      <c r="S18" s="680">
        <v>883</v>
      </c>
      <c r="T18" s="680">
        <v>2494</v>
      </c>
      <c r="U18" s="680">
        <v>1690</v>
      </c>
      <c r="V18" s="680">
        <v>263</v>
      </c>
      <c r="W18" s="680">
        <v>0</v>
      </c>
      <c r="X18" s="680">
        <v>0</v>
      </c>
      <c r="Y18" s="680">
        <v>17647</v>
      </c>
      <c r="Z18" s="680">
        <v>71207</v>
      </c>
      <c r="AA18" s="680">
        <v>0</v>
      </c>
      <c r="AB18" s="680">
        <v>6687</v>
      </c>
    </row>
    <row r="19" spans="2:29" ht="75" x14ac:dyDescent="0.25">
      <c r="B19" s="679" t="s">
        <v>45</v>
      </c>
      <c r="C19" s="680">
        <v>289015</v>
      </c>
      <c r="D19" s="680">
        <v>266</v>
      </c>
      <c r="E19" s="680">
        <v>180</v>
      </c>
      <c r="F19" s="680">
        <v>37430</v>
      </c>
      <c r="G19" s="680">
        <v>3257</v>
      </c>
      <c r="H19" s="680">
        <v>2362</v>
      </c>
      <c r="I19" s="680">
        <v>3536</v>
      </c>
      <c r="J19" s="680">
        <v>19700</v>
      </c>
      <c r="K19" s="680">
        <v>11598</v>
      </c>
      <c r="L19" s="680">
        <v>2161</v>
      </c>
      <c r="M19" s="680">
        <v>106036</v>
      </c>
      <c r="N19" s="680">
        <v>13393</v>
      </c>
      <c r="O19" s="680"/>
      <c r="P19" s="680">
        <v>33841</v>
      </c>
      <c r="Q19" s="680">
        <v>11016</v>
      </c>
      <c r="R19" s="680">
        <v>18704</v>
      </c>
      <c r="S19" s="680">
        <v>6645</v>
      </c>
      <c r="T19" s="680">
        <v>9052</v>
      </c>
      <c r="U19" s="680">
        <v>4181</v>
      </c>
      <c r="V19" s="680">
        <v>2758</v>
      </c>
      <c r="W19" s="680">
        <v>0</v>
      </c>
      <c r="X19" s="680">
        <v>0</v>
      </c>
      <c r="Y19" s="680">
        <v>289015</v>
      </c>
      <c r="Z19" s="680">
        <v>73712</v>
      </c>
      <c r="AA19" s="680">
        <v>32839</v>
      </c>
      <c r="AB19" s="680">
        <v>52998</v>
      </c>
    </row>
    <row r="20" spans="2:29" ht="60" x14ac:dyDescent="0.25">
      <c r="B20" s="679" t="s">
        <v>46</v>
      </c>
      <c r="C20" s="680">
        <v>185403</v>
      </c>
      <c r="D20" s="680">
        <v>1326</v>
      </c>
      <c r="E20" s="680">
        <v>196</v>
      </c>
      <c r="F20" s="680">
        <v>17700</v>
      </c>
      <c r="G20" s="680">
        <v>2612</v>
      </c>
      <c r="H20" s="680">
        <v>1280</v>
      </c>
      <c r="I20" s="680">
        <v>5350</v>
      </c>
      <c r="J20" s="680">
        <v>9974</v>
      </c>
      <c r="K20" s="680">
        <v>8364</v>
      </c>
      <c r="L20" s="680">
        <v>1149</v>
      </c>
      <c r="M20" s="680">
        <v>2998</v>
      </c>
      <c r="N20" s="680">
        <v>85074</v>
      </c>
      <c r="O20" s="680"/>
      <c r="P20" s="680">
        <v>6016</v>
      </c>
      <c r="Q20" s="680">
        <v>5501</v>
      </c>
      <c r="R20" s="680">
        <v>5086</v>
      </c>
      <c r="S20" s="680">
        <v>2578</v>
      </c>
      <c r="T20" s="680">
        <v>5504</v>
      </c>
      <c r="U20" s="680">
        <v>521</v>
      </c>
      <c r="V20" s="680">
        <v>2053</v>
      </c>
      <c r="W20" s="680">
        <v>0</v>
      </c>
      <c r="X20" s="680">
        <v>0</v>
      </c>
      <c r="Y20" s="680">
        <v>185403</v>
      </c>
      <c r="Z20" s="680">
        <v>100494</v>
      </c>
      <c r="AA20" s="680">
        <v>0</v>
      </c>
      <c r="AB20" s="682">
        <v>42812.894999999997</v>
      </c>
    </row>
    <row r="21" spans="2:29" ht="45" x14ac:dyDescent="0.25">
      <c r="B21" s="679" t="s">
        <v>47</v>
      </c>
      <c r="C21" s="680">
        <v>189651</v>
      </c>
      <c r="D21" s="680">
        <v>532</v>
      </c>
      <c r="E21" s="680">
        <v>102</v>
      </c>
      <c r="F21" s="680">
        <v>25583</v>
      </c>
      <c r="G21" s="680">
        <v>3304</v>
      </c>
      <c r="H21" s="680">
        <v>1225</v>
      </c>
      <c r="I21" s="680">
        <v>22690</v>
      </c>
      <c r="J21" s="680">
        <v>33923</v>
      </c>
      <c r="K21" s="680">
        <v>4756</v>
      </c>
      <c r="L21" s="680">
        <v>6169</v>
      </c>
      <c r="M21" s="680">
        <v>7459</v>
      </c>
      <c r="N21" s="680">
        <v>10046</v>
      </c>
      <c r="O21" s="680"/>
      <c r="P21" s="680">
        <v>16822</v>
      </c>
      <c r="Q21" s="680">
        <v>9903</v>
      </c>
      <c r="R21" s="680">
        <v>9177</v>
      </c>
      <c r="S21" s="680">
        <v>1279</v>
      </c>
      <c r="T21" s="680">
        <v>10028</v>
      </c>
      <c r="U21" s="680">
        <v>995</v>
      </c>
      <c r="V21" s="680">
        <v>5270</v>
      </c>
      <c r="W21" s="680">
        <v>0</v>
      </c>
      <c r="X21" s="680">
        <v>0</v>
      </c>
      <c r="Y21" s="680">
        <v>189651</v>
      </c>
      <c r="Z21" s="680">
        <v>311060</v>
      </c>
      <c r="AA21" s="680">
        <v>7884</v>
      </c>
      <c r="AB21" s="680">
        <v>1265</v>
      </c>
    </row>
    <row r="22" spans="2:29" ht="90" x14ac:dyDescent="0.25">
      <c r="B22" s="679" t="s">
        <v>48</v>
      </c>
      <c r="C22" s="680">
        <v>378024</v>
      </c>
      <c r="D22" s="680">
        <v>2261</v>
      </c>
      <c r="E22" s="680">
        <v>634</v>
      </c>
      <c r="F22" s="680">
        <v>88636</v>
      </c>
      <c r="G22" s="680">
        <v>9088</v>
      </c>
      <c r="H22" s="680">
        <v>7826</v>
      </c>
      <c r="I22" s="680">
        <v>10281</v>
      </c>
      <c r="J22" s="680">
        <v>29310</v>
      </c>
      <c r="K22" s="680">
        <v>9064</v>
      </c>
      <c r="L22" s="680">
        <v>1017</v>
      </c>
      <c r="M22" s="680">
        <v>12873</v>
      </c>
      <c r="N22" s="680">
        <v>28224</v>
      </c>
      <c r="O22" s="680"/>
      <c r="P22" s="680">
        <v>106216</v>
      </c>
      <c r="Q22" s="680">
        <v>26677</v>
      </c>
      <c r="R22" s="680">
        <v>11616</v>
      </c>
      <c r="S22" s="680">
        <v>974</v>
      </c>
      <c r="T22" s="680">
        <v>5112</v>
      </c>
      <c r="U22" s="680">
        <v>2081</v>
      </c>
      <c r="V22" s="680">
        <v>2645</v>
      </c>
      <c r="W22" s="680">
        <v>0</v>
      </c>
      <c r="X22" s="680">
        <v>0</v>
      </c>
      <c r="Y22" s="680">
        <v>378024</v>
      </c>
      <c r="Z22" s="680">
        <v>17969</v>
      </c>
      <c r="AA22" s="680">
        <v>160930</v>
      </c>
      <c r="AB22" s="680">
        <v>64735</v>
      </c>
    </row>
    <row r="23" spans="2:29" ht="60" x14ac:dyDescent="0.25">
      <c r="B23" s="679" t="s">
        <v>49</v>
      </c>
      <c r="C23" s="680">
        <v>274268</v>
      </c>
      <c r="D23" s="680">
        <v>4334</v>
      </c>
      <c r="E23" s="680">
        <v>510</v>
      </c>
      <c r="F23" s="680">
        <v>68884</v>
      </c>
      <c r="G23" s="680">
        <v>7392</v>
      </c>
      <c r="H23" s="680">
        <v>4714</v>
      </c>
      <c r="I23" s="680">
        <v>15035</v>
      </c>
      <c r="J23" s="680">
        <v>36398</v>
      </c>
      <c r="K23" s="680">
        <v>16647</v>
      </c>
      <c r="L23" s="680">
        <v>2747</v>
      </c>
      <c r="M23" s="680">
        <v>12168</v>
      </c>
      <c r="N23" s="680">
        <v>14650</v>
      </c>
      <c r="O23" s="680"/>
      <c r="P23" s="680">
        <v>17531</v>
      </c>
      <c r="Q23" s="680">
        <v>26476</v>
      </c>
      <c r="R23" s="680">
        <v>14681</v>
      </c>
      <c r="S23" s="680">
        <v>3149</v>
      </c>
      <c r="T23" s="680">
        <v>16198</v>
      </c>
      <c r="U23" s="680">
        <v>2491</v>
      </c>
      <c r="V23" s="680">
        <v>3474</v>
      </c>
      <c r="W23" s="680">
        <v>0</v>
      </c>
      <c r="X23" s="680">
        <v>0</v>
      </c>
      <c r="Y23" s="680">
        <v>274268</v>
      </c>
      <c r="Z23" s="680">
        <v>37186</v>
      </c>
      <c r="AA23" s="680">
        <v>10772</v>
      </c>
      <c r="AB23" s="680">
        <v>54120</v>
      </c>
    </row>
    <row r="24" spans="2:29" ht="135" x14ac:dyDescent="0.25">
      <c r="B24" s="679" t="s">
        <v>50</v>
      </c>
      <c r="C24" s="680">
        <v>65045</v>
      </c>
      <c r="D24" s="680">
        <v>396</v>
      </c>
      <c r="E24" s="680">
        <v>225</v>
      </c>
      <c r="F24" s="680">
        <v>9578</v>
      </c>
      <c r="G24" s="680">
        <v>12166</v>
      </c>
      <c r="H24" s="680">
        <v>1015</v>
      </c>
      <c r="I24" s="680">
        <v>4591</v>
      </c>
      <c r="J24" s="680">
        <v>2782</v>
      </c>
      <c r="K24" s="680">
        <v>6239</v>
      </c>
      <c r="L24" s="680">
        <v>402</v>
      </c>
      <c r="M24" s="680">
        <v>1092</v>
      </c>
      <c r="N24" s="680">
        <v>599</v>
      </c>
      <c r="O24" s="680"/>
      <c r="P24" s="680">
        <v>7988</v>
      </c>
      <c r="Q24" s="680">
        <v>2789</v>
      </c>
      <c r="R24" s="680">
        <v>7980</v>
      </c>
      <c r="S24" s="680">
        <v>2660</v>
      </c>
      <c r="T24" s="680">
        <v>1152</v>
      </c>
      <c r="U24" s="680">
        <v>214</v>
      </c>
      <c r="V24" s="680">
        <v>753</v>
      </c>
      <c r="W24" s="680">
        <v>0</v>
      </c>
      <c r="X24" s="680">
        <v>0</v>
      </c>
      <c r="Y24" s="680">
        <v>65045</v>
      </c>
      <c r="Z24" s="680">
        <v>270563</v>
      </c>
      <c r="AA24" s="680">
        <v>2463</v>
      </c>
      <c r="AB24" s="680">
        <v>5815</v>
      </c>
    </row>
    <row r="25" spans="2:29" ht="30" x14ac:dyDescent="0.25">
      <c r="B25" s="679" t="s">
        <v>51</v>
      </c>
      <c r="C25" s="680">
        <v>37701</v>
      </c>
      <c r="D25" s="680">
        <v>83</v>
      </c>
      <c r="E25" s="680">
        <v>13</v>
      </c>
      <c r="F25" s="680">
        <v>2906</v>
      </c>
      <c r="G25" s="680">
        <v>109</v>
      </c>
      <c r="H25" s="680">
        <v>84</v>
      </c>
      <c r="I25" s="680">
        <v>1014</v>
      </c>
      <c r="J25" s="680">
        <v>1526</v>
      </c>
      <c r="K25" s="680">
        <v>601</v>
      </c>
      <c r="L25" s="680">
        <v>248</v>
      </c>
      <c r="M25" s="680">
        <v>699</v>
      </c>
      <c r="N25" s="680">
        <v>411</v>
      </c>
      <c r="O25" s="680"/>
      <c r="P25" s="680">
        <v>2096</v>
      </c>
      <c r="Q25" s="680">
        <v>415</v>
      </c>
      <c r="R25" s="680">
        <v>5558</v>
      </c>
      <c r="S25" s="680">
        <v>17132</v>
      </c>
      <c r="T25" s="680">
        <v>3875</v>
      </c>
      <c r="U25" s="680">
        <v>135</v>
      </c>
      <c r="V25" s="680">
        <v>419</v>
      </c>
      <c r="W25" s="680">
        <v>0</v>
      </c>
      <c r="X25" s="680">
        <v>0</v>
      </c>
      <c r="Y25" s="680">
        <v>37701</v>
      </c>
      <c r="Z25" s="680">
        <v>175418</v>
      </c>
      <c r="AA25" s="680">
        <v>0</v>
      </c>
      <c r="AB25" s="680">
        <v>246</v>
      </c>
    </row>
    <row r="26" spans="2:29" ht="60" x14ac:dyDescent="0.25">
      <c r="B26" s="679" t="s">
        <v>52</v>
      </c>
      <c r="C26" s="680">
        <v>22858</v>
      </c>
      <c r="D26" s="680">
        <v>14</v>
      </c>
      <c r="E26" s="680">
        <v>1</v>
      </c>
      <c r="F26" s="680">
        <v>161</v>
      </c>
      <c r="G26" s="680">
        <v>8</v>
      </c>
      <c r="H26" s="680">
        <v>5</v>
      </c>
      <c r="I26" s="680">
        <v>3</v>
      </c>
      <c r="J26" s="680">
        <v>95</v>
      </c>
      <c r="K26" s="680">
        <v>2</v>
      </c>
      <c r="L26" s="680">
        <v>50</v>
      </c>
      <c r="M26" s="680">
        <v>4</v>
      </c>
      <c r="N26" s="680">
        <v>10</v>
      </c>
      <c r="O26" s="680"/>
      <c r="P26" s="680">
        <v>121</v>
      </c>
      <c r="Q26" s="680">
        <v>32</v>
      </c>
      <c r="R26" s="680">
        <v>5356</v>
      </c>
      <c r="S26" s="680">
        <v>371</v>
      </c>
      <c r="T26" s="680">
        <v>16372</v>
      </c>
      <c r="U26" s="680">
        <v>252</v>
      </c>
      <c r="V26" s="680">
        <v>0</v>
      </c>
      <c r="W26" s="680">
        <v>0</v>
      </c>
      <c r="X26" s="680">
        <v>0</v>
      </c>
      <c r="Y26" s="680">
        <v>22858</v>
      </c>
      <c r="Z26" s="680">
        <v>415999</v>
      </c>
      <c r="AA26" s="680">
        <v>0</v>
      </c>
      <c r="AB26" s="680">
        <v>156</v>
      </c>
    </row>
    <row r="27" spans="2:29" ht="75" x14ac:dyDescent="0.25">
      <c r="B27" s="679" t="s">
        <v>53</v>
      </c>
      <c r="C27" s="680">
        <v>11018</v>
      </c>
      <c r="D27" s="680">
        <v>0</v>
      </c>
      <c r="E27" s="680">
        <v>0</v>
      </c>
      <c r="F27" s="680">
        <v>385</v>
      </c>
      <c r="G27" s="680">
        <v>36</v>
      </c>
      <c r="H27" s="680">
        <v>10</v>
      </c>
      <c r="I27" s="680">
        <v>0</v>
      </c>
      <c r="J27" s="680">
        <v>18</v>
      </c>
      <c r="K27" s="680">
        <v>25</v>
      </c>
      <c r="L27" s="680">
        <v>19</v>
      </c>
      <c r="M27" s="680">
        <v>2738</v>
      </c>
      <c r="N27" s="680">
        <v>167</v>
      </c>
      <c r="O27" s="680"/>
      <c r="P27" s="680">
        <v>82</v>
      </c>
      <c r="Q27" s="680">
        <v>33</v>
      </c>
      <c r="R27" s="680">
        <v>2211</v>
      </c>
      <c r="S27" s="680">
        <v>312</v>
      </c>
      <c r="T27" s="680">
        <v>36</v>
      </c>
      <c r="U27" s="680">
        <v>4681</v>
      </c>
      <c r="V27" s="680">
        <v>264</v>
      </c>
      <c r="W27" s="680">
        <v>0</v>
      </c>
      <c r="X27" s="680">
        <v>0</v>
      </c>
      <c r="Y27" s="680">
        <v>11018</v>
      </c>
      <c r="Z27" s="680">
        <v>46799</v>
      </c>
      <c r="AA27" s="680">
        <v>1088</v>
      </c>
      <c r="AB27" s="680">
        <v>1522</v>
      </c>
    </row>
    <row r="28" spans="2:29" ht="30" x14ac:dyDescent="0.25">
      <c r="B28" s="679" t="s">
        <v>54</v>
      </c>
      <c r="C28" s="680">
        <v>23479</v>
      </c>
      <c r="D28" s="680">
        <v>102</v>
      </c>
      <c r="E28" s="680">
        <v>55</v>
      </c>
      <c r="F28" s="680">
        <v>2844</v>
      </c>
      <c r="G28" s="680">
        <v>359</v>
      </c>
      <c r="H28" s="680">
        <v>415</v>
      </c>
      <c r="I28" s="680">
        <v>865</v>
      </c>
      <c r="J28" s="680">
        <v>2438</v>
      </c>
      <c r="K28" s="680">
        <v>666</v>
      </c>
      <c r="L28" s="680">
        <v>498</v>
      </c>
      <c r="M28" s="680">
        <v>644</v>
      </c>
      <c r="N28" s="680">
        <v>535</v>
      </c>
      <c r="O28" s="680"/>
      <c r="P28" s="680">
        <v>3389</v>
      </c>
      <c r="Q28" s="680">
        <v>488</v>
      </c>
      <c r="R28" s="680">
        <v>415</v>
      </c>
      <c r="S28" s="680">
        <v>208</v>
      </c>
      <c r="T28" s="680">
        <v>3094</v>
      </c>
      <c r="U28" s="680">
        <v>1041</v>
      </c>
      <c r="V28" s="680">
        <v>5334</v>
      </c>
      <c r="W28" s="680">
        <v>0</v>
      </c>
      <c r="X28" s="680">
        <v>0</v>
      </c>
      <c r="Y28" s="680">
        <v>23479</v>
      </c>
      <c r="Z28" s="680">
        <v>76809</v>
      </c>
      <c r="AA28" s="680">
        <v>0</v>
      </c>
      <c r="AB28" s="680">
        <v>610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/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8145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/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B27B7-E939-442B-9A5A-558E26E5E9D1}">
  <sheetPr codeName="Feuil5"/>
  <dimension ref="A1:AE32"/>
  <sheetViews>
    <sheetView topLeftCell="A8" workbookViewId="0">
      <selection activeCell="D10" sqref="D10:AB30"/>
    </sheetView>
  </sheetViews>
  <sheetFormatPr baseColWidth="10" defaultColWidth="11.5703125" defaultRowHeight="15" x14ac:dyDescent="0.25"/>
  <cols>
    <col min="1" max="8" width="11.5703125" style="673"/>
    <col min="9" max="9" width="11.5703125" style="685"/>
    <col min="10" max="16384" width="11.5703125" style="673"/>
  </cols>
  <sheetData>
    <row r="1" spans="1:31" x14ac:dyDescent="0.25">
      <c r="B1" s="672" t="s">
        <v>0</v>
      </c>
    </row>
    <row r="2" spans="1:31" x14ac:dyDescent="0.25">
      <c r="B2" s="674" t="s">
        <v>78</v>
      </c>
    </row>
    <row r="3" spans="1:31" x14ac:dyDescent="0.25">
      <c r="B3" s="674" t="s">
        <v>2</v>
      </c>
    </row>
    <row r="4" spans="1:31" x14ac:dyDescent="0.25">
      <c r="B4" s="674" t="s">
        <v>3</v>
      </c>
    </row>
    <row r="6" spans="1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8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/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  <c r="AC6" s="647" t="s">
        <v>73</v>
      </c>
      <c r="AD6" t="s">
        <v>74</v>
      </c>
      <c r="AE6" t="s">
        <v>75</v>
      </c>
    </row>
    <row r="7" spans="1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8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/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1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87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/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1:31" x14ac:dyDescent="0.25">
      <c r="B9" s="679" t="s">
        <v>35</v>
      </c>
      <c r="C9" s="680">
        <v>3616811</v>
      </c>
      <c r="D9" s="680">
        <v>37221</v>
      </c>
      <c r="E9" s="680">
        <v>6617</v>
      </c>
      <c r="F9" s="680">
        <v>1389208</v>
      </c>
      <c r="G9" s="680">
        <v>111189</v>
      </c>
      <c r="H9" s="680">
        <v>51285</v>
      </c>
      <c r="I9" s="688">
        <v>232975</v>
      </c>
      <c r="J9" s="680">
        <v>302146</v>
      </c>
      <c r="K9" s="680">
        <v>251667</v>
      </c>
      <c r="L9" s="680">
        <v>41519</v>
      </c>
      <c r="M9" s="680">
        <v>168667</v>
      </c>
      <c r="N9" s="680">
        <v>159670</v>
      </c>
      <c r="O9" s="680"/>
      <c r="P9" s="680">
        <v>216715</v>
      </c>
      <c r="Q9" s="680">
        <v>116338</v>
      </c>
      <c r="R9" s="680">
        <v>135974</v>
      </c>
      <c r="S9" s="680">
        <v>51895</v>
      </c>
      <c r="T9" s="680">
        <v>154183</v>
      </c>
      <c r="U9" s="680">
        <v>27228</v>
      </c>
      <c r="V9" s="680">
        <v>34865</v>
      </c>
      <c r="W9" s="680">
        <v>0</v>
      </c>
      <c r="X9" s="680">
        <v>0</v>
      </c>
      <c r="Y9" s="680">
        <v>3616811</v>
      </c>
      <c r="Z9" s="680">
        <v>2641091</v>
      </c>
      <c r="AA9" s="680">
        <v>779205</v>
      </c>
      <c r="AB9" s="680">
        <v>1553159</v>
      </c>
    </row>
    <row r="10" spans="1:31" ht="75" x14ac:dyDescent="0.25">
      <c r="B10" s="679" t="s">
        <v>36</v>
      </c>
      <c r="C10" s="680">
        <v>63095</v>
      </c>
      <c r="D10" s="680">
        <f>Allemagne!D10/D$9</f>
        <v>0.15340802235297279</v>
      </c>
      <c r="E10" s="680">
        <f>Allemagne!E10/E$9</f>
        <v>0</v>
      </c>
      <c r="F10" s="680">
        <f>Allemagne!F10/F$9</f>
        <v>3.8229696344967777E-2</v>
      </c>
      <c r="G10" s="680">
        <f>Allemagne!G10/G$9</f>
        <v>6.295586793657646E-5</v>
      </c>
      <c r="H10" s="680">
        <f>Allemagne!H10/H$9</f>
        <v>0</v>
      </c>
      <c r="I10" s="680">
        <f>Allemagne!I10/I$9</f>
        <v>0</v>
      </c>
      <c r="J10" s="680">
        <f>Allemagne!J10/J$9</f>
        <v>8.2741456117241334E-5</v>
      </c>
      <c r="K10" s="680">
        <f>Allemagne!K10/K$9</f>
        <v>3.3774789702265294E-4</v>
      </c>
      <c r="L10" s="680">
        <f>Allemagne!L10/L$9</f>
        <v>1.9629567186107564E-2</v>
      </c>
      <c r="M10" s="680">
        <f>Allemagne!M10/M$9</f>
        <v>0</v>
      </c>
      <c r="N10" s="680">
        <f>Allemagne!N10/N$9</f>
        <v>0</v>
      </c>
      <c r="O10" s="680" t="e">
        <f>Allemagne!O10/O$9</f>
        <v>#DIV/0!</v>
      </c>
      <c r="P10" s="680">
        <f>Allemagne!P10/P$9</f>
        <v>9.2287105184228128E-5</v>
      </c>
      <c r="Q10" s="680">
        <f>Allemagne!Q10/Q$9</f>
        <v>1.526586326049958E-2</v>
      </c>
      <c r="R10" s="680">
        <f>Allemagne!R10/R$9</f>
        <v>4.3464191683704242E-3</v>
      </c>
      <c r="S10" s="680">
        <f>Allemagne!S10/S$9</f>
        <v>1.2717988245495712E-3</v>
      </c>
      <c r="T10" s="680">
        <f>Allemagne!T10/T$9</f>
        <v>3.281814467224013E-3</v>
      </c>
      <c r="U10" s="680">
        <f>Allemagne!U10/U$9</f>
        <v>9.5122667841927421E-3</v>
      </c>
      <c r="V10" s="680">
        <f>Allemagne!V10/V$9</f>
        <v>3.6139394808547254E-3</v>
      </c>
      <c r="W10" s="680" t="e">
        <f>Allemagne!W10/W$9</f>
        <v>#DIV/0!</v>
      </c>
      <c r="X10" s="680" t="e">
        <f>Allemagne!X10/X$9</f>
        <v>#DIV/0!</v>
      </c>
      <c r="Y10" s="680">
        <f>Allemagne!Y10/Y$9</f>
        <v>1.7444925930605718E-2</v>
      </c>
      <c r="Z10" s="680">
        <f>Allemagne!Z10/Z$9</f>
        <v>1.8846756889482414E-2</v>
      </c>
      <c r="AA10" s="680">
        <f>Allemagne!AA10/AA$9</f>
        <v>2.117542880243325E-4</v>
      </c>
      <c r="AB10" s="680">
        <f>Allemagne!AB10/AB$9</f>
        <v>6.8563488992434132E-3</v>
      </c>
    </row>
    <row r="11" spans="1:31" ht="45" x14ac:dyDescent="0.25">
      <c r="B11" s="679" t="s">
        <v>37</v>
      </c>
      <c r="C11" s="680">
        <v>88423</v>
      </c>
      <c r="D11" s="680">
        <f>Allemagne!D11/D$9</f>
        <v>1.4346739743693077E-2</v>
      </c>
      <c r="E11" s="680">
        <f>Allemagne!E11/E$9</f>
        <v>0.18694272328849931</v>
      </c>
      <c r="F11" s="680">
        <f>Allemagne!F11/F$9</f>
        <v>4.6411336531318563E-2</v>
      </c>
      <c r="G11" s="680">
        <f>Allemagne!G11/G$9</f>
        <v>0.11396810835604242</v>
      </c>
      <c r="H11" s="680">
        <f>Allemagne!H11/H$9</f>
        <v>3.6852880959344836E-3</v>
      </c>
      <c r="I11" s="680">
        <f>Allemagne!I11/I$9</f>
        <v>1.5602532460564438E-2</v>
      </c>
      <c r="J11" s="680">
        <f>Allemagne!J11/J$9</f>
        <v>2.948905496018481E-3</v>
      </c>
      <c r="K11" s="680">
        <f>Allemagne!K11/K$9</f>
        <v>7.430453734498365E-4</v>
      </c>
      <c r="L11" s="680">
        <f>Allemagne!L11/L$9</f>
        <v>1.4475300464847419E-2</v>
      </c>
      <c r="M11" s="680">
        <f>Allemagne!M11/M$9</f>
        <v>1.1857684075723171E-3</v>
      </c>
      <c r="N11" s="680">
        <f>Allemagne!N11/N$9</f>
        <v>3.9456378781236299E-4</v>
      </c>
      <c r="O11" s="680" t="e">
        <f>Allemagne!O11/O$9</f>
        <v>#DIV/0!</v>
      </c>
      <c r="P11" s="680">
        <f>Allemagne!P11/P$9</f>
        <v>1.2412615647278684E-3</v>
      </c>
      <c r="Q11" s="680">
        <f>Allemagne!Q11/Q$9</f>
        <v>3.3694923412814384E-3</v>
      </c>
      <c r="R11" s="680">
        <f>Allemagne!R11/R$9</f>
        <v>8.6045861708856104E-3</v>
      </c>
      <c r="S11" s="680">
        <f>Allemagne!S11/S$9</f>
        <v>1.6822429906542057E-2</v>
      </c>
      <c r="T11" s="680">
        <f>Allemagne!T11/T$9</f>
        <v>5.4934720429619345E-3</v>
      </c>
      <c r="U11" s="680">
        <f>Allemagne!U11/U$9</f>
        <v>8.8144557073600708E-4</v>
      </c>
      <c r="V11" s="680">
        <f>Allemagne!V11/V$9</f>
        <v>3.4131650652516853E-3</v>
      </c>
      <c r="W11" s="680" t="e">
        <f>Allemagne!W11/W$9</f>
        <v>#DIV/0!</v>
      </c>
      <c r="X11" s="680" t="e">
        <f>Allemagne!X11/X$9</f>
        <v>#DIV/0!</v>
      </c>
      <c r="Y11" s="680">
        <f>Allemagne!Y11/Y$9</f>
        <v>2.4447780102416189E-2</v>
      </c>
      <c r="Z11" s="680">
        <f>Allemagne!Z11/Z$9</f>
        <v>6.9115376940817258E-3</v>
      </c>
      <c r="AA11" s="680">
        <f>Allemagne!AA11/AA$9</f>
        <v>6.4167966067979544E-5</v>
      </c>
      <c r="AB11" s="680">
        <f>Allemagne!AB11/AB$9</f>
        <v>9.1400816014329499E-3</v>
      </c>
    </row>
    <row r="12" spans="1:31" ht="45" x14ac:dyDescent="0.25">
      <c r="B12" s="679" t="s">
        <v>38</v>
      </c>
      <c r="C12" s="680">
        <v>1286370</v>
      </c>
      <c r="D12" s="680">
        <f>Allemagne!D12/D$9</f>
        <v>0.46624217511619787</v>
      </c>
      <c r="E12" s="680">
        <f>Allemagne!E12/E$9</f>
        <v>0.28366329152183767</v>
      </c>
      <c r="F12" s="680">
        <f>Allemagne!F12/F$9</f>
        <v>0.60904918485928672</v>
      </c>
      <c r="G12" s="680">
        <f>Allemagne!G12/G$9</f>
        <v>0.18176258442831575</v>
      </c>
      <c r="H12" s="680">
        <f>Allemagne!H12/H$9</f>
        <v>0.14167885346592571</v>
      </c>
      <c r="I12" s="680">
        <f>Allemagne!I12/I$9</f>
        <v>0.53305719497800197</v>
      </c>
      <c r="J12" s="680">
        <f>Allemagne!J12/J$9</f>
        <v>0.17188379127971246</v>
      </c>
      <c r="K12" s="680">
        <f>Allemagne!K12/K$9</f>
        <v>0.1934103398538545</v>
      </c>
      <c r="L12" s="680">
        <f>Allemagne!L12/L$9</f>
        <v>0.4792022929261302</v>
      </c>
      <c r="M12" s="680">
        <f>Allemagne!M12/M$9</f>
        <v>6.6112517564194534E-2</v>
      </c>
      <c r="N12" s="680">
        <f>Allemagne!N12/N$9</f>
        <v>9.1062817060186627E-3</v>
      </c>
      <c r="O12" s="680" t="e">
        <f>Allemagne!O12/O$9</f>
        <v>#DIV/0!</v>
      </c>
      <c r="P12" s="680">
        <f>Allemagne!P12/P$9</f>
        <v>5.2511362849825806E-2</v>
      </c>
      <c r="Q12" s="680">
        <f>Allemagne!Q12/Q$9</f>
        <v>0.10696419054823016</v>
      </c>
      <c r="R12" s="680">
        <f>Allemagne!R12/R$9</f>
        <v>0.21014311559562857</v>
      </c>
      <c r="S12" s="680">
        <f>Allemagne!S12/S$9</f>
        <v>7.5325175835822336E-2</v>
      </c>
      <c r="T12" s="680">
        <f>Allemagne!T12/T$9</f>
        <v>0.42875673712406687</v>
      </c>
      <c r="U12" s="680">
        <f>Allemagne!U12/U$9</f>
        <v>0.18855589833994418</v>
      </c>
      <c r="V12" s="680">
        <f>Allemagne!V12/V$9</f>
        <v>0.21107127491753908</v>
      </c>
      <c r="W12" s="680" t="e">
        <f>Allemagne!W12/W$9</f>
        <v>#DIV/0!</v>
      </c>
      <c r="X12" s="680" t="e">
        <f>Allemagne!X12/X$9</f>
        <v>#DIV/0!</v>
      </c>
      <c r="Y12" s="680">
        <f>Allemagne!Y12/Y$9</f>
        <v>0.35566414722804152</v>
      </c>
      <c r="Z12" s="680">
        <f>Allemagne!Z12/Z$9</f>
        <v>0.29578609748774276</v>
      </c>
      <c r="AA12" s="680">
        <f>Allemagne!AA12/AA$9</f>
        <v>0.3532318196110138</v>
      </c>
      <c r="AB12" s="680">
        <f>Allemagne!AB12/AB$9</f>
        <v>0.7693887103638456</v>
      </c>
    </row>
    <row r="13" spans="1:31" ht="90" x14ac:dyDescent="0.25">
      <c r="B13" s="679" t="s">
        <v>39</v>
      </c>
      <c r="C13" s="680">
        <v>108668</v>
      </c>
      <c r="D13" s="680">
        <f>Allemagne!D13/D$9</f>
        <v>3.076220413207598E-2</v>
      </c>
      <c r="E13" s="680">
        <f>Allemagne!E13/E$9</f>
        <v>8.41771195405773E-2</v>
      </c>
      <c r="F13" s="680">
        <f>Allemagne!F13/F$9</f>
        <v>3.1399905557699066E-2</v>
      </c>
      <c r="G13" s="680">
        <f>Allemagne!G13/G$9</f>
        <v>0.2645315633740748</v>
      </c>
      <c r="H13" s="680">
        <f>Allemagne!H13/H$9</f>
        <v>2.7610412401286925E-2</v>
      </c>
      <c r="I13" s="680">
        <f>Allemagne!I13/I$9</f>
        <v>3.944629252065672E-3</v>
      </c>
      <c r="J13" s="680">
        <f>Allemagne!J13/J$9</f>
        <v>1.5608348281956405E-2</v>
      </c>
      <c r="K13" s="680">
        <f>Allemagne!K13/K$9</f>
        <v>1.7940373588909153E-2</v>
      </c>
      <c r="L13" s="680">
        <f>Allemagne!L13/L$9</f>
        <v>5.4119800573231534E-2</v>
      </c>
      <c r="M13" s="680">
        <f>Allemagne!M13/M$9</f>
        <v>2.5464376552615509E-2</v>
      </c>
      <c r="N13" s="680">
        <f>Allemagne!N13/N$9</f>
        <v>1.8287718419239681E-3</v>
      </c>
      <c r="O13" s="680" t="e">
        <f>Allemagne!O13/O$9</f>
        <v>#DIV/0!</v>
      </c>
      <c r="P13" s="680">
        <f>Allemagne!P13/P$9</f>
        <v>9.1779526105714871E-3</v>
      </c>
      <c r="Q13" s="680">
        <f>Allemagne!Q13/Q$9</f>
        <v>1.3039591535010057E-2</v>
      </c>
      <c r="R13" s="680">
        <f>Allemagne!R13/R$9</f>
        <v>1.7885772279994706E-2</v>
      </c>
      <c r="S13" s="680">
        <f>Allemagne!S13/S$9</f>
        <v>5.2105212448212736E-2</v>
      </c>
      <c r="T13" s="680">
        <f>Allemagne!T13/T$9</f>
        <v>2.6942010468080139E-2</v>
      </c>
      <c r="U13" s="680">
        <f>Allemagne!U13/U$9</f>
        <v>1.5094755398854121E-2</v>
      </c>
      <c r="V13" s="680">
        <f>Allemagne!V13/V$9</f>
        <v>3.0919260002868206E-2</v>
      </c>
      <c r="W13" s="680" t="e">
        <f>Allemagne!W13/W$9</f>
        <v>#DIV/0!</v>
      </c>
      <c r="X13" s="680" t="e">
        <f>Allemagne!X13/X$9</f>
        <v>#DIV/0!</v>
      </c>
      <c r="Y13" s="680">
        <f>Allemagne!Y13/Y$9</f>
        <v>3.0045252571948049E-2</v>
      </c>
      <c r="Z13" s="680">
        <f>Allemagne!Z13/Z$9</f>
        <v>1.9016005128183768E-2</v>
      </c>
      <c r="AA13" s="680">
        <f>Allemagne!AA13/AA$9</f>
        <v>0</v>
      </c>
      <c r="AB13" s="680">
        <f>Allemagne!AB13/AB$9</f>
        <v>5.5673630323746634E-3</v>
      </c>
    </row>
    <row r="14" spans="1:31" ht="120" x14ac:dyDescent="0.25">
      <c r="B14" s="679" t="s">
        <v>40</v>
      </c>
      <c r="C14" s="680">
        <v>71010</v>
      </c>
      <c r="D14" s="680">
        <f>Allemagne!D14/D$9</f>
        <v>3.5436984497998439E-2</v>
      </c>
      <c r="E14" s="680">
        <f>Allemagne!E14/E$9</f>
        <v>5.2894060752606921E-2</v>
      </c>
      <c r="F14" s="680">
        <f>Allemagne!F14/F$9</f>
        <v>2.2125556432154147E-2</v>
      </c>
      <c r="G14" s="680">
        <f>Allemagne!G14/G$9</f>
        <v>1.8796823426777828E-3</v>
      </c>
      <c r="H14" s="680">
        <f>Allemagne!H14/H$9</f>
        <v>0.36673491274251729</v>
      </c>
      <c r="I14" s="680">
        <f>Allemagne!I14/I$9</f>
        <v>2.717029724219337E-3</v>
      </c>
      <c r="J14" s="680">
        <f>Allemagne!J14/J$9</f>
        <v>9.2240175279500632E-3</v>
      </c>
      <c r="K14" s="680">
        <f>Allemagne!K14/K$9</f>
        <v>2.5350959800053245E-3</v>
      </c>
      <c r="L14" s="680">
        <f>Allemagne!L14/L$9</f>
        <v>2.8733832703099784E-2</v>
      </c>
      <c r="M14" s="680">
        <f>Allemagne!M14/M$9</f>
        <v>2.5671886023940662E-3</v>
      </c>
      <c r="N14" s="680">
        <f>Allemagne!N14/N$9</f>
        <v>3.0750923780296863E-3</v>
      </c>
      <c r="O14" s="680" t="e">
        <f>Allemagne!O14/O$9</f>
        <v>#DIV/0!</v>
      </c>
      <c r="P14" s="680">
        <f>Allemagne!P14/P$9</f>
        <v>4.7758576932838059E-3</v>
      </c>
      <c r="Q14" s="680">
        <f>Allemagne!Q14/Q$9</f>
        <v>1.2712957073355223E-2</v>
      </c>
      <c r="R14" s="680">
        <f>Allemagne!R14/R$9</f>
        <v>4.1331431008869345E-2</v>
      </c>
      <c r="S14" s="680">
        <f>Allemagne!S14/S$9</f>
        <v>1.2833606320454764E-2</v>
      </c>
      <c r="T14" s="680">
        <f>Allemagne!T14/T$9</f>
        <v>1.6733362303237062E-2</v>
      </c>
      <c r="U14" s="680">
        <f>Allemagne!U14/U$9</f>
        <v>2.8463346555016894E-2</v>
      </c>
      <c r="V14" s="680">
        <f>Allemagne!V14/V$9</f>
        <v>2.948515703427506E-2</v>
      </c>
      <c r="W14" s="680" t="e">
        <f>Allemagne!W14/W$9</f>
        <v>#DIV/0!</v>
      </c>
      <c r="X14" s="680" t="e">
        <f>Allemagne!X14/X$9</f>
        <v>#DIV/0!</v>
      </c>
      <c r="Y14" s="680">
        <f>Allemagne!Y14/Y$9</f>
        <v>1.9633317859296492E-2</v>
      </c>
      <c r="Z14" s="680">
        <f>Allemagne!Z14/Z$9</f>
        <v>8.3673754520385696E-3</v>
      </c>
      <c r="AA14" s="680">
        <f>Allemagne!AA14/AA$9</f>
        <v>0</v>
      </c>
      <c r="AB14" s="680">
        <f>Allemagne!AB14/AB$9</f>
        <v>8.8761034768494399E-3</v>
      </c>
    </row>
    <row r="15" spans="1:31" s="685" customFormat="1" ht="60" x14ac:dyDescent="0.25">
      <c r="A15" s="692" t="e">
        <f>SUM(D15:X15)</f>
        <v>#DIV/0!</v>
      </c>
      <c r="B15" s="691" t="s">
        <v>41</v>
      </c>
      <c r="C15" s="688">
        <v>158603</v>
      </c>
      <c r="D15" s="680">
        <f>Allemagne!D15/D$9</f>
        <v>2.9768141640471778E-2</v>
      </c>
      <c r="E15" s="680">
        <f>Allemagne!E15/E$9</f>
        <v>3.5967961311772705E-2</v>
      </c>
      <c r="F15" s="680">
        <f>Allemagne!F15/F$9</f>
        <v>1.2940466798348411E-2</v>
      </c>
      <c r="G15" s="680">
        <f>Allemagne!G15/G$9</f>
        <v>5.7766505679518659E-2</v>
      </c>
      <c r="H15" s="680">
        <f>Allemagne!H15/H$9</f>
        <v>8.0705859413083753E-2</v>
      </c>
      <c r="I15" s="680">
        <f>Allemagne!I15/I$9</f>
        <v>0.15878956969631935</v>
      </c>
      <c r="J15" s="680">
        <f>Allemagne!J15/J$9</f>
        <v>1.4714740555890199E-2</v>
      </c>
      <c r="K15" s="680">
        <f>Allemagne!K15/K$9</f>
        <v>2.0940369615404481E-2</v>
      </c>
      <c r="L15" s="680">
        <f>Allemagne!L15/L$9</f>
        <v>3.0203039572244034E-2</v>
      </c>
      <c r="M15" s="680">
        <f>Allemagne!M15/M$9</f>
        <v>1.7496012853729537E-2</v>
      </c>
      <c r="N15" s="680">
        <f>Allemagne!N15/N$9</f>
        <v>1.023986973132085E-2</v>
      </c>
      <c r="O15" s="680" t="e">
        <f>Allemagne!O15/O$9</f>
        <v>#DIV/0!</v>
      </c>
      <c r="P15" s="680">
        <f>Allemagne!P15/P$9</f>
        <v>1.768220935329811E-2</v>
      </c>
      <c r="Q15" s="680">
        <f>Allemagne!Q15/Q$9</f>
        <v>2.6337052381852875E-2</v>
      </c>
      <c r="R15" s="680">
        <f>Allemagne!R15/R$9</f>
        <v>8.4199920573050729E-2</v>
      </c>
      <c r="S15" s="680">
        <f>Allemagne!S15/S$9</f>
        <v>8.226226033336545E-2</v>
      </c>
      <c r="T15" s="680">
        <f>Allemagne!T15/T$9</f>
        <v>3.5613524188788645E-2</v>
      </c>
      <c r="U15" s="680">
        <f>Allemagne!U15/U$9</f>
        <v>5.9424122227119139E-2</v>
      </c>
      <c r="V15" s="680">
        <f>Allemagne!V15/V$9</f>
        <v>3.8520005736411872E-2</v>
      </c>
      <c r="W15" s="680" t="e">
        <f>Allemagne!W15/W$9</f>
        <v>#DIV/0!</v>
      </c>
      <c r="X15" s="680" t="e">
        <f>Allemagne!X15/X$9</f>
        <v>#DIV/0!</v>
      </c>
      <c r="Y15" s="680">
        <f>Allemagne!Y15/Y$9</f>
        <v>4.3851614032361659E-2</v>
      </c>
      <c r="Z15" s="680">
        <f>Allemagne!Z15/Z$9</f>
        <v>2.7106222390671127E-3</v>
      </c>
      <c r="AA15" s="680">
        <f>Allemagne!AA15/AA$9</f>
        <v>0.36931744534493488</v>
      </c>
      <c r="AB15" s="680">
        <f>Allemagne!AB15/AB$9</f>
        <v>1.4338519108475049E-3</v>
      </c>
      <c r="AC15" s="646">
        <f>(Y15-I15)/($Y15-$I15+$Z15+$AA15)</f>
        <v>-0.44707264237258459</v>
      </c>
      <c r="AD15" s="646">
        <f>(Z15)/($Y15-$I15+$Z15+$AA15)</f>
        <v>1.054347138761262E-2</v>
      </c>
      <c r="AE15" s="646">
        <f>(AA15)/($Y15-$I15+$Z15+$AA15)</f>
        <v>1.4365291709849721</v>
      </c>
    </row>
    <row r="16" spans="1:31" ht="165" x14ac:dyDescent="0.25">
      <c r="B16" s="679" t="s">
        <v>42</v>
      </c>
      <c r="C16" s="680">
        <v>30089</v>
      </c>
      <c r="D16" s="680">
        <f>Allemagne!D16/D$9</f>
        <v>6.4479729185137422E-3</v>
      </c>
      <c r="E16" s="680">
        <f>Allemagne!E16/E$9</f>
        <v>3.929273084479371E-3</v>
      </c>
      <c r="F16" s="680">
        <f>Allemagne!F16/F$9</f>
        <v>5.7903496092737731E-3</v>
      </c>
      <c r="G16" s="680">
        <f>Allemagne!G16/G$9</f>
        <v>3.1837681785068669E-3</v>
      </c>
      <c r="H16" s="680">
        <f>Allemagne!H16/H$9</f>
        <v>4.5822365214000195E-3</v>
      </c>
      <c r="I16" s="680">
        <f>Allemagne!I16/I$9</f>
        <v>2.5710913188110311E-3</v>
      </c>
      <c r="J16" s="680">
        <f>Allemagne!J16/J$9</f>
        <v>3.9209521224838326E-2</v>
      </c>
      <c r="K16" s="680">
        <f>Allemagne!K16/K$9</f>
        <v>2.1520501297349275E-2</v>
      </c>
      <c r="L16" s="680">
        <f>Allemagne!L16/L$9</f>
        <v>3.3719501914786004E-4</v>
      </c>
      <c r="M16" s="680">
        <f>Allemagne!M16/M$9</f>
        <v>1.4525662992760885E-3</v>
      </c>
      <c r="N16" s="680">
        <f>Allemagne!N16/N$9</f>
        <v>6.8892089935491951E-4</v>
      </c>
      <c r="O16" s="680" t="e">
        <f>Allemagne!O16/O$9</f>
        <v>#DIV/0!</v>
      </c>
      <c r="P16" s="680">
        <f>Allemagne!P16/P$9</f>
        <v>1.7026970906490091E-3</v>
      </c>
      <c r="Q16" s="680">
        <f>Allemagne!Q16/Q$9</f>
        <v>1.4277364231807321E-2</v>
      </c>
      <c r="R16" s="680">
        <f>Allemagne!R16/R$9</f>
        <v>3.26533013664377E-3</v>
      </c>
      <c r="S16" s="680">
        <f>Allemagne!S16/S$9</f>
        <v>1.4066865786684652E-3</v>
      </c>
      <c r="T16" s="680">
        <f>Allemagne!T16/T$9</f>
        <v>1.4203900559724484E-3</v>
      </c>
      <c r="U16" s="680">
        <f>Allemagne!U16/U$9</f>
        <v>5.509034817100044E-4</v>
      </c>
      <c r="V16" s="680">
        <f>Allemagne!V16/V$9</f>
        <v>2.2945647497490322E-3</v>
      </c>
      <c r="W16" s="680" t="e">
        <f>Allemagne!W16/W$9</f>
        <v>#DIV/0!</v>
      </c>
      <c r="X16" s="680" t="e">
        <f>Allemagne!X16/X$9</f>
        <v>#DIV/0!</v>
      </c>
      <c r="Y16" s="680">
        <f>Allemagne!Y16/Y$9</f>
        <v>8.3192071689673578E-3</v>
      </c>
      <c r="Z16" s="680">
        <f>Allemagne!Z16/Z$9</f>
        <v>1.6978210898450679E-2</v>
      </c>
      <c r="AA16" s="680">
        <f>Allemagne!AA16/AA$9</f>
        <v>0</v>
      </c>
      <c r="AB16" s="680">
        <f>Allemagne!AB16/AB$9</f>
        <v>5.9935911262143796E-3</v>
      </c>
    </row>
    <row r="17" spans="2:29" ht="60" x14ac:dyDescent="0.25">
      <c r="B17" s="679" t="s">
        <v>43</v>
      </c>
      <c r="C17" s="680">
        <v>316444</v>
      </c>
      <c r="D17" s="680">
        <f>Allemagne!D17/D$9</f>
        <v>1.2976545498508907E-2</v>
      </c>
      <c r="E17" s="680">
        <f>Allemagne!E17/E$9</f>
        <v>6.1810488136617804E-2</v>
      </c>
      <c r="F17" s="680">
        <f>Allemagne!F17/F$9</f>
        <v>4.9700980702673751E-2</v>
      </c>
      <c r="G17" s="680">
        <f>Allemagne!G17/G$9</f>
        <v>3.1405984404932141E-2</v>
      </c>
      <c r="H17" s="680">
        <f>Allemagne!H17/H$9</f>
        <v>5.0502096129472554E-3</v>
      </c>
      <c r="I17" s="680">
        <f>Allemagne!I17/I$9</f>
        <v>8.2755660478592129E-3</v>
      </c>
      <c r="J17" s="680">
        <f>Allemagne!J17/J$9</f>
        <v>0.29093219834119927</v>
      </c>
      <c r="K17" s="680">
        <f>Allemagne!K17/K$9</f>
        <v>0.50715429515987398</v>
      </c>
      <c r="L17" s="680">
        <f>Allemagne!L17/L$9</f>
        <v>1.9460969676533636E-2</v>
      </c>
      <c r="M17" s="680">
        <f>Allemagne!M17/M$9</f>
        <v>1.2355706806903543E-2</v>
      </c>
      <c r="N17" s="680">
        <f>Allemagne!N17/N$9</f>
        <v>1.3653159641761132E-2</v>
      </c>
      <c r="O17" s="680" t="e">
        <f>Allemagne!O17/O$9</f>
        <v>#DIV/0!</v>
      </c>
      <c r="P17" s="680">
        <f>Allemagne!P17/P$9</f>
        <v>1.522275800013843E-2</v>
      </c>
      <c r="Q17" s="680">
        <f>Allemagne!Q17/Q$9</f>
        <v>5.4341659646890958E-2</v>
      </c>
      <c r="R17" s="680">
        <f>Allemagne!R17/R$9</f>
        <v>3.0505831997293599E-2</v>
      </c>
      <c r="S17" s="680">
        <f>Allemagne!S17/S$9</f>
        <v>6.0583871278543214E-2</v>
      </c>
      <c r="T17" s="680">
        <f>Allemagne!T17/T$9</f>
        <v>8.833658704267007E-3</v>
      </c>
      <c r="U17" s="680">
        <f>Allemagne!U17/U$9</f>
        <v>2.6076098134273543E-2</v>
      </c>
      <c r="V17" s="680">
        <f>Allemagne!V17/V$9</f>
        <v>1.4312347626559587E-2</v>
      </c>
      <c r="W17" s="680" t="e">
        <f>Allemagne!W17/W$9</f>
        <v>#DIV/0!</v>
      </c>
      <c r="X17" s="680" t="e">
        <f>Allemagne!X17/X$9</f>
        <v>#DIV/0!</v>
      </c>
      <c r="Y17" s="680">
        <f>Allemagne!Y17/Y$9</f>
        <v>8.7492545228379362E-2</v>
      </c>
      <c r="Z17" s="680">
        <f>Allemagne!Z17/Z$9</f>
        <v>2.3543300855593391E-2</v>
      </c>
      <c r="AA17" s="680">
        <f>Allemagne!AA17/AA$9</f>
        <v>0</v>
      </c>
      <c r="AB17" s="680">
        <f>Allemagne!AB17/AB$9</f>
        <v>4.4036125728273791E-2</v>
      </c>
    </row>
    <row r="18" spans="2:29" ht="60" x14ac:dyDescent="0.25">
      <c r="B18" s="679" t="s">
        <v>44</v>
      </c>
      <c r="C18" s="680">
        <v>17647</v>
      </c>
      <c r="D18" s="680">
        <f>Allemagne!D18/D$9</f>
        <v>3.7613175357996832E-4</v>
      </c>
      <c r="E18" s="680">
        <f>Allemagne!E18/E$9</f>
        <v>1.0578812150521385E-3</v>
      </c>
      <c r="F18" s="680">
        <f>Allemagne!F18/F$9</f>
        <v>1.4375097177672458E-3</v>
      </c>
      <c r="G18" s="680">
        <f>Allemagne!G18/G$9</f>
        <v>7.0150824272185194E-4</v>
      </c>
      <c r="H18" s="680">
        <f>Allemagne!H18/H$9</f>
        <v>7.2145851613532222E-4</v>
      </c>
      <c r="I18" s="680">
        <f>Allemagne!I18/I$9</f>
        <v>3.0604142075329973E-3</v>
      </c>
      <c r="J18" s="680">
        <f>Allemagne!J18/J$9</f>
        <v>4.7394306063955833E-3</v>
      </c>
      <c r="K18" s="680">
        <f>Allemagne!K18/K$9</f>
        <v>5.105953502048342E-3</v>
      </c>
      <c r="L18" s="680">
        <f>Allemagne!L18/L$9</f>
        <v>5.5637178159396901E-3</v>
      </c>
      <c r="M18" s="680">
        <f>Allemagne!M18/M$9</f>
        <v>3.5395186966033663E-3</v>
      </c>
      <c r="N18" s="680">
        <f>Allemagne!N18/N$9</f>
        <v>2.1043402016659358E-3</v>
      </c>
      <c r="O18" s="680" t="e">
        <f>Allemagne!O18/O$9</f>
        <v>#DIV/0!</v>
      </c>
      <c r="P18" s="680">
        <f>Allemagne!P18/P$9</f>
        <v>1.9380292088687907E-3</v>
      </c>
      <c r="Q18" s="680">
        <f>Allemagne!Q18/Q$9</f>
        <v>3.7416837146933932E-2</v>
      </c>
      <c r="R18" s="680">
        <f>Allemagne!R18/R$9</f>
        <v>5.6040125318075514E-3</v>
      </c>
      <c r="S18" s="680">
        <f>Allemagne!S18/S$9</f>
        <v>1.7015126698140474E-2</v>
      </c>
      <c r="T18" s="680">
        <f>Allemagne!T18/T$9</f>
        <v>1.6175583559795828E-2</v>
      </c>
      <c r="U18" s="680">
        <f>Allemagne!U18/U$9</f>
        <v>6.2068458939327165E-2</v>
      </c>
      <c r="V18" s="680">
        <f>Allemagne!V18/V$9</f>
        <v>7.5433816147999428E-3</v>
      </c>
      <c r="W18" s="680" t="e">
        <f>Allemagne!W18/W$9</f>
        <v>#DIV/0!</v>
      </c>
      <c r="X18" s="680" t="e">
        <f>Allemagne!X18/X$9</f>
        <v>#DIV/0!</v>
      </c>
      <c r="Y18" s="680">
        <f>Allemagne!Y18/Y$9</f>
        <v>4.8791601219969746E-3</v>
      </c>
      <c r="Z18" s="680">
        <f>Allemagne!Z18/Z$9</f>
        <v>2.6961206561985179E-2</v>
      </c>
      <c r="AA18" s="680">
        <f>Allemagne!AA18/AA$9</f>
        <v>0</v>
      </c>
      <c r="AB18" s="680">
        <f>Allemagne!AB18/AB$9</f>
        <v>4.3054188270486154E-3</v>
      </c>
    </row>
    <row r="19" spans="2:29" ht="75" x14ac:dyDescent="0.25">
      <c r="B19" s="679" t="s">
        <v>45</v>
      </c>
      <c r="C19" s="680">
        <v>289015</v>
      </c>
      <c r="D19" s="680">
        <f>Allemagne!D19/D$9</f>
        <v>7.1465033180193975E-3</v>
      </c>
      <c r="E19" s="680">
        <f>Allemagne!E19/E$9</f>
        <v>2.7202659815626418E-2</v>
      </c>
      <c r="F19" s="680">
        <f>Allemagne!F19/F$9</f>
        <v>2.6943409482237363E-2</v>
      </c>
      <c r="G19" s="680">
        <f>Allemagne!G19/G$9</f>
        <v>2.9292465981347077E-2</v>
      </c>
      <c r="H19" s="680">
        <f>Allemagne!H19/H$9</f>
        <v>4.6056351759773816E-2</v>
      </c>
      <c r="I19" s="680">
        <f>Allemagne!I19/I$9</f>
        <v>1.5177594162463783E-2</v>
      </c>
      <c r="J19" s="680">
        <f>Allemagne!J19/J$9</f>
        <v>6.5200267420386177E-2</v>
      </c>
      <c r="K19" s="680">
        <f>Allemagne!K19/K$9</f>
        <v>4.6084707172573285E-2</v>
      </c>
      <c r="L19" s="680">
        <f>Allemagne!L19/L$9</f>
        <v>5.2048459741323251E-2</v>
      </c>
      <c r="M19" s="680">
        <f>Allemagne!M19/M$9</f>
        <v>0.62867069432669109</v>
      </c>
      <c r="N19" s="680">
        <f>Allemagne!N19/N$9</f>
        <v>8.3879250955094881E-2</v>
      </c>
      <c r="O19" s="680" t="e">
        <f>Allemagne!O19/O$9</f>
        <v>#DIV/0!</v>
      </c>
      <c r="P19" s="680">
        <f>Allemagne!P19/P$9</f>
        <v>0.15615439632697323</v>
      </c>
      <c r="Q19" s="680">
        <f>Allemagne!Q19/Q$9</f>
        <v>9.4689611304990637E-2</v>
      </c>
      <c r="R19" s="680">
        <f>Allemagne!R19/R$9</f>
        <v>0.13755570917969612</v>
      </c>
      <c r="S19" s="680">
        <f>Allemagne!S19/S$9</f>
        <v>0.12804701801715002</v>
      </c>
      <c r="T19" s="680">
        <f>Allemagne!T19/T$9</f>
        <v>5.8709455646861197E-2</v>
      </c>
      <c r="U19" s="680">
        <f>Allemagne!U19/U$9</f>
        <v>0.15355516380196857</v>
      </c>
      <c r="V19" s="680">
        <f>Allemagne!V19/V$9</f>
        <v>7.9105119747597874E-2</v>
      </c>
      <c r="W19" s="680" t="e">
        <f>Allemagne!W19/W$9</f>
        <v>#DIV/0!</v>
      </c>
      <c r="X19" s="680" t="e">
        <f>Allemagne!X19/X$9</f>
        <v>#DIV/0!</v>
      </c>
      <c r="Y19" s="680">
        <f>Allemagne!Y19/Y$9</f>
        <v>7.9908792579982749E-2</v>
      </c>
      <c r="Z19" s="680">
        <f>Allemagne!Z19/Z$9</f>
        <v>2.7909678235244449E-2</v>
      </c>
      <c r="AA19" s="680">
        <f>Allemagne!AA19/AA$9</f>
        <v>4.2144236754127602E-2</v>
      </c>
      <c r="AB19" s="680">
        <f>Allemagne!AB19/AB$9</f>
        <v>3.4122713772382608E-2</v>
      </c>
    </row>
    <row r="20" spans="2:29" ht="60" x14ac:dyDescent="0.25">
      <c r="B20" s="679" t="s">
        <v>46</v>
      </c>
      <c r="C20" s="680">
        <v>185403</v>
      </c>
      <c r="D20" s="680">
        <f>Allemagne!D20/D$9</f>
        <v>3.5625050374788428E-2</v>
      </c>
      <c r="E20" s="680">
        <f>Allemagne!E20/E$9</f>
        <v>2.9620674021459875E-2</v>
      </c>
      <c r="F20" s="680">
        <f>Allemagne!F20/F$9</f>
        <v>1.274107261115686E-2</v>
      </c>
      <c r="G20" s="680">
        <f>Allemagne!G20/G$9</f>
        <v>2.3491532435762529E-2</v>
      </c>
      <c r="H20" s="680">
        <f>Allemagne!H20/H$9</f>
        <v>2.4958564882519255E-2</v>
      </c>
      <c r="I20" s="680">
        <f>Allemagne!I20/I$9</f>
        <v>2.2963837321601031E-2</v>
      </c>
      <c r="J20" s="680">
        <f>Allemagne!J20/J$9</f>
        <v>3.30105313325346E-2</v>
      </c>
      <c r="K20" s="680">
        <f>Allemagne!K20/K$9</f>
        <v>3.323439306702905E-2</v>
      </c>
      <c r="L20" s="680">
        <f>Allemagne!L20/L$9</f>
        <v>2.7674076928635084E-2</v>
      </c>
      <c r="M20" s="680">
        <f>Allemagne!M20/M$9</f>
        <v>1.7774668429509033E-2</v>
      </c>
      <c r="N20" s="680">
        <f>Allemagne!N20/N$9</f>
        <v>0.53281142356109479</v>
      </c>
      <c r="O20" s="680" t="e">
        <f>Allemagne!O20/O$9</f>
        <v>#DIV/0!</v>
      </c>
      <c r="P20" s="680">
        <f>Allemagne!P20/P$9</f>
        <v>2.7759961239415824E-2</v>
      </c>
      <c r="Q20" s="680">
        <f>Allemagne!Q20/Q$9</f>
        <v>4.7284636146401007E-2</v>
      </c>
      <c r="R20" s="680">
        <f>Allemagne!R20/R$9</f>
        <v>3.7404209628311293E-2</v>
      </c>
      <c r="S20" s="680">
        <f>Allemagne!S20/S$9</f>
        <v>4.9677232874072649E-2</v>
      </c>
      <c r="T20" s="680">
        <f>Allemagne!T20/T$9</f>
        <v>3.5697839580239067E-2</v>
      </c>
      <c r="U20" s="680">
        <f>Allemagne!U20/U$9</f>
        <v>1.9134714264727487E-2</v>
      </c>
      <c r="V20" s="680">
        <f>Allemagne!V20/V$9</f>
        <v>5.8884267890434536E-2</v>
      </c>
      <c r="W20" s="680" t="e">
        <f>Allemagne!W20/W$9</f>
        <v>#DIV/0!</v>
      </c>
      <c r="X20" s="680" t="e">
        <f>Allemagne!X20/X$9</f>
        <v>#DIV/0!</v>
      </c>
      <c r="Y20" s="680">
        <f>Allemagne!Y20/Y$9</f>
        <v>5.1261456570442857E-2</v>
      </c>
      <c r="Z20" s="680">
        <f>Allemagne!Z20/Z$9</f>
        <v>3.8050184563879097E-2</v>
      </c>
      <c r="AA20" s="680">
        <f>Allemagne!AA20/AA$9</f>
        <v>0</v>
      </c>
      <c r="AB20" s="680">
        <f>Allemagne!AB20/AB$9</f>
        <v>2.756504324412375E-2</v>
      </c>
    </row>
    <row r="21" spans="2:29" ht="45" x14ac:dyDescent="0.25">
      <c r="B21" s="679" t="s">
        <v>47</v>
      </c>
      <c r="C21" s="680">
        <v>189651</v>
      </c>
      <c r="D21" s="680">
        <f>Allemagne!D21/D$9</f>
        <v>1.4293006636038795E-2</v>
      </c>
      <c r="E21" s="680">
        <f>Allemagne!E21/E$9</f>
        <v>1.5414840562188304E-2</v>
      </c>
      <c r="F21" s="680">
        <f>Allemagne!F21/F$9</f>
        <v>1.8415528848091861E-2</v>
      </c>
      <c r="G21" s="680">
        <f>Allemagne!G21/G$9</f>
        <v>2.9715169666064089E-2</v>
      </c>
      <c r="H21" s="680">
        <f>Allemagne!H21/H$9</f>
        <v>2.3886126547723506E-2</v>
      </c>
      <c r="I21" s="680">
        <f>Allemagne!I21/I$9</f>
        <v>9.7392424079836892E-2</v>
      </c>
      <c r="J21" s="680">
        <f>Allemagne!J21/J$9</f>
        <v>0.11227353663460711</v>
      </c>
      <c r="K21" s="680">
        <f>Allemagne!K21/K$9</f>
        <v>1.8897988214585146E-2</v>
      </c>
      <c r="L21" s="680">
        <f>Allemagne!L21/L$9</f>
        <v>0.14858257665165345</v>
      </c>
      <c r="M21" s="680">
        <f>Allemagne!M21/M$9</f>
        <v>4.4223232760409563E-2</v>
      </c>
      <c r="N21" s="680">
        <f>Allemagne!N21/N$9</f>
        <v>6.2917266862904747E-2</v>
      </c>
      <c r="O21" s="680" t="e">
        <f>Allemagne!O21/O$9</f>
        <v>#DIV/0!</v>
      </c>
      <c r="P21" s="680">
        <f>Allemagne!P21/P$9</f>
        <v>7.7622684170454287E-2</v>
      </c>
      <c r="Q21" s="680">
        <f>Allemagne!Q21/Q$9</f>
        <v>8.5122659835995124E-2</v>
      </c>
      <c r="R21" s="680">
        <f>Allemagne!R21/R$9</f>
        <v>6.7490843837792525E-2</v>
      </c>
      <c r="S21" s="680">
        <f>Allemagne!S21/S$9</f>
        <v>2.4645919645437903E-2</v>
      </c>
      <c r="T21" s="680">
        <f>Allemagne!T21/T$9</f>
        <v>6.5039595804984987E-2</v>
      </c>
      <c r="U21" s="680">
        <f>Allemagne!U21/U$9</f>
        <v>3.6543264286763626E-2</v>
      </c>
      <c r="V21" s="680">
        <f>Allemagne!V21/V$9</f>
        <v>0.15115445288971749</v>
      </c>
      <c r="W21" s="680" t="e">
        <f>Allemagne!W21/W$9</f>
        <v>#DIV/0!</v>
      </c>
      <c r="X21" s="680" t="e">
        <f>Allemagne!X21/X$9</f>
        <v>#DIV/0!</v>
      </c>
      <c r="Y21" s="680">
        <f>Allemagne!Y21/Y$9</f>
        <v>5.2435971910061101E-2</v>
      </c>
      <c r="Z21" s="680">
        <f>Allemagne!Z21/Z$9</f>
        <v>0.11777708530300546</v>
      </c>
      <c r="AA21" s="680">
        <f>Allemagne!AA21/AA$9</f>
        <v>1.0118004889599014E-2</v>
      </c>
      <c r="AB21" s="680">
        <f>Allemagne!AB21/AB$9</f>
        <v>8.1446909170278128E-4</v>
      </c>
    </row>
    <row r="22" spans="2:29" ht="90" x14ac:dyDescent="0.25">
      <c r="B22" s="679" t="s">
        <v>48</v>
      </c>
      <c r="C22" s="680">
        <v>378024</v>
      </c>
      <c r="D22" s="680">
        <f>Allemagne!D22/D$9</f>
        <v>6.0745278203164881E-2</v>
      </c>
      <c r="E22" s="680">
        <f>Allemagne!E22/E$9</f>
        <v>9.5813812906150819E-2</v>
      </c>
      <c r="F22" s="680">
        <f>Allemagne!F22/F$9</f>
        <v>6.3803260562853084E-2</v>
      </c>
      <c r="G22" s="680">
        <f>Allemagne!G22/G$9</f>
        <v>8.1734703972515269E-2</v>
      </c>
      <c r="H22" s="680">
        <f>Allemagne!H22/H$9</f>
        <v>0.15259822560202788</v>
      </c>
      <c r="I22" s="680">
        <f>Allemagne!I22/I$9</f>
        <v>4.4129198411846766E-2</v>
      </c>
      <c r="J22" s="680">
        <f>Allemagne!J22/J$9</f>
        <v>9.7006083151853745E-2</v>
      </c>
      <c r="K22" s="680">
        <f>Allemagne!K22/K$9</f>
        <v>3.6015846336627369E-2</v>
      </c>
      <c r="L22" s="680">
        <f>Allemagne!L22/L$9</f>
        <v>2.4494809605240975E-2</v>
      </c>
      <c r="M22" s="680">
        <f>Allemagne!M22/M$9</f>
        <v>7.6321983553392189E-2</v>
      </c>
      <c r="N22" s="680">
        <f>Allemagne!N22/N$9</f>
        <v>0.17676457693993863</v>
      </c>
      <c r="O22" s="680" t="e">
        <f>Allemagne!O22/O$9</f>
        <v>#DIV/0!</v>
      </c>
      <c r="P22" s="680">
        <f>Allemagne!P22/P$9</f>
        <v>0.4901183582123988</v>
      </c>
      <c r="Q22" s="680">
        <f>Allemagne!Q22/Q$9</f>
        <v>0.22930598772542077</v>
      </c>
      <c r="R22" s="680">
        <f>Allemagne!R22/R$9</f>
        <v>8.5428096547869439E-2</v>
      </c>
      <c r="S22" s="680">
        <f>Allemagne!S22/S$9</f>
        <v>1.8768667501686098E-2</v>
      </c>
      <c r="T22" s="680">
        <f>Allemagne!T22/T$9</f>
        <v>3.3155406238041807E-2</v>
      </c>
      <c r="U22" s="680">
        <f>Allemagne!U22/U$9</f>
        <v>7.6428676362567949E-2</v>
      </c>
      <c r="V22" s="680">
        <f>Allemagne!V22/V$9</f>
        <v>7.5864047038577367E-2</v>
      </c>
      <c r="W22" s="680" t="e">
        <f>Allemagne!W22/W$9</f>
        <v>#DIV/0!</v>
      </c>
      <c r="X22" s="680" t="e">
        <f>Allemagne!X22/X$9</f>
        <v>#DIV/0!</v>
      </c>
      <c r="Y22" s="680">
        <f>Allemagne!Y22/Y$9</f>
        <v>0.10451859386625401</v>
      </c>
      <c r="Z22" s="680">
        <f>Allemagne!Z22/Z$9</f>
        <v>6.8036277432318689E-3</v>
      </c>
      <c r="AA22" s="680">
        <f>Allemagne!AA22/AA$9</f>
        <v>0.20653101558639897</v>
      </c>
      <c r="AB22" s="680">
        <f>Allemagne!AB22/AB$9</f>
        <v>4.1679570475398851E-2</v>
      </c>
    </row>
    <row r="23" spans="2:29" ht="60" x14ac:dyDescent="0.25">
      <c r="B23" s="679" t="s">
        <v>49</v>
      </c>
      <c r="C23" s="680">
        <v>274268</v>
      </c>
      <c r="D23" s="680">
        <f>Allemagne!D23/D$9</f>
        <v>0.11643964428682733</v>
      </c>
      <c r="E23" s="680">
        <f>Allemagne!E23/E$9</f>
        <v>7.7074202810941517E-2</v>
      </c>
      <c r="F23" s="680">
        <f>Allemagne!F23/F$9</f>
        <v>4.9585087330334982E-2</v>
      </c>
      <c r="G23" s="680">
        <f>Allemagne!G23/G$9</f>
        <v>6.6481396541024737E-2</v>
      </c>
      <c r="H23" s="680">
        <f>Allemagne!H23/H$9</f>
        <v>9.191771473140295E-2</v>
      </c>
      <c r="I23" s="680">
        <f>Allemagne!I23/I$9</f>
        <v>6.4534821332761019E-2</v>
      </c>
      <c r="J23" s="680">
        <f>Allemagne!J23/J$9</f>
        <v>0.120464940790214</v>
      </c>
      <c r="K23" s="680">
        <f>Allemagne!K23/K$9</f>
        <v>6.6146932255718868E-2</v>
      </c>
      <c r="L23" s="680">
        <f>Allemagne!L23/L$9</f>
        <v>6.6162479828512241E-2</v>
      </c>
      <c r="M23" s="680">
        <f>Allemagne!M23/M$9</f>
        <v>7.2142149916699774E-2</v>
      </c>
      <c r="N23" s="680">
        <f>Allemagne!N23/N$9</f>
        <v>9.1751737959541557E-2</v>
      </c>
      <c r="O23" s="680" t="e">
        <f>Allemagne!O23/O$9</f>
        <v>#DIV/0!</v>
      </c>
      <c r="P23" s="680">
        <f>Allemagne!P23/P$9</f>
        <v>8.0894262049235166E-2</v>
      </c>
      <c r="Q23" s="680">
        <f>Allemagne!Q23/Q$9</f>
        <v>0.22757826333614126</v>
      </c>
      <c r="R23" s="680">
        <f>Allemagne!R23/R$9</f>
        <v>0.1079691705767279</v>
      </c>
      <c r="S23" s="680">
        <f>Allemagne!S23/S$9</f>
        <v>6.0680219674342423E-2</v>
      </c>
      <c r="T23" s="680">
        <f>Allemagne!T23/T$9</f>
        <v>0.10505697774722246</v>
      </c>
      <c r="U23" s="680">
        <f>Allemagne!U23/U$9</f>
        <v>9.1486704862641405E-2</v>
      </c>
      <c r="V23" s="680">
        <f>Allemagne!V23/V$9</f>
        <v>9.964147425785172E-2</v>
      </c>
      <c r="W23" s="680" t="e">
        <f>Allemagne!W23/W$9</f>
        <v>#DIV/0!</v>
      </c>
      <c r="X23" s="680" t="e">
        <f>Allemagne!X23/X$9</f>
        <v>#DIV/0!</v>
      </c>
      <c r="Y23" s="680">
        <f>Allemagne!Y23/Y$9</f>
        <v>7.5831443777405014E-2</v>
      </c>
      <c r="Z23" s="680">
        <f>Allemagne!Z23/Z$9</f>
        <v>1.4079787481764165E-2</v>
      </c>
      <c r="AA23" s="680">
        <f>Allemagne!AA23/AA$9</f>
        <v>1.3824346609685513E-2</v>
      </c>
      <c r="AB23" s="680">
        <f>Allemagne!AB23/AB$9</f>
        <v>3.4845112445023335E-2</v>
      </c>
    </row>
    <row r="24" spans="2:29" ht="135" x14ac:dyDescent="0.25">
      <c r="B24" s="679" t="s">
        <v>50</v>
      </c>
      <c r="C24" s="680">
        <v>65045</v>
      </c>
      <c r="D24" s="680">
        <f>Allemagne!D24/D$9</f>
        <v>1.0639155315547674E-2</v>
      </c>
      <c r="E24" s="680">
        <f>Allemagne!E24/E$9</f>
        <v>3.4003324769533022E-2</v>
      </c>
      <c r="F24" s="680">
        <f>Allemagne!F24/F$9</f>
        <v>6.8945759022407014E-3</v>
      </c>
      <c r="G24" s="680">
        <f>Allemagne!G24/G$9</f>
        <v>0.10941729847376988</v>
      </c>
      <c r="H24" s="680">
        <f>Allemagne!H24/H$9</f>
        <v>1.979136199668519E-2</v>
      </c>
      <c r="I24" s="680">
        <f>Allemagne!I24/I$9</f>
        <v>1.970597703616268E-2</v>
      </c>
      <c r="J24" s="680">
        <f>Allemagne!J24/J$9</f>
        <v>9.2074692367266151E-3</v>
      </c>
      <c r="K24" s="680">
        <f>Allemagne!K24/K$9</f>
        <v>2.4790695641462728E-2</v>
      </c>
      <c r="L24" s="680">
        <f>Allemagne!L24/L$9</f>
        <v>9.6823141212456949E-3</v>
      </c>
      <c r="M24" s="680">
        <f>Allemagne!M24/M$9</f>
        <v>6.4742955053448507E-3</v>
      </c>
      <c r="N24" s="680">
        <f>Allemagne!N24/N$9</f>
        <v>3.7514874428508801E-3</v>
      </c>
      <c r="O24" s="680" t="e">
        <f>Allemagne!O24/O$9</f>
        <v>#DIV/0!</v>
      </c>
      <c r="P24" s="680">
        <f>Allemagne!P24/P$9</f>
        <v>3.6859469810580719E-2</v>
      </c>
      <c r="Q24" s="680">
        <f>Allemagne!Q24/Q$9</f>
        <v>2.3973250356719215E-2</v>
      </c>
      <c r="R24" s="680">
        <f>Allemagne!R24/R$9</f>
        <v>5.8687690293732622E-2</v>
      </c>
      <c r="S24" s="680">
        <f>Allemagne!S24/S$9</f>
        <v>5.125734656517969E-2</v>
      </c>
      <c r="T24" s="680">
        <f>Allemagne!T24/T$9</f>
        <v>7.4716408423756188E-3</v>
      </c>
      <c r="U24" s="680">
        <f>Allemagne!U24/U$9</f>
        <v>7.8595563390627295E-3</v>
      </c>
      <c r="V24" s="680">
        <f>Allemagne!V24/V$9</f>
        <v>2.1597590707012764E-2</v>
      </c>
      <c r="W24" s="680" t="e">
        <f>Allemagne!W24/W$9</f>
        <v>#DIV/0!</v>
      </c>
      <c r="X24" s="680" t="e">
        <f>Allemagne!X24/X$9</f>
        <v>#DIV/0!</v>
      </c>
      <c r="Y24" s="680">
        <f>Allemagne!Y24/Y$9</f>
        <v>1.7984074921249687E-2</v>
      </c>
      <c r="Z24" s="680">
        <f>Allemagne!Z24/Z$9</f>
        <v>0.1024436492343505</v>
      </c>
      <c r="AA24" s="680">
        <f>Allemagne!AA24/AA$9</f>
        <v>3.1609140085086724E-3</v>
      </c>
      <c r="AB24" s="680">
        <f>Allemagne!AB24/AB$9</f>
        <v>3.7439824254953936E-3</v>
      </c>
    </row>
    <row r="25" spans="2:29" ht="30" x14ac:dyDescent="0.25">
      <c r="B25" s="679" t="s">
        <v>51</v>
      </c>
      <c r="C25" s="680">
        <v>37701</v>
      </c>
      <c r="D25" s="680">
        <f>Allemagne!D25/D$9</f>
        <v>2.2299239676526693E-3</v>
      </c>
      <c r="E25" s="680">
        <f>Allemagne!E25/E$9</f>
        <v>1.9646365422396855E-3</v>
      </c>
      <c r="F25" s="680">
        <f>Allemagne!F25/F$9</f>
        <v>2.0918393789842848E-3</v>
      </c>
      <c r="G25" s="680">
        <f>Allemagne!G25/G$9</f>
        <v>9.8031280072669058E-4</v>
      </c>
      <c r="H25" s="680">
        <f>Allemagne!H25/H$9</f>
        <v>1.6379058204153262E-3</v>
      </c>
      <c r="I25" s="680">
        <f>Allemagne!I25/I$9</f>
        <v>4.3523983260006435E-3</v>
      </c>
      <c r="J25" s="680">
        <f>Allemagne!J25/J$9</f>
        <v>5.0505384813964108E-3</v>
      </c>
      <c r="K25" s="680">
        <f>Allemagne!K25/K$9</f>
        <v>2.3880763071836989E-3</v>
      </c>
      <c r="L25" s="680">
        <f>Allemagne!L25/L$9</f>
        <v>5.9731689106192346E-3</v>
      </c>
      <c r="M25" s="680">
        <f>Allemagne!M25/M$9</f>
        <v>4.1442605844652482E-3</v>
      </c>
      <c r="N25" s="680">
        <f>Allemagne!N25/N$9</f>
        <v>2.574058996680654E-3</v>
      </c>
      <c r="O25" s="680" t="e">
        <f>Allemagne!O25/O$9</f>
        <v>#DIV/0!</v>
      </c>
      <c r="P25" s="680">
        <f>Allemagne!P25/P$9</f>
        <v>9.6716886233071085E-3</v>
      </c>
      <c r="Q25" s="680">
        <f>Allemagne!Q25/Q$9</f>
        <v>3.5671921470198905E-3</v>
      </c>
      <c r="R25" s="680">
        <f>Allemagne!R25/R$9</f>
        <v>4.0875461485283954E-2</v>
      </c>
      <c r="S25" s="680">
        <f>Allemagne!S25/S$9</f>
        <v>0.33012814336641294</v>
      </c>
      <c r="T25" s="680">
        <f>Allemagne!T25/T$9</f>
        <v>2.5132472451567293E-2</v>
      </c>
      <c r="U25" s="680">
        <f>Allemagne!U25/U$9</f>
        <v>4.9581313353900397E-3</v>
      </c>
      <c r="V25" s="680">
        <f>Allemagne!V25/V$9</f>
        <v>1.2017782876810554E-2</v>
      </c>
      <c r="W25" s="680" t="e">
        <f>Allemagne!W25/W$9</f>
        <v>#DIV/0!</v>
      </c>
      <c r="X25" s="680" t="e">
        <f>Allemagne!X25/X$9</f>
        <v>#DIV/0!</v>
      </c>
      <c r="Y25" s="680">
        <f>Allemagne!Y25/Y$9</f>
        <v>1.0423823639111913E-2</v>
      </c>
      <c r="Z25" s="680">
        <f>Allemagne!Z25/Z$9</f>
        <v>6.6418764063790312E-2</v>
      </c>
      <c r="AA25" s="680">
        <f>Allemagne!AA25/AA$9</f>
        <v>0</v>
      </c>
      <c r="AB25" s="680">
        <f>Allemagne!AB25/AB$9</f>
        <v>1.5838687475010606E-4</v>
      </c>
    </row>
    <row r="26" spans="2:29" ht="60" x14ac:dyDescent="0.25">
      <c r="B26" s="679" t="s">
        <v>52</v>
      </c>
      <c r="C26" s="680">
        <v>22858</v>
      </c>
      <c r="D26" s="680">
        <f>Allemagne!D26/D$9</f>
        <v>3.7613175357996832E-4</v>
      </c>
      <c r="E26" s="680">
        <f>Allemagne!E26/E$9</f>
        <v>1.511258878645912E-4</v>
      </c>
      <c r="F26" s="680">
        <f>Allemagne!F26/F$9</f>
        <v>1.1589337233877144E-4</v>
      </c>
      <c r="G26" s="680">
        <f>Allemagne!G26/G$9</f>
        <v>7.1949563356087378E-5</v>
      </c>
      <c r="H26" s="680">
        <f>Allemagne!H26/H$9</f>
        <v>9.7494394072340838E-5</v>
      </c>
      <c r="I26" s="680">
        <f>Allemagne!I26/I$9</f>
        <v>1.287691812426226E-5</v>
      </c>
      <c r="J26" s="680">
        <f>Allemagne!J26/J$9</f>
        <v>3.1441753324551707E-4</v>
      </c>
      <c r="K26" s="680">
        <f>Allemagne!K26/K$9</f>
        <v>7.9470093417094809E-6</v>
      </c>
      <c r="L26" s="680">
        <f>Allemagne!L26/L$9</f>
        <v>1.2042679255280715E-3</v>
      </c>
      <c r="M26" s="680">
        <f>Allemagne!M26/M$9</f>
        <v>2.3715368151446342E-5</v>
      </c>
      <c r="N26" s="680">
        <f>Allemagne!N26/N$9</f>
        <v>6.2629172668629042E-5</v>
      </c>
      <c r="O26" s="680" t="e">
        <f>Allemagne!O26/O$9</f>
        <v>#DIV/0!</v>
      </c>
      <c r="P26" s="680">
        <f>Allemagne!P26/P$9</f>
        <v>5.5833698636458017E-4</v>
      </c>
      <c r="Q26" s="680">
        <f>Allemagne!Q26/Q$9</f>
        <v>2.7506059928828072E-4</v>
      </c>
      <c r="R26" s="680">
        <f>Allemagne!R26/R$9</f>
        <v>3.9389883360054126E-2</v>
      </c>
      <c r="S26" s="680">
        <f>Allemagne!S26/S$9</f>
        <v>7.149050968301378E-3</v>
      </c>
      <c r="T26" s="680">
        <f>Allemagne!T26/T$9</f>
        <v>0.10618550683278961</v>
      </c>
      <c r="U26" s="680">
        <f>Allemagne!U26/U$9</f>
        <v>9.2551784927280747E-3</v>
      </c>
      <c r="V26" s="680">
        <f>Allemagne!V26/V$9</f>
        <v>0</v>
      </c>
      <c r="W26" s="680" t="e">
        <f>Allemagne!W26/W$9</f>
        <v>#DIV/0!</v>
      </c>
      <c r="X26" s="680" t="e">
        <f>Allemagne!X26/X$9</f>
        <v>#DIV/0!</v>
      </c>
      <c r="Y26" s="680">
        <f>Allemagne!Y26/Y$9</f>
        <v>6.3199321169947779E-3</v>
      </c>
      <c r="Z26" s="680">
        <f>Allemagne!Z26/Z$9</f>
        <v>0.15751028646873583</v>
      </c>
      <c r="AA26" s="680">
        <f>Allemagne!AA26/AA$9</f>
        <v>0</v>
      </c>
      <c r="AB26" s="680">
        <f>Allemagne!AB26/AB$9</f>
        <v>1.0044045715860385E-4</v>
      </c>
    </row>
    <row r="27" spans="2:29" ht="75" x14ac:dyDescent="0.25">
      <c r="B27" s="679" t="s">
        <v>53</v>
      </c>
      <c r="C27" s="680">
        <v>11018</v>
      </c>
      <c r="D27" s="680">
        <f>Allemagne!D27/D$9</f>
        <v>0</v>
      </c>
      <c r="E27" s="680">
        <f>Allemagne!E27/E$9</f>
        <v>0</v>
      </c>
      <c r="F27" s="680">
        <f>Allemagne!F27/F$9</f>
        <v>2.7713632515793171E-4</v>
      </c>
      <c r="G27" s="680">
        <f>Allemagne!G27/G$9</f>
        <v>3.2377303510239323E-4</v>
      </c>
      <c r="H27" s="680">
        <f>Allemagne!H27/H$9</f>
        <v>1.9498878814468168E-4</v>
      </c>
      <c r="I27" s="680">
        <f>Allemagne!I27/I$9</f>
        <v>0</v>
      </c>
      <c r="J27" s="680">
        <f>Allemagne!J27/J$9</f>
        <v>5.957384840441376E-5</v>
      </c>
      <c r="K27" s="680">
        <f>Allemagne!K27/K$9</f>
        <v>9.9337616771368517E-5</v>
      </c>
      <c r="L27" s="680">
        <f>Allemagne!L27/L$9</f>
        <v>4.5762181170066714E-4</v>
      </c>
      <c r="M27" s="680">
        <f>Allemagne!M27/M$9</f>
        <v>1.623316949966502E-2</v>
      </c>
      <c r="N27" s="680">
        <f>Allemagne!N27/N$9</f>
        <v>1.045907183566105E-3</v>
      </c>
      <c r="O27" s="680" t="e">
        <f>Allemagne!O27/O$9</f>
        <v>#DIV/0!</v>
      </c>
      <c r="P27" s="680">
        <f>Allemagne!P27/P$9</f>
        <v>3.7837713125533532E-4</v>
      </c>
      <c r="Q27" s="680">
        <f>Allemagne!Q27/Q$9</f>
        <v>2.836562430160395E-4</v>
      </c>
      <c r="R27" s="680">
        <f>Allemagne!R27/R$9</f>
        <v>1.6260461558827422E-2</v>
      </c>
      <c r="S27" s="680">
        <f>Allemagne!S27/S$9</f>
        <v>6.0121398978707002E-3</v>
      </c>
      <c r="T27" s="680">
        <f>Allemagne!T27/T$9</f>
        <v>2.3348877632423809E-4</v>
      </c>
      <c r="U27" s="680">
        <f>Allemagne!U27/U$9</f>
        <v>0.17191861319230203</v>
      </c>
      <c r="V27" s="680">
        <f>Allemagne!V27/V$9</f>
        <v>7.5720636741718056E-3</v>
      </c>
      <c r="W27" s="680" t="e">
        <f>Allemagne!W27/W$9</f>
        <v>#DIV/0!</v>
      </c>
      <c r="X27" s="680" t="e">
        <f>Allemagne!X27/X$9</f>
        <v>#DIV/0!</v>
      </c>
      <c r="Y27" s="680">
        <f>Allemagne!Y27/Y$9</f>
        <v>3.0463300404693526E-3</v>
      </c>
      <c r="Z27" s="680">
        <f>Allemagne!Z27/Z$9</f>
        <v>1.7719571192359521E-2</v>
      </c>
      <c r="AA27" s="680">
        <f>Allemagne!AA27/AA$9</f>
        <v>1.3962949416392349E-3</v>
      </c>
      <c r="AB27" s="680">
        <f>Allemagne!AB27/AB$9</f>
        <v>9.7993830638073748E-4</v>
      </c>
    </row>
    <row r="28" spans="2:29" ht="30" x14ac:dyDescent="0.25">
      <c r="B28" s="679" t="s">
        <v>54</v>
      </c>
      <c r="C28" s="680">
        <v>23479</v>
      </c>
      <c r="D28" s="680">
        <f>Allemagne!D28/D$9</f>
        <v>2.7403884903683404E-3</v>
      </c>
      <c r="E28" s="680">
        <f>Allemagne!E28/E$9</f>
        <v>8.3119238325525171E-3</v>
      </c>
      <c r="F28" s="680">
        <f>Allemagne!F28/F$9</f>
        <v>2.0472096331146956E-3</v>
      </c>
      <c r="G28" s="680">
        <f>Allemagne!G28/G$9</f>
        <v>3.2287366556044213E-3</v>
      </c>
      <c r="H28" s="680">
        <f>Allemagne!H28/H$9</f>
        <v>8.0920347080042903E-3</v>
      </c>
      <c r="I28" s="680">
        <f>Allemagne!I28/I$9</f>
        <v>3.7128447258289515E-3</v>
      </c>
      <c r="J28" s="680">
        <f>Allemagne!J28/J$9</f>
        <v>8.068946800553374E-3</v>
      </c>
      <c r="K28" s="680">
        <f>Allemagne!K28/K$9</f>
        <v>2.6463541107892572E-3</v>
      </c>
      <c r="L28" s="680">
        <f>Allemagne!L28/L$9</f>
        <v>1.1994508538259592E-2</v>
      </c>
      <c r="M28" s="680">
        <f>Allemagne!M28/M$9</f>
        <v>3.8181742723828608E-3</v>
      </c>
      <c r="N28" s="680">
        <f>Allemagne!N28/N$9</f>
        <v>3.3506607377716542E-3</v>
      </c>
      <c r="O28" s="680" t="e">
        <f>Allemagne!O28/O$9</f>
        <v>#DIV/0!</v>
      </c>
      <c r="P28" s="680">
        <f>Allemagne!P28/P$9</f>
        <v>1.5638049973467457E-2</v>
      </c>
      <c r="Q28" s="680">
        <f>Allemagne!Q28/Q$9</f>
        <v>4.1946741391462802E-3</v>
      </c>
      <c r="R28" s="680">
        <f>Allemagne!R28/R$9</f>
        <v>3.0520540691602806E-3</v>
      </c>
      <c r="S28" s="680">
        <f>Allemagne!S28/S$9</f>
        <v>4.0080932652471341E-3</v>
      </c>
      <c r="T28" s="680">
        <f>Allemagne!T28/T$9</f>
        <v>2.0067063165199794E-2</v>
      </c>
      <c r="U28" s="680">
        <f>Allemagne!U28/U$9</f>
        <v>3.8232701630674305E-2</v>
      </c>
      <c r="V28" s="680">
        <f>Allemagne!V28/V$9</f>
        <v>0.15299010468951671</v>
      </c>
      <c r="W28" s="680" t="e">
        <f>Allemagne!W28/W$9</f>
        <v>#DIV/0!</v>
      </c>
      <c r="X28" s="680" t="e">
        <f>Allemagne!X28/X$9</f>
        <v>#DIV/0!</v>
      </c>
      <c r="Y28" s="680">
        <f>Allemagne!Y28/Y$9</f>
        <v>6.4916303340152417E-3</v>
      </c>
      <c r="Z28" s="680">
        <f>Allemagne!Z28/Z$9</f>
        <v>2.908229970114623E-2</v>
      </c>
      <c r="AA28" s="680">
        <f>Allemagne!AA28/AA$9</f>
        <v>0</v>
      </c>
      <c r="AB28" s="680">
        <f>Allemagne!AB28/AB$9</f>
        <v>3.9274794145351507E-4</v>
      </c>
    </row>
    <row r="29" spans="2:29" ht="195" x14ac:dyDescent="0.25">
      <c r="B29" s="679" t="s">
        <v>55</v>
      </c>
      <c r="C29" s="680">
        <v>0</v>
      </c>
      <c r="D29" s="680">
        <f>Allemagne!D29/D$9</f>
        <v>0</v>
      </c>
      <c r="E29" s="680">
        <f>Allemagne!E29/E$9</f>
        <v>0</v>
      </c>
      <c r="F29" s="680">
        <f>Allemagne!F29/F$9</f>
        <v>0</v>
      </c>
      <c r="G29" s="680">
        <f>Allemagne!G29/G$9</f>
        <v>0</v>
      </c>
      <c r="H29" s="680">
        <f>Allemagne!H29/H$9</f>
        <v>0</v>
      </c>
      <c r="I29" s="680">
        <f>Allemagne!I29/I$9</f>
        <v>0</v>
      </c>
      <c r="J29" s="680">
        <f>Allemagne!J29/J$9</f>
        <v>0</v>
      </c>
      <c r="K29" s="680">
        <f>Allemagne!K29/K$9</f>
        <v>0</v>
      </c>
      <c r="L29" s="680">
        <f>Allemagne!L29/L$9</f>
        <v>0</v>
      </c>
      <c r="M29" s="680">
        <f>Allemagne!M29/M$9</f>
        <v>0</v>
      </c>
      <c r="N29" s="680">
        <f>Allemagne!N29/N$9</f>
        <v>0</v>
      </c>
      <c r="O29" s="680" t="e">
        <f>Allemagne!O29/O$9</f>
        <v>#DIV/0!</v>
      </c>
      <c r="P29" s="680">
        <f>Allemagne!P29/P$9</f>
        <v>0</v>
      </c>
      <c r="Q29" s="680">
        <f>Allemagne!Q29/Q$9</f>
        <v>0</v>
      </c>
      <c r="R29" s="680">
        <f>Allemagne!R29/R$9</f>
        <v>0</v>
      </c>
      <c r="S29" s="680">
        <f>Allemagne!S29/S$9</f>
        <v>0</v>
      </c>
      <c r="T29" s="680">
        <f>Allemagne!T29/T$9</f>
        <v>0</v>
      </c>
      <c r="U29" s="680">
        <f>Allemagne!U29/U$9</f>
        <v>0</v>
      </c>
      <c r="V29" s="680">
        <f>Allemagne!V29/V$9</f>
        <v>0</v>
      </c>
      <c r="W29" s="680" t="e">
        <f>Allemagne!W29/W$9</f>
        <v>#DIV/0!</v>
      </c>
      <c r="X29" s="680" t="e">
        <f>Allemagne!X29/X$9</f>
        <v>#DIV/0!</v>
      </c>
      <c r="Y29" s="680">
        <f>Allemagne!Y29/Y$9</f>
        <v>0</v>
      </c>
      <c r="Z29" s="680">
        <f>Allemagne!Z29/Z$9</f>
        <v>3.0839528058669696E-3</v>
      </c>
      <c r="AA29" s="680">
        <f>Allemagne!AA29/AA$9</f>
        <v>0</v>
      </c>
      <c r="AB29" s="680">
        <f>Allemagne!AB29/AB$9</f>
        <v>0</v>
      </c>
    </row>
    <row r="30" spans="2:29" ht="105" x14ac:dyDescent="0.25">
      <c r="B30" s="679" t="s">
        <v>56</v>
      </c>
      <c r="C30" s="680">
        <v>0</v>
      </c>
      <c r="D30" s="680">
        <f>Allemagne!D30/D$9</f>
        <v>0</v>
      </c>
      <c r="E30" s="680">
        <f>Allemagne!E30/E$9</f>
        <v>0</v>
      </c>
      <c r="F30" s="680">
        <f>Allemagne!F30/F$9</f>
        <v>0</v>
      </c>
      <c r="G30" s="680">
        <f>Allemagne!G30/G$9</f>
        <v>0</v>
      </c>
      <c r="H30" s="680">
        <f>Allemagne!H30/H$9</f>
        <v>0</v>
      </c>
      <c r="I30" s="680">
        <f>Allemagne!I30/I$9</f>
        <v>0</v>
      </c>
      <c r="J30" s="680">
        <f>Allemagne!J30/J$9</f>
        <v>0</v>
      </c>
      <c r="K30" s="680">
        <f>Allemagne!K30/K$9</f>
        <v>0</v>
      </c>
      <c r="L30" s="680">
        <f>Allemagne!L30/L$9</f>
        <v>0</v>
      </c>
      <c r="M30" s="680">
        <f>Allemagne!M30/M$9</f>
        <v>0</v>
      </c>
      <c r="N30" s="680">
        <f>Allemagne!N30/N$9</f>
        <v>0</v>
      </c>
      <c r="O30" s="680" t="e">
        <f>Allemagne!O30/O$9</f>
        <v>#DIV/0!</v>
      </c>
      <c r="P30" s="680">
        <f>Allemagne!P30/P$9</f>
        <v>0</v>
      </c>
      <c r="Q30" s="680">
        <f>Allemagne!Q30/Q$9</f>
        <v>0</v>
      </c>
      <c r="R30" s="680">
        <f>Allemagne!R30/R$9</f>
        <v>0</v>
      </c>
      <c r="S30" s="680">
        <f>Allemagne!S30/S$9</f>
        <v>0</v>
      </c>
      <c r="T30" s="680">
        <f>Allemagne!T30/T$9</f>
        <v>0</v>
      </c>
      <c r="U30" s="680">
        <f>Allemagne!U30/U$9</f>
        <v>0</v>
      </c>
      <c r="V30" s="680">
        <f>Allemagne!V30/V$9</f>
        <v>0</v>
      </c>
      <c r="W30" s="680" t="e">
        <f>Allemagne!W30/W$9</f>
        <v>#DIV/0!</v>
      </c>
      <c r="X30" s="680" t="e">
        <f>Allemagne!X30/X$9</f>
        <v>#DIV/0!</v>
      </c>
      <c r="Y30" s="680">
        <f>Allemagne!Y30/Y$9</f>
        <v>0</v>
      </c>
      <c r="Z30" s="680">
        <f>Allemagne!Z30/Z$9</f>
        <v>0</v>
      </c>
      <c r="AA30" s="680">
        <f>Allemagne!AA30/AA$9</f>
        <v>0</v>
      </c>
      <c r="AB30" s="680">
        <f>Allemagne!AB30/AB$9</f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6"/>
  <dimension ref="B1:AE32"/>
  <sheetViews>
    <sheetView topLeftCell="U14" workbookViewId="0">
      <selection activeCell="AC6" sqref="AC6:AE6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79</v>
      </c>
    </row>
    <row r="3" spans="2:31" x14ac:dyDescent="0.25">
      <c r="B3" s="674" t="s">
        <v>2</v>
      </c>
    </row>
    <row r="4" spans="2:31" x14ac:dyDescent="0.25">
      <c r="B4" s="674" t="s">
        <v>3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  <c r="AC6" s="647" t="s">
        <v>73</v>
      </c>
      <c r="AD6" t="s">
        <v>74</v>
      </c>
      <c r="AE6" t="s">
        <v>75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1960846.1</v>
      </c>
      <c r="D9" s="680">
        <v>29882.400000000001</v>
      </c>
      <c r="E9" s="680">
        <v>4609.1000000000004</v>
      </c>
      <c r="F9" s="680">
        <v>807568</v>
      </c>
      <c r="G9" s="680">
        <v>75400.899999999994</v>
      </c>
      <c r="H9" s="680">
        <v>32859</v>
      </c>
      <c r="I9" s="680">
        <v>154721.5</v>
      </c>
      <c r="J9" s="680">
        <v>194616.3</v>
      </c>
      <c r="K9" s="680">
        <v>118112.9</v>
      </c>
      <c r="L9" s="680">
        <v>49018.5</v>
      </c>
      <c r="M9" s="680">
        <v>70813.5</v>
      </c>
      <c r="N9" s="680">
        <v>60135.199999999997</v>
      </c>
      <c r="O9" s="680">
        <v>33303.599999999999</v>
      </c>
      <c r="P9" s="680">
        <v>89757.6</v>
      </c>
      <c r="Q9" s="680">
        <v>54305.7</v>
      </c>
      <c r="R9" s="680">
        <v>47620</v>
      </c>
      <c r="S9" s="680">
        <v>13789.3</v>
      </c>
      <c r="T9" s="680">
        <v>81896.800000000003</v>
      </c>
      <c r="U9" s="680">
        <v>26747.5</v>
      </c>
      <c r="V9" s="680">
        <v>15688.5</v>
      </c>
      <c r="W9" s="680">
        <v>0</v>
      </c>
      <c r="X9" s="680">
        <v>0</v>
      </c>
      <c r="Y9" s="680">
        <v>1960846.1</v>
      </c>
      <c r="Z9" s="680">
        <v>1411560.1</v>
      </c>
      <c r="AA9" s="680">
        <v>382698.4</v>
      </c>
      <c r="AB9" s="680">
        <v>553070.9</v>
      </c>
    </row>
    <row r="10" spans="2:31" ht="75" x14ac:dyDescent="0.25">
      <c r="B10" s="679" t="s">
        <v>36</v>
      </c>
      <c r="C10" s="680">
        <v>53341.1</v>
      </c>
      <c r="D10" s="680">
        <v>8291.6</v>
      </c>
      <c r="E10" s="680">
        <v>0</v>
      </c>
      <c r="F10" s="680">
        <v>34792.800000000003</v>
      </c>
      <c r="G10" s="680">
        <v>21.6</v>
      </c>
      <c r="H10" s="680">
        <v>13.4</v>
      </c>
      <c r="I10" s="680">
        <v>14.9</v>
      </c>
      <c r="J10" s="680">
        <v>5479.3</v>
      </c>
      <c r="K10" s="680">
        <v>31.2</v>
      </c>
      <c r="L10" s="680">
        <v>3337.7</v>
      </c>
      <c r="M10" s="680">
        <v>9.6999999999999993</v>
      </c>
      <c r="N10" s="680">
        <v>33.700000000000003</v>
      </c>
      <c r="O10" s="680">
        <v>11.9</v>
      </c>
      <c r="P10" s="680">
        <v>226</v>
      </c>
      <c r="Q10" s="680">
        <v>710</v>
      </c>
      <c r="R10" s="680">
        <v>120.2</v>
      </c>
      <c r="S10" s="680">
        <v>63.9</v>
      </c>
      <c r="T10" s="680">
        <v>35</v>
      </c>
      <c r="U10" s="680">
        <v>138.6</v>
      </c>
      <c r="V10" s="680">
        <v>8.9</v>
      </c>
      <c r="W10" s="680">
        <v>0</v>
      </c>
      <c r="X10" s="680">
        <v>0</v>
      </c>
      <c r="Y10" s="680">
        <v>53341.1</v>
      </c>
      <c r="Z10" s="680">
        <v>50276.6</v>
      </c>
      <c r="AA10" s="680">
        <v>627.4</v>
      </c>
      <c r="AB10" s="680">
        <v>8667.2999999999993</v>
      </c>
    </row>
    <row r="11" spans="2:31" ht="45" x14ac:dyDescent="0.25">
      <c r="B11" s="679" t="s">
        <v>37</v>
      </c>
      <c r="C11" s="680">
        <v>62731.199999999997</v>
      </c>
      <c r="D11" s="680">
        <v>353.2</v>
      </c>
      <c r="E11" s="680">
        <v>255</v>
      </c>
      <c r="F11" s="680">
        <v>39154.400000000001</v>
      </c>
      <c r="G11" s="680">
        <v>12401.3</v>
      </c>
      <c r="H11" s="680">
        <v>397.1</v>
      </c>
      <c r="I11" s="680">
        <v>1684.3</v>
      </c>
      <c r="J11" s="680">
        <v>2670.5</v>
      </c>
      <c r="K11" s="680">
        <v>1976.3</v>
      </c>
      <c r="L11" s="680">
        <v>554</v>
      </c>
      <c r="M11" s="680">
        <v>89.3</v>
      </c>
      <c r="N11" s="680">
        <v>95.5</v>
      </c>
      <c r="O11" s="680">
        <v>116.4</v>
      </c>
      <c r="P11" s="680">
        <v>211</v>
      </c>
      <c r="Q11" s="680">
        <v>100.9</v>
      </c>
      <c r="R11" s="680">
        <v>672.3</v>
      </c>
      <c r="S11" s="680">
        <v>388.1</v>
      </c>
      <c r="T11" s="680">
        <v>1362.1</v>
      </c>
      <c r="U11" s="680">
        <v>151.5</v>
      </c>
      <c r="V11" s="680">
        <v>98</v>
      </c>
      <c r="W11" s="680">
        <v>0</v>
      </c>
      <c r="X11" s="680">
        <v>0</v>
      </c>
      <c r="Y11" s="680">
        <v>62731.199999999997</v>
      </c>
      <c r="Z11" s="680">
        <v>19056.099999999999</v>
      </c>
      <c r="AA11" s="680">
        <v>115.1</v>
      </c>
      <c r="AB11" s="680">
        <v>1674.4</v>
      </c>
    </row>
    <row r="12" spans="2:31" ht="45" x14ac:dyDescent="0.25">
      <c r="B12" s="679" t="s">
        <v>38</v>
      </c>
      <c r="C12" s="680">
        <v>764407.3</v>
      </c>
      <c r="D12" s="680">
        <v>14056.6</v>
      </c>
      <c r="E12" s="680">
        <v>1247.4000000000001</v>
      </c>
      <c r="F12" s="680">
        <v>522524.5</v>
      </c>
      <c r="G12" s="680">
        <v>4991</v>
      </c>
      <c r="H12" s="680">
        <v>8045.7</v>
      </c>
      <c r="I12" s="680">
        <v>49318.2</v>
      </c>
      <c r="J12" s="680">
        <v>37295.5</v>
      </c>
      <c r="K12" s="680">
        <v>23817.200000000001</v>
      </c>
      <c r="L12" s="680">
        <v>18153.599999999999</v>
      </c>
      <c r="M12" s="680">
        <v>6701.4</v>
      </c>
      <c r="N12" s="680">
        <v>2288.1</v>
      </c>
      <c r="O12" s="680">
        <v>5424.1</v>
      </c>
      <c r="P12" s="680">
        <v>14682.1</v>
      </c>
      <c r="Q12" s="680">
        <v>10359.6</v>
      </c>
      <c r="R12" s="680">
        <v>2499</v>
      </c>
      <c r="S12" s="680">
        <v>1500.3</v>
      </c>
      <c r="T12" s="680">
        <v>33979</v>
      </c>
      <c r="U12" s="680">
        <v>4677.3</v>
      </c>
      <c r="V12" s="680">
        <v>2848.2</v>
      </c>
      <c r="W12" s="680">
        <v>0</v>
      </c>
      <c r="X12" s="680">
        <v>0</v>
      </c>
      <c r="Y12" s="680">
        <v>764407.3</v>
      </c>
      <c r="Z12" s="680">
        <v>426459.6</v>
      </c>
      <c r="AA12" s="680">
        <v>137932.1</v>
      </c>
      <c r="AB12" s="680">
        <v>477901.5</v>
      </c>
    </row>
    <row r="13" spans="2:31" ht="90" x14ac:dyDescent="0.25">
      <c r="B13" s="679" t="s">
        <v>39</v>
      </c>
      <c r="C13" s="680">
        <v>83531.100000000006</v>
      </c>
      <c r="D13" s="680">
        <v>1547.5</v>
      </c>
      <c r="E13" s="680">
        <v>151</v>
      </c>
      <c r="F13" s="680">
        <v>19790.5</v>
      </c>
      <c r="G13" s="680">
        <v>39097.1</v>
      </c>
      <c r="H13" s="680">
        <v>1899.4</v>
      </c>
      <c r="I13" s="680">
        <v>577.70000000000005</v>
      </c>
      <c r="J13" s="680">
        <v>4680.5</v>
      </c>
      <c r="K13" s="680">
        <v>2071.1</v>
      </c>
      <c r="L13" s="680">
        <v>2452.3000000000002</v>
      </c>
      <c r="M13" s="680">
        <v>1084.4000000000001</v>
      </c>
      <c r="N13" s="680">
        <v>489.7</v>
      </c>
      <c r="O13" s="680">
        <v>583.6</v>
      </c>
      <c r="P13" s="680">
        <v>1671.2</v>
      </c>
      <c r="Q13" s="680">
        <v>247.4</v>
      </c>
      <c r="R13" s="680">
        <v>2295.5</v>
      </c>
      <c r="S13" s="680">
        <v>1069</v>
      </c>
      <c r="T13" s="680">
        <v>2269.5</v>
      </c>
      <c r="U13" s="680">
        <v>492.4</v>
      </c>
      <c r="V13" s="680">
        <v>1060.9000000000001</v>
      </c>
      <c r="W13" s="680">
        <v>0</v>
      </c>
      <c r="X13" s="680">
        <v>0</v>
      </c>
      <c r="Y13" s="680">
        <v>83531.100000000006</v>
      </c>
      <c r="Z13" s="680">
        <v>17290.7</v>
      </c>
      <c r="AA13" s="680">
        <v>0</v>
      </c>
      <c r="AB13" s="680">
        <v>737.9</v>
      </c>
    </row>
    <row r="14" spans="2:31" ht="120" x14ac:dyDescent="0.25">
      <c r="B14" s="679" t="s">
        <v>40</v>
      </c>
      <c r="C14" s="680">
        <v>58128.800000000003</v>
      </c>
      <c r="D14" s="680">
        <v>628.20000000000005</v>
      </c>
      <c r="E14" s="680">
        <v>448.5</v>
      </c>
      <c r="F14" s="680">
        <v>22371.9</v>
      </c>
      <c r="G14" s="680">
        <v>714.3</v>
      </c>
      <c r="H14" s="680">
        <v>10386.6</v>
      </c>
      <c r="I14" s="680">
        <v>5793.3</v>
      </c>
      <c r="J14" s="680">
        <v>2268.3000000000002</v>
      </c>
      <c r="K14" s="680">
        <v>572.6</v>
      </c>
      <c r="L14" s="680">
        <v>844.9</v>
      </c>
      <c r="M14" s="680">
        <v>287.5</v>
      </c>
      <c r="N14" s="680">
        <v>85.6</v>
      </c>
      <c r="O14" s="680">
        <v>345.6</v>
      </c>
      <c r="P14" s="680">
        <v>1148.2</v>
      </c>
      <c r="Q14" s="680">
        <v>446.4</v>
      </c>
      <c r="R14" s="680">
        <v>9889.6</v>
      </c>
      <c r="S14" s="680">
        <v>320.39999999999998</v>
      </c>
      <c r="T14" s="680">
        <v>1111.2</v>
      </c>
      <c r="U14" s="680">
        <v>332.8</v>
      </c>
      <c r="V14" s="680">
        <v>132.9</v>
      </c>
      <c r="W14" s="680">
        <v>0</v>
      </c>
      <c r="X14" s="680">
        <v>0</v>
      </c>
      <c r="Y14" s="680">
        <v>58128.800000000003</v>
      </c>
      <c r="Z14" s="680">
        <v>17362.3</v>
      </c>
      <c r="AA14" s="680">
        <v>0</v>
      </c>
      <c r="AB14" s="680">
        <v>2282.6999999999998</v>
      </c>
    </row>
    <row r="15" spans="2:31" ht="60" x14ac:dyDescent="0.25">
      <c r="B15" s="679" t="s">
        <v>41</v>
      </c>
      <c r="C15" s="680">
        <v>72831.600000000006</v>
      </c>
      <c r="D15" s="680">
        <v>591.6</v>
      </c>
      <c r="E15" s="680">
        <v>40.700000000000003</v>
      </c>
      <c r="F15" s="680">
        <v>3018.2</v>
      </c>
      <c r="G15" s="680">
        <v>689</v>
      </c>
      <c r="H15" s="680">
        <v>323.10000000000002</v>
      </c>
      <c r="I15" s="680">
        <v>50048.2</v>
      </c>
      <c r="J15" s="680">
        <v>1994</v>
      </c>
      <c r="K15" s="680">
        <v>1484.9</v>
      </c>
      <c r="L15" s="680">
        <v>1054.4000000000001</v>
      </c>
      <c r="M15" s="680">
        <v>1119.3</v>
      </c>
      <c r="N15" s="680">
        <v>358.7</v>
      </c>
      <c r="O15" s="680">
        <v>4356.8</v>
      </c>
      <c r="P15" s="680">
        <v>670.6</v>
      </c>
      <c r="Q15" s="680">
        <v>731.2</v>
      </c>
      <c r="R15" s="680">
        <v>3593.2</v>
      </c>
      <c r="S15" s="680">
        <v>771.6</v>
      </c>
      <c r="T15" s="680">
        <v>1443.1</v>
      </c>
      <c r="U15" s="680">
        <v>437</v>
      </c>
      <c r="V15" s="680">
        <v>105.9</v>
      </c>
      <c r="W15" s="680">
        <v>0</v>
      </c>
      <c r="X15" s="680">
        <v>0</v>
      </c>
      <c r="Y15" s="680">
        <v>72831.600000000006</v>
      </c>
      <c r="Z15" s="680">
        <v>11079.2</v>
      </c>
      <c r="AA15" s="680">
        <v>169746.6</v>
      </c>
      <c r="AB15" s="680">
        <v>240.5</v>
      </c>
      <c r="AC15" s="646">
        <f>Y15/($Y15+$Z15+$AA15)</f>
        <v>0.28712586346781133</v>
      </c>
      <c r="AD15" s="646">
        <f t="shared" ref="AD15:AE15" si="0">Z15/($Y15+$Z15+$AA15)</f>
        <v>4.3677811094807402E-2</v>
      </c>
      <c r="AE15" s="646">
        <f t="shared" si="0"/>
        <v>0.66919632543738128</v>
      </c>
    </row>
    <row r="16" spans="2:31" ht="165" x14ac:dyDescent="0.25">
      <c r="B16" s="679" t="s">
        <v>42</v>
      </c>
      <c r="C16" s="680">
        <v>45323.9</v>
      </c>
      <c r="D16" s="680">
        <v>210</v>
      </c>
      <c r="E16" s="680">
        <v>47</v>
      </c>
      <c r="F16" s="680">
        <v>15694.2</v>
      </c>
      <c r="G16" s="680">
        <v>563.70000000000005</v>
      </c>
      <c r="H16" s="680">
        <v>301.39999999999998</v>
      </c>
      <c r="I16" s="680">
        <v>1158.4000000000001</v>
      </c>
      <c r="J16" s="680">
        <v>14957.3</v>
      </c>
      <c r="K16" s="680">
        <v>1141</v>
      </c>
      <c r="L16" s="680">
        <v>449.7</v>
      </c>
      <c r="M16" s="680">
        <v>3003.2</v>
      </c>
      <c r="N16" s="680">
        <v>3307.3</v>
      </c>
      <c r="O16" s="680">
        <v>717.6</v>
      </c>
      <c r="P16" s="680">
        <v>1206.7</v>
      </c>
      <c r="Q16" s="680">
        <v>1539.3</v>
      </c>
      <c r="R16" s="680">
        <v>103</v>
      </c>
      <c r="S16" s="680">
        <v>215.6</v>
      </c>
      <c r="T16" s="680">
        <v>271.60000000000002</v>
      </c>
      <c r="U16" s="680">
        <v>309.8</v>
      </c>
      <c r="V16" s="680">
        <v>127.5</v>
      </c>
      <c r="W16" s="680">
        <v>0</v>
      </c>
      <c r="X16" s="680">
        <v>0</v>
      </c>
      <c r="Y16" s="680">
        <v>45323.9</v>
      </c>
      <c r="Z16" s="680">
        <v>19860.7</v>
      </c>
      <c r="AA16" s="680">
        <v>945.7</v>
      </c>
      <c r="AB16" s="680">
        <v>5905.1</v>
      </c>
    </row>
    <row r="17" spans="2:29" ht="60" x14ac:dyDescent="0.25">
      <c r="B17" s="679" t="s">
        <v>43</v>
      </c>
      <c r="C17" s="680">
        <v>143093.20000000001</v>
      </c>
      <c r="D17" s="680">
        <v>279.10000000000002</v>
      </c>
      <c r="E17" s="680">
        <v>828.5</v>
      </c>
      <c r="F17" s="680">
        <v>34727.199999999997</v>
      </c>
      <c r="G17" s="680">
        <v>7919.1</v>
      </c>
      <c r="H17" s="680">
        <v>2702.3</v>
      </c>
      <c r="I17" s="680">
        <v>2171.5</v>
      </c>
      <c r="J17" s="680">
        <v>28950.3</v>
      </c>
      <c r="K17" s="680">
        <v>53232.5</v>
      </c>
      <c r="L17" s="680">
        <v>517.79999999999995</v>
      </c>
      <c r="M17" s="680">
        <v>988.1</v>
      </c>
      <c r="N17" s="680">
        <v>1491.5</v>
      </c>
      <c r="O17" s="680">
        <v>92.3</v>
      </c>
      <c r="P17" s="680">
        <v>3375.9</v>
      </c>
      <c r="Q17" s="680">
        <v>3087.1</v>
      </c>
      <c r="R17" s="680">
        <v>1066.2</v>
      </c>
      <c r="S17" s="680">
        <v>581.20000000000005</v>
      </c>
      <c r="T17" s="680">
        <v>407.3</v>
      </c>
      <c r="U17" s="680">
        <v>163.1</v>
      </c>
      <c r="V17" s="680">
        <v>511.9</v>
      </c>
      <c r="W17" s="680">
        <v>0</v>
      </c>
      <c r="X17" s="680">
        <v>0</v>
      </c>
      <c r="Y17" s="680">
        <v>143093.20000000001</v>
      </c>
      <c r="Z17" s="680">
        <v>29088.400000000001</v>
      </c>
      <c r="AA17" s="680">
        <v>0</v>
      </c>
      <c r="AB17" s="682">
        <v>9624.3430000000008</v>
      </c>
    </row>
    <row r="18" spans="2:29" ht="60" x14ac:dyDescent="0.25">
      <c r="B18" s="679" t="s">
        <v>44</v>
      </c>
      <c r="C18" s="680">
        <v>31752.2</v>
      </c>
      <c r="D18" s="680">
        <v>209</v>
      </c>
      <c r="E18" s="680">
        <v>87.8</v>
      </c>
      <c r="F18" s="680">
        <v>5174.8</v>
      </c>
      <c r="G18" s="680">
        <v>1215.7</v>
      </c>
      <c r="H18" s="680">
        <v>309.7</v>
      </c>
      <c r="I18" s="680">
        <v>5105.1000000000004</v>
      </c>
      <c r="J18" s="680">
        <v>3230.2</v>
      </c>
      <c r="K18" s="680">
        <v>4319.8</v>
      </c>
      <c r="L18" s="680">
        <v>1303.0999999999999</v>
      </c>
      <c r="M18" s="680">
        <v>1153.4000000000001</v>
      </c>
      <c r="N18" s="680">
        <v>70.8</v>
      </c>
      <c r="O18" s="680">
        <v>510.6</v>
      </c>
      <c r="P18" s="680">
        <v>1739.3</v>
      </c>
      <c r="Q18" s="680">
        <v>3469.9</v>
      </c>
      <c r="R18" s="680">
        <v>1013.1</v>
      </c>
      <c r="S18" s="680">
        <v>993.1</v>
      </c>
      <c r="T18" s="680">
        <v>928.6</v>
      </c>
      <c r="U18" s="680">
        <v>115.4</v>
      </c>
      <c r="V18" s="680">
        <v>802.6</v>
      </c>
      <c r="W18" s="680">
        <v>0</v>
      </c>
      <c r="X18" s="680">
        <v>0</v>
      </c>
      <c r="Y18" s="680">
        <v>31752.2</v>
      </c>
      <c r="Z18" s="680">
        <v>85621.5</v>
      </c>
      <c r="AA18" s="680">
        <v>0</v>
      </c>
      <c r="AB18" s="680">
        <v>0</v>
      </c>
    </row>
    <row r="19" spans="2:29" ht="75" x14ac:dyDescent="0.25">
      <c r="B19" s="679" t="s">
        <v>45</v>
      </c>
      <c r="C19" s="680">
        <v>89273.2</v>
      </c>
      <c r="D19" s="680">
        <v>59.2</v>
      </c>
      <c r="E19" s="680">
        <v>263.3</v>
      </c>
      <c r="F19" s="680">
        <v>14984.5</v>
      </c>
      <c r="G19" s="680">
        <v>1333.5</v>
      </c>
      <c r="H19" s="680">
        <v>1023.3</v>
      </c>
      <c r="I19" s="680">
        <v>1655.8</v>
      </c>
      <c r="J19" s="680">
        <v>11188.7</v>
      </c>
      <c r="K19" s="680">
        <v>1879.6</v>
      </c>
      <c r="L19" s="680">
        <v>2208.6</v>
      </c>
      <c r="M19" s="680">
        <v>28623.7</v>
      </c>
      <c r="N19" s="680">
        <v>5074.6000000000004</v>
      </c>
      <c r="O19" s="680">
        <v>940.8</v>
      </c>
      <c r="P19" s="680">
        <v>9052.9</v>
      </c>
      <c r="Q19" s="680">
        <v>2967.9</v>
      </c>
      <c r="R19" s="680">
        <v>3057.1</v>
      </c>
      <c r="S19" s="680">
        <v>627.1</v>
      </c>
      <c r="T19" s="680">
        <v>1859.2</v>
      </c>
      <c r="U19" s="680">
        <v>1611.4</v>
      </c>
      <c r="V19" s="680">
        <v>862.5</v>
      </c>
      <c r="W19" s="680">
        <v>0</v>
      </c>
      <c r="X19" s="680">
        <v>0</v>
      </c>
      <c r="Y19" s="680">
        <v>89273.2</v>
      </c>
      <c r="Z19" s="680">
        <v>30476.400000000001</v>
      </c>
      <c r="AA19" s="680">
        <v>29376.6</v>
      </c>
      <c r="AB19" s="680">
        <v>8636.2999999999993</v>
      </c>
    </row>
    <row r="20" spans="2:29" ht="60" x14ac:dyDescent="0.25">
      <c r="B20" s="679" t="s">
        <v>46</v>
      </c>
      <c r="C20" s="680">
        <v>107781.7</v>
      </c>
      <c r="D20" s="680">
        <v>1467</v>
      </c>
      <c r="E20" s="680">
        <v>100.1</v>
      </c>
      <c r="F20" s="680">
        <v>16754.599999999999</v>
      </c>
      <c r="G20" s="680">
        <v>1247.9000000000001</v>
      </c>
      <c r="H20" s="680">
        <v>707</v>
      </c>
      <c r="I20" s="680">
        <v>4162.5</v>
      </c>
      <c r="J20" s="680">
        <v>17923.900000000001</v>
      </c>
      <c r="K20" s="680">
        <v>2979.4</v>
      </c>
      <c r="L20" s="680">
        <v>1924.3</v>
      </c>
      <c r="M20" s="680">
        <v>2503.3000000000002</v>
      </c>
      <c r="N20" s="680">
        <v>35821.699999999997</v>
      </c>
      <c r="O20" s="680">
        <v>7774.9</v>
      </c>
      <c r="P20" s="680">
        <v>2818.3</v>
      </c>
      <c r="Q20" s="680">
        <v>2137.9</v>
      </c>
      <c r="R20" s="680">
        <v>4355.6000000000004</v>
      </c>
      <c r="S20" s="680">
        <v>553.29999999999995</v>
      </c>
      <c r="T20" s="680">
        <v>2301.3000000000002</v>
      </c>
      <c r="U20" s="680">
        <v>1003.6</v>
      </c>
      <c r="V20" s="680">
        <v>1244.7</v>
      </c>
      <c r="W20" s="680">
        <v>0</v>
      </c>
      <c r="X20" s="680">
        <v>0</v>
      </c>
      <c r="Y20" s="680">
        <v>107781.7</v>
      </c>
      <c r="Z20" s="680">
        <v>42137</v>
      </c>
      <c r="AA20" s="680">
        <v>69</v>
      </c>
      <c r="AB20" s="682">
        <v>8065.2569999999996</v>
      </c>
    </row>
    <row r="21" spans="2:29" ht="45" x14ac:dyDescent="0.25">
      <c r="B21" s="679" t="s">
        <v>47</v>
      </c>
      <c r="C21" s="680">
        <v>58014.7</v>
      </c>
      <c r="D21" s="680">
        <v>42.5</v>
      </c>
      <c r="E21" s="680">
        <v>160.1</v>
      </c>
      <c r="F21" s="680">
        <v>8614.9</v>
      </c>
      <c r="G21" s="680">
        <v>1367.6</v>
      </c>
      <c r="H21" s="680">
        <v>543.6</v>
      </c>
      <c r="I21" s="680">
        <v>1941.7</v>
      </c>
      <c r="J21" s="680">
        <v>15222</v>
      </c>
      <c r="K21" s="680">
        <v>2868.1</v>
      </c>
      <c r="L21" s="680">
        <v>5237.8</v>
      </c>
      <c r="M21" s="680">
        <v>1932.5</v>
      </c>
      <c r="N21" s="680">
        <v>3647.6</v>
      </c>
      <c r="O21" s="680">
        <v>2358.4</v>
      </c>
      <c r="P21" s="680">
        <v>4309.8999999999996</v>
      </c>
      <c r="Q21" s="680">
        <v>2061.6999999999998</v>
      </c>
      <c r="R21" s="680">
        <v>1725.7</v>
      </c>
      <c r="S21" s="680">
        <v>1026.3</v>
      </c>
      <c r="T21" s="680">
        <v>2922</v>
      </c>
      <c r="U21" s="680">
        <v>782.8</v>
      </c>
      <c r="V21" s="680">
        <v>1249.7</v>
      </c>
      <c r="W21" s="680">
        <v>0</v>
      </c>
      <c r="X21" s="680">
        <v>0</v>
      </c>
      <c r="Y21" s="680">
        <v>58014.7</v>
      </c>
      <c r="Z21" s="680">
        <v>191857</v>
      </c>
      <c r="AA21" s="680">
        <v>10562.3</v>
      </c>
      <c r="AB21" s="680">
        <v>993.3</v>
      </c>
    </row>
    <row r="22" spans="2:29" ht="90" x14ac:dyDescent="0.25">
      <c r="B22" s="679" t="s">
        <v>48</v>
      </c>
      <c r="C22" s="680">
        <v>196811.8</v>
      </c>
      <c r="D22" s="680">
        <v>1431</v>
      </c>
      <c r="E22" s="680">
        <v>362.8</v>
      </c>
      <c r="F22" s="680">
        <v>41785.300000000003</v>
      </c>
      <c r="G22" s="680">
        <v>1106</v>
      </c>
      <c r="H22" s="680">
        <v>1953.1</v>
      </c>
      <c r="I22" s="680">
        <v>15729.9</v>
      </c>
      <c r="J22" s="680">
        <v>30596.5</v>
      </c>
      <c r="K22" s="680">
        <v>7821.1</v>
      </c>
      <c r="L22" s="680">
        <v>3495.1</v>
      </c>
      <c r="M22" s="680">
        <v>13303.6</v>
      </c>
      <c r="N22" s="680">
        <v>5965.4</v>
      </c>
      <c r="O22" s="680">
        <v>6650.3</v>
      </c>
      <c r="P22" s="680">
        <v>34088.400000000001</v>
      </c>
      <c r="Q22" s="680">
        <v>8073.7</v>
      </c>
      <c r="R22" s="680">
        <v>5429.1</v>
      </c>
      <c r="S22" s="680">
        <v>2201.1</v>
      </c>
      <c r="T22" s="680">
        <v>10253.9</v>
      </c>
      <c r="U22" s="680">
        <v>3086.8</v>
      </c>
      <c r="V22" s="680">
        <v>3478.7</v>
      </c>
      <c r="W22" s="680">
        <v>0</v>
      </c>
      <c r="X22" s="680">
        <v>0</v>
      </c>
      <c r="Y22" s="680">
        <v>196811.8</v>
      </c>
      <c r="Z22" s="680">
        <v>19235.599999999999</v>
      </c>
      <c r="AA22" s="680">
        <v>32578</v>
      </c>
      <c r="AB22" s="680">
        <v>17360.2</v>
      </c>
    </row>
    <row r="23" spans="2:29" ht="60" x14ac:dyDescent="0.25">
      <c r="B23" s="679" t="s">
        <v>49</v>
      </c>
      <c r="C23" s="680">
        <v>123348.2</v>
      </c>
      <c r="D23" s="680">
        <v>416.6</v>
      </c>
      <c r="E23" s="680">
        <v>539.6</v>
      </c>
      <c r="F23" s="680">
        <v>22285.5</v>
      </c>
      <c r="G23" s="680">
        <v>2164.5</v>
      </c>
      <c r="H23" s="680">
        <v>3587.9</v>
      </c>
      <c r="I23" s="680">
        <v>13545.8</v>
      </c>
      <c r="J23" s="680">
        <v>15878.5</v>
      </c>
      <c r="K23" s="680">
        <v>11514.6</v>
      </c>
      <c r="L23" s="680">
        <v>3767.3</v>
      </c>
      <c r="M23" s="680">
        <v>6556.3</v>
      </c>
      <c r="N23" s="680">
        <v>1218.5</v>
      </c>
      <c r="O23" s="680">
        <v>2945</v>
      </c>
      <c r="P23" s="680">
        <v>8177.1</v>
      </c>
      <c r="Q23" s="680">
        <v>11715.6</v>
      </c>
      <c r="R23" s="680">
        <v>9176.9</v>
      </c>
      <c r="S23" s="680">
        <v>1482.5</v>
      </c>
      <c r="T23" s="680">
        <v>5603.7</v>
      </c>
      <c r="U23" s="680">
        <v>1633.5</v>
      </c>
      <c r="V23" s="680">
        <v>1137.8</v>
      </c>
      <c r="W23" s="680">
        <v>0</v>
      </c>
      <c r="X23" s="680">
        <v>0</v>
      </c>
      <c r="Y23" s="680">
        <v>123348.2</v>
      </c>
      <c r="Z23" s="680">
        <v>11960.2</v>
      </c>
      <c r="AA23" s="680">
        <v>0</v>
      </c>
      <c r="AB23" s="680">
        <v>9869</v>
      </c>
    </row>
    <row r="24" spans="2:29" ht="135" x14ac:dyDescent="0.25">
      <c r="B24" s="679" t="s">
        <v>50</v>
      </c>
      <c r="C24" s="680">
        <v>4424.6000000000004</v>
      </c>
      <c r="D24" s="680">
        <v>0</v>
      </c>
      <c r="E24" s="680">
        <v>7.4</v>
      </c>
      <c r="F24" s="680">
        <v>593.5</v>
      </c>
      <c r="G24" s="680">
        <v>67.5</v>
      </c>
      <c r="H24" s="680">
        <v>32.6</v>
      </c>
      <c r="I24" s="680">
        <v>3.9</v>
      </c>
      <c r="J24" s="680">
        <v>407.8</v>
      </c>
      <c r="K24" s="680">
        <v>199.7</v>
      </c>
      <c r="L24" s="680">
        <v>3.4</v>
      </c>
      <c r="M24" s="680">
        <v>279.7</v>
      </c>
      <c r="N24" s="680">
        <v>14.5</v>
      </c>
      <c r="O24" s="680">
        <v>86.9</v>
      </c>
      <c r="P24" s="680">
        <v>491.6</v>
      </c>
      <c r="Q24" s="680">
        <v>158.6</v>
      </c>
      <c r="R24" s="680">
        <v>1326.3</v>
      </c>
      <c r="S24" s="680">
        <v>391.3</v>
      </c>
      <c r="T24" s="680">
        <v>145.19999999999999</v>
      </c>
      <c r="U24" s="680">
        <v>203</v>
      </c>
      <c r="V24" s="680">
        <v>11.5</v>
      </c>
      <c r="W24" s="680">
        <v>0</v>
      </c>
      <c r="X24" s="680">
        <v>0</v>
      </c>
      <c r="Y24" s="680">
        <v>4424.6000000000004</v>
      </c>
      <c r="Z24" s="680">
        <v>125625.4</v>
      </c>
      <c r="AA24" s="680">
        <v>0</v>
      </c>
      <c r="AB24" s="680">
        <v>73</v>
      </c>
    </row>
    <row r="25" spans="2:29" ht="30" x14ac:dyDescent="0.25">
      <c r="B25" s="679" t="s">
        <v>51</v>
      </c>
      <c r="C25" s="680">
        <v>9576.2999999999993</v>
      </c>
      <c r="D25" s="680">
        <v>1</v>
      </c>
      <c r="E25" s="680">
        <v>16.3</v>
      </c>
      <c r="F25" s="680">
        <v>1957.1</v>
      </c>
      <c r="G25" s="680">
        <v>80.8</v>
      </c>
      <c r="H25" s="680">
        <v>140.19999999999999</v>
      </c>
      <c r="I25" s="680">
        <v>400.9</v>
      </c>
      <c r="J25" s="680">
        <v>958.3</v>
      </c>
      <c r="K25" s="680">
        <v>1071.2</v>
      </c>
      <c r="L25" s="680">
        <v>111.2</v>
      </c>
      <c r="M25" s="680">
        <v>397.8</v>
      </c>
      <c r="N25" s="680">
        <v>127.2</v>
      </c>
      <c r="O25" s="680">
        <v>136.19999999999999</v>
      </c>
      <c r="P25" s="680">
        <v>1146.2</v>
      </c>
      <c r="Q25" s="680">
        <v>775.7</v>
      </c>
      <c r="R25" s="680">
        <v>300.8</v>
      </c>
      <c r="S25" s="680">
        <v>893.7</v>
      </c>
      <c r="T25" s="680">
        <v>264.60000000000002</v>
      </c>
      <c r="U25" s="680">
        <v>365.6</v>
      </c>
      <c r="V25" s="680">
        <v>431.5</v>
      </c>
      <c r="W25" s="680">
        <v>0</v>
      </c>
      <c r="X25" s="680">
        <v>0</v>
      </c>
      <c r="Y25" s="680">
        <v>9576.2999999999993</v>
      </c>
      <c r="Z25" s="680">
        <v>79652.600000000006</v>
      </c>
      <c r="AA25" s="680">
        <v>0</v>
      </c>
      <c r="AB25" s="680">
        <v>86.2</v>
      </c>
    </row>
    <row r="26" spans="2:29" ht="60" x14ac:dyDescent="0.25">
      <c r="B26" s="679" t="s">
        <v>52</v>
      </c>
      <c r="C26" s="680">
        <v>25345.9</v>
      </c>
      <c r="D26" s="680">
        <v>0</v>
      </c>
      <c r="E26" s="680">
        <v>21.1</v>
      </c>
      <c r="F26" s="680">
        <v>273.60000000000002</v>
      </c>
      <c r="G26" s="680">
        <v>21.2</v>
      </c>
      <c r="H26" s="680">
        <v>200.8</v>
      </c>
      <c r="I26" s="680">
        <v>240.2</v>
      </c>
      <c r="J26" s="680">
        <v>66.7</v>
      </c>
      <c r="K26" s="680">
        <v>124.5</v>
      </c>
      <c r="L26" s="680">
        <v>89.5</v>
      </c>
      <c r="M26" s="680">
        <v>29.6</v>
      </c>
      <c r="N26" s="680">
        <v>16.8</v>
      </c>
      <c r="O26" s="680">
        <v>16.7</v>
      </c>
      <c r="P26" s="680">
        <v>3327.2</v>
      </c>
      <c r="Q26" s="680">
        <v>3533.5</v>
      </c>
      <c r="R26" s="680">
        <v>364.1</v>
      </c>
      <c r="S26" s="680">
        <v>583.9</v>
      </c>
      <c r="T26" s="680">
        <v>15852.8</v>
      </c>
      <c r="U26" s="680">
        <v>520.4</v>
      </c>
      <c r="V26" s="680">
        <v>63.5</v>
      </c>
      <c r="W26" s="680">
        <v>0</v>
      </c>
      <c r="X26" s="680">
        <v>0</v>
      </c>
      <c r="Y26" s="680">
        <v>25345.9</v>
      </c>
      <c r="Z26" s="680">
        <v>159154.79999999999</v>
      </c>
      <c r="AA26" s="680">
        <v>0</v>
      </c>
      <c r="AB26" s="680">
        <v>41.4</v>
      </c>
    </row>
    <row r="27" spans="2:29" ht="75" x14ac:dyDescent="0.25">
      <c r="B27" s="679" t="s">
        <v>53</v>
      </c>
      <c r="C27" s="680">
        <v>23492.799999999999</v>
      </c>
      <c r="D27" s="680">
        <v>12.8</v>
      </c>
      <c r="E27" s="680">
        <v>13.5</v>
      </c>
      <c r="F27" s="680">
        <v>2077.1</v>
      </c>
      <c r="G27" s="680">
        <v>84</v>
      </c>
      <c r="H27" s="680">
        <v>55</v>
      </c>
      <c r="I27" s="680">
        <v>687.1</v>
      </c>
      <c r="J27" s="680">
        <v>654.20000000000005</v>
      </c>
      <c r="K27" s="680">
        <v>374.6</v>
      </c>
      <c r="L27" s="680">
        <v>3354.3</v>
      </c>
      <c r="M27" s="680">
        <v>2359.3000000000002</v>
      </c>
      <c r="N27" s="680">
        <v>22.3</v>
      </c>
      <c r="O27" s="680">
        <v>191.1</v>
      </c>
      <c r="P27" s="680">
        <v>1035.4000000000001</v>
      </c>
      <c r="Q27" s="680">
        <v>925.3</v>
      </c>
      <c r="R27" s="680">
        <v>24.4</v>
      </c>
      <c r="S27" s="680">
        <v>23.7</v>
      </c>
      <c r="T27" s="680">
        <v>40.200000000000003</v>
      </c>
      <c r="U27" s="680">
        <v>10708.8</v>
      </c>
      <c r="V27" s="680">
        <v>848.8</v>
      </c>
      <c r="W27" s="680">
        <v>0</v>
      </c>
      <c r="X27" s="680">
        <v>0</v>
      </c>
      <c r="Y27" s="680">
        <v>23492.799999999999</v>
      </c>
      <c r="Z27" s="680">
        <v>26476.9</v>
      </c>
      <c r="AA27" s="680">
        <v>510.2</v>
      </c>
      <c r="AB27" s="680">
        <v>688.4</v>
      </c>
    </row>
    <row r="28" spans="2:29" ht="30" x14ac:dyDescent="0.25">
      <c r="B28" s="679" t="s">
        <v>54</v>
      </c>
      <c r="C28" s="680">
        <v>7636.5</v>
      </c>
      <c r="D28" s="680">
        <v>285.3</v>
      </c>
      <c r="E28" s="680">
        <v>19</v>
      </c>
      <c r="F28" s="680">
        <v>994.6</v>
      </c>
      <c r="G28" s="680">
        <v>315</v>
      </c>
      <c r="H28" s="680">
        <v>236.6</v>
      </c>
      <c r="I28" s="680">
        <v>482</v>
      </c>
      <c r="J28" s="680">
        <v>193.5</v>
      </c>
      <c r="K28" s="680">
        <v>633.1</v>
      </c>
      <c r="L28" s="680">
        <v>159.6</v>
      </c>
      <c r="M28" s="680">
        <v>391.1</v>
      </c>
      <c r="N28" s="680">
        <v>4.9000000000000004</v>
      </c>
      <c r="O28" s="680">
        <v>44.6</v>
      </c>
      <c r="P28" s="680">
        <v>378.6</v>
      </c>
      <c r="Q28" s="680">
        <v>1263.9000000000001</v>
      </c>
      <c r="R28" s="680">
        <v>607.79999999999995</v>
      </c>
      <c r="S28" s="680">
        <v>103.1</v>
      </c>
      <c r="T28" s="680">
        <v>846.2</v>
      </c>
      <c r="U28" s="680">
        <v>13.2</v>
      </c>
      <c r="V28" s="680">
        <v>663.7</v>
      </c>
      <c r="W28" s="680">
        <v>0</v>
      </c>
      <c r="X28" s="680">
        <v>0</v>
      </c>
      <c r="Y28" s="680">
        <v>7636.5</v>
      </c>
      <c r="Z28" s="680">
        <v>32482.7</v>
      </c>
      <c r="AA28" s="680">
        <v>235.7</v>
      </c>
      <c r="AB28" s="680">
        <v>224.1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16406.099999999999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915B1-9896-45B0-B27D-990CF029C5B5}">
  <sheetPr codeName="Feuil7"/>
  <dimension ref="B1:AE32"/>
  <sheetViews>
    <sheetView topLeftCell="N28" workbookViewId="0">
      <selection activeCell="D10" sqref="D10:AB30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79</v>
      </c>
    </row>
    <row r="3" spans="2:31" x14ac:dyDescent="0.25">
      <c r="B3" s="674" t="s">
        <v>2</v>
      </c>
    </row>
    <row r="4" spans="2:31" x14ac:dyDescent="0.25">
      <c r="B4" s="674" t="s">
        <v>3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  <c r="AC6" s="647" t="s">
        <v>73</v>
      </c>
      <c r="AD6" t="s">
        <v>74</v>
      </c>
      <c r="AE6" t="s">
        <v>75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1960846.1</v>
      </c>
      <c r="D9" s="680">
        <v>29882.400000000001</v>
      </c>
      <c r="E9" s="680">
        <v>4609.1000000000004</v>
      </c>
      <c r="F9" s="680">
        <v>807568</v>
      </c>
      <c r="G9" s="680">
        <v>75400.899999999994</v>
      </c>
      <c r="H9" s="680">
        <v>32859</v>
      </c>
      <c r="I9" s="680">
        <v>154721.5</v>
      </c>
      <c r="J9" s="680">
        <v>194616.3</v>
      </c>
      <c r="K9" s="680">
        <v>118112.9</v>
      </c>
      <c r="L9" s="680">
        <v>49018.5</v>
      </c>
      <c r="M9" s="680">
        <v>70813.5</v>
      </c>
      <c r="N9" s="680">
        <v>60135.199999999997</v>
      </c>
      <c r="O9" s="680">
        <v>33303.599999999999</v>
      </c>
      <c r="P9" s="680">
        <v>89757.6</v>
      </c>
      <c r="Q9" s="680">
        <v>54305.7</v>
      </c>
      <c r="R9" s="680">
        <v>47620</v>
      </c>
      <c r="S9" s="680">
        <v>13789.3</v>
      </c>
      <c r="T9" s="680">
        <v>81896.800000000003</v>
      </c>
      <c r="U9" s="680">
        <v>26747.5</v>
      </c>
      <c r="V9" s="680">
        <v>15688.5</v>
      </c>
      <c r="W9" s="680">
        <v>0</v>
      </c>
      <c r="X9" s="680">
        <v>0</v>
      </c>
      <c r="Y9" s="680">
        <v>1960846.1</v>
      </c>
      <c r="Z9" s="680">
        <v>1411560.1</v>
      </c>
      <c r="AA9" s="680">
        <v>382698.4</v>
      </c>
      <c r="AB9" s="680">
        <v>553070.9</v>
      </c>
    </row>
    <row r="10" spans="2:31" ht="75" x14ac:dyDescent="0.25">
      <c r="B10" s="679" t="s">
        <v>36</v>
      </c>
      <c r="C10" s="680">
        <v>53341.1</v>
      </c>
      <c r="D10" s="680">
        <f>Italie!D10/D$9</f>
        <v>0.27747436618210047</v>
      </c>
      <c r="E10" s="680">
        <f>Italie!E10/E$9</f>
        <v>0</v>
      </c>
      <c r="F10" s="680">
        <f>Italie!F10/F$9</f>
        <v>4.3083430745150877E-2</v>
      </c>
      <c r="G10" s="680">
        <f>Italie!G10/G$9</f>
        <v>2.8646872915310032E-4</v>
      </c>
      <c r="H10" s="680">
        <f>Italie!H10/H$9</f>
        <v>4.078030372196354E-4</v>
      </c>
      <c r="I10" s="680">
        <f>Italie!I10/I$9</f>
        <v>9.630206532382377E-5</v>
      </c>
      <c r="J10" s="680">
        <f>Italie!J10/J$9</f>
        <v>2.8154373503144394E-2</v>
      </c>
      <c r="K10" s="680">
        <f>Italie!K10/K$9</f>
        <v>2.6415404244582935E-4</v>
      </c>
      <c r="L10" s="680">
        <f>Italie!L10/L$9</f>
        <v>6.8090618847985965E-2</v>
      </c>
      <c r="M10" s="680">
        <f>Italie!M10/M$9</f>
        <v>1.369795307391952E-4</v>
      </c>
      <c r="N10" s="680">
        <f>Italie!N10/N$9</f>
        <v>5.604038899014222E-4</v>
      </c>
      <c r="O10" s="680">
        <f>Italie!O10/O$9</f>
        <v>3.5731872830564867E-4</v>
      </c>
      <c r="P10" s="680">
        <f>Italie!P10/P$9</f>
        <v>2.5178926352754528E-3</v>
      </c>
      <c r="Q10" s="680">
        <f>Italie!Q10/Q$9</f>
        <v>1.3074134022763726E-2</v>
      </c>
      <c r="R10" s="680">
        <f>Italie!R10/R$9</f>
        <v>2.5241495170096597E-3</v>
      </c>
      <c r="S10" s="680">
        <f>Italie!S10/S$9</f>
        <v>4.6340278331749984E-3</v>
      </c>
      <c r="T10" s="680">
        <f>Italie!T10/T$9</f>
        <v>4.2736712545545126E-4</v>
      </c>
      <c r="U10" s="680">
        <f>Italie!U10/U$9</f>
        <v>5.1817926909056922E-3</v>
      </c>
      <c r="V10" s="680">
        <f>Italie!V10/V$9</f>
        <v>5.6729451509067148E-4</v>
      </c>
      <c r="W10" s="680" t="e">
        <f>Italie!W10/W$9</f>
        <v>#DIV/0!</v>
      </c>
      <c r="X10" s="680" t="e">
        <f>Italie!X10/X$9</f>
        <v>#DIV/0!</v>
      </c>
      <c r="Y10" s="680">
        <f>Italie!Y10/Y$9</f>
        <v>2.7203103802996061E-2</v>
      </c>
      <c r="Z10" s="680">
        <f>Italie!Z10/Z$9</f>
        <v>3.5617753718031553E-2</v>
      </c>
      <c r="AA10" s="680">
        <f>Italie!AA10/AA$9</f>
        <v>1.6394110871642002E-3</v>
      </c>
      <c r="AB10" s="680">
        <f>Italie!AB10/AB$9</f>
        <v>1.5671227685275069E-2</v>
      </c>
    </row>
    <row r="11" spans="2:31" ht="45" x14ac:dyDescent="0.25">
      <c r="B11" s="679" t="s">
        <v>37</v>
      </c>
      <c r="C11" s="680">
        <v>62731.199999999997</v>
      </c>
      <c r="D11" s="680">
        <f>Italie!D11/D$9</f>
        <v>1.1819666425722164E-2</v>
      </c>
      <c r="E11" s="680">
        <f>Italie!E11/E$9</f>
        <v>5.5325334664034186E-2</v>
      </c>
      <c r="F11" s="680">
        <f>Italie!F11/F$9</f>
        <v>4.8484338160996968E-2</v>
      </c>
      <c r="G11" s="680">
        <f>Italie!G11/G$9</f>
        <v>0.1644715116132566</v>
      </c>
      <c r="H11" s="680">
        <f>Italie!H11/H$9</f>
        <v>1.2084969110441584E-2</v>
      </c>
      <c r="I11" s="680">
        <f>Italie!I11/I$9</f>
        <v>1.0886011317108481E-2</v>
      </c>
      <c r="J11" s="680">
        <f>Italie!J11/J$9</f>
        <v>1.3721872217280877E-2</v>
      </c>
      <c r="K11" s="680">
        <f>Italie!K11/K$9</f>
        <v>1.6732295964285018E-2</v>
      </c>
      <c r="L11" s="680">
        <f>Italie!L11/L$9</f>
        <v>1.1301855421932535E-2</v>
      </c>
      <c r="M11" s="680">
        <f>Italie!M11/M$9</f>
        <v>1.2610589788670239E-3</v>
      </c>
      <c r="N11" s="680">
        <f>Italie!N11/N$9</f>
        <v>1.5880881746464634E-3</v>
      </c>
      <c r="O11" s="680">
        <f>Italie!O11/O$9</f>
        <v>3.4951176449392863E-3</v>
      </c>
      <c r="P11" s="680">
        <f>Italie!P11/P$9</f>
        <v>2.3507758674474362E-3</v>
      </c>
      <c r="Q11" s="680">
        <f>Italie!Q11/Q$9</f>
        <v>1.858000173094169E-3</v>
      </c>
      <c r="R11" s="680">
        <f>Italie!R11/R$9</f>
        <v>1.4118017639647207E-2</v>
      </c>
      <c r="S11" s="680">
        <f>Italie!S11/S$9</f>
        <v>2.8145010986779607E-2</v>
      </c>
      <c r="T11" s="680">
        <f>Italie!T11/T$9</f>
        <v>1.6631907473796288E-2</v>
      </c>
      <c r="U11" s="680">
        <f>Italie!U11/U$9</f>
        <v>5.6640807552107673E-3</v>
      </c>
      <c r="V11" s="680">
        <f>Italie!V11/V$9</f>
        <v>6.2466137616725625E-3</v>
      </c>
      <c r="W11" s="680" t="e">
        <f>Italie!W11/W$9</f>
        <v>#DIV/0!</v>
      </c>
      <c r="X11" s="680" t="e">
        <f>Italie!X11/X$9</f>
        <v>#DIV/0!</v>
      </c>
      <c r="Y11" s="680">
        <f>Italie!Y11/Y$9</f>
        <v>3.1991903903116105E-2</v>
      </c>
      <c r="Z11" s="680">
        <f>Italie!Z11/Z$9</f>
        <v>1.3500027381051645E-2</v>
      </c>
      <c r="AA11" s="680">
        <f>Italie!AA11/AA$9</f>
        <v>3.0075903113260989E-4</v>
      </c>
      <c r="AB11" s="680">
        <f>Italie!AB11/AB$9</f>
        <v>3.0274599513371615E-3</v>
      </c>
    </row>
    <row r="12" spans="2:31" ht="45" x14ac:dyDescent="0.25">
      <c r="B12" s="679" t="s">
        <v>38</v>
      </c>
      <c r="C12" s="680">
        <v>764407.3</v>
      </c>
      <c r="D12" s="680">
        <f>Italie!D12/D$9</f>
        <v>0.47039729071292802</v>
      </c>
      <c r="E12" s="680">
        <f>Italie!E12/E$9</f>
        <v>0.27063851945065198</v>
      </c>
      <c r="F12" s="680">
        <f>Italie!F12/F$9</f>
        <v>0.64703467695599626</v>
      </c>
      <c r="G12" s="680">
        <f>Italie!G12/G$9</f>
        <v>6.6192843851996461E-2</v>
      </c>
      <c r="H12" s="680">
        <f>Italie!H12/H$9</f>
        <v>0.24485529078791199</v>
      </c>
      <c r="I12" s="680">
        <f>Italie!I12/I$9</f>
        <v>0.31875466564116817</v>
      </c>
      <c r="J12" s="680">
        <f>Italie!J12/J$9</f>
        <v>0.19163605515057064</v>
      </c>
      <c r="K12" s="680">
        <f>Italie!K12/K$9</f>
        <v>0.20164774550451306</v>
      </c>
      <c r="L12" s="680">
        <f>Italie!L12/L$9</f>
        <v>0.37034180972489977</v>
      </c>
      <c r="M12" s="680">
        <f>Italie!M12/M$9</f>
        <v>9.4634497659344605E-2</v>
      </c>
      <c r="N12" s="680">
        <f>Italie!N12/N$9</f>
        <v>3.8049262328885579E-2</v>
      </c>
      <c r="O12" s="680">
        <f>Italie!O12/O$9</f>
        <v>0.16286827850442598</v>
      </c>
      <c r="P12" s="680">
        <f>Italie!P12/P$9</f>
        <v>0.16357500646184836</v>
      </c>
      <c r="Q12" s="680">
        <f>Italie!Q12/Q$9</f>
        <v>0.1907645053834128</v>
      </c>
      <c r="R12" s="680">
        <f>Italie!R12/R$9</f>
        <v>5.2477950440991183E-2</v>
      </c>
      <c r="S12" s="680">
        <f>Italie!S12/S$9</f>
        <v>0.10880175208313693</v>
      </c>
      <c r="T12" s="680">
        <f>Italie!T12/T$9</f>
        <v>0.41490021588145076</v>
      </c>
      <c r="U12" s="680">
        <f>Italie!U12/U$9</f>
        <v>0.17486867931582392</v>
      </c>
      <c r="V12" s="680">
        <f>Italie!V12/V$9</f>
        <v>0.18154699302036523</v>
      </c>
      <c r="W12" s="680" t="e">
        <f>Italie!W12/W$9</f>
        <v>#DIV/0!</v>
      </c>
      <c r="X12" s="680" t="e">
        <f>Italie!X12/X$9</f>
        <v>#DIV/0!</v>
      </c>
      <c r="Y12" s="680">
        <f>Italie!Y12/Y$9</f>
        <v>0.38983543889548494</v>
      </c>
      <c r="Z12" s="680">
        <f>Italie!Z12/Z$9</f>
        <v>0.30211933590358636</v>
      </c>
      <c r="AA12" s="680">
        <f>Italie!AA12/AA$9</f>
        <v>0.36041985020057571</v>
      </c>
      <c r="AB12" s="680">
        <f>Italie!AB12/AB$9</f>
        <v>0.86408722642973979</v>
      </c>
    </row>
    <row r="13" spans="2:31" ht="90" x14ac:dyDescent="0.25">
      <c r="B13" s="679" t="s">
        <v>39</v>
      </c>
      <c r="C13" s="680">
        <v>83531.100000000006</v>
      </c>
      <c r="D13" s="680">
        <f>Italie!D13/D$9</f>
        <v>5.1786335769549968E-2</v>
      </c>
      <c r="E13" s="680">
        <f>Italie!E13/E$9</f>
        <v>3.2761276604977109E-2</v>
      </c>
      <c r="F13" s="680">
        <f>Italie!F13/F$9</f>
        <v>2.4506295445089452E-2</v>
      </c>
      <c r="G13" s="680">
        <f>Italie!G13/G$9</f>
        <v>0.51852298845239253</v>
      </c>
      <c r="H13" s="680">
        <f>Italie!H13/H$9</f>
        <v>5.7804558872759371E-2</v>
      </c>
      <c r="I13" s="680">
        <f>Italie!I13/I$9</f>
        <v>3.7338055797028857E-3</v>
      </c>
      <c r="J13" s="680">
        <f>Italie!J13/J$9</f>
        <v>2.4049886879978707E-2</v>
      </c>
      <c r="K13" s="680">
        <f>Italie!K13/K$9</f>
        <v>1.7534917862485809E-2</v>
      </c>
      <c r="L13" s="680">
        <f>Italie!L13/L$9</f>
        <v>5.0028050633944332E-2</v>
      </c>
      <c r="M13" s="680">
        <f>Italie!M13/M$9</f>
        <v>1.5313464240575598E-2</v>
      </c>
      <c r="N13" s="680">
        <f>Italie!N13/N$9</f>
        <v>8.1433170588939598E-3</v>
      </c>
      <c r="O13" s="680">
        <f>Italie!O13/O$9</f>
        <v>1.7523631078922401E-2</v>
      </c>
      <c r="P13" s="680">
        <f>Italie!P13/P$9</f>
        <v>1.861903615961211E-2</v>
      </c>
      <c r="Q13" s="680">
        <f>Italie!Q13/Q$9</f>
        <v>4.5556912073686558E-3</v>
      </c>
      <c r="R13" s="680">
        <f>Italie!R13/R$9</f>
        <v>4.8204535909281816E-2</v>
      </c>
      <c r="S13" s="680">
        <f>Italie!S13/S$9</f>
        <v>7.7523877209140418E-2</v>
      </c>
      <c r="T13" s="680">
        <f>Italie!T13/T$9</f>
        <v>2.7711705463461331E-2</v>
      </c>
      <c r="U13" s="680">
        <f>Italie!U13/U$9</f>
        <v>1.8409197121226281E-2</v>
      </c>
      <c r="V13" s="680">
        <f>Italie!V13/V$9</f>
        <v>6.7622781017943084E-2</v>
      </c>
      <c r="W13" s="680" t="e">
        <f>Italie!W13/W$9</f>
        <v>#DIV/0!</v>
      </c>
      <c r="X13" s="680" t="e">
        <f>Italie!X13/X$9</f>
        <v>#DIV/0!</v>
      </c>
      <c r="Y13" s="680">
        <f>Italie!Y13/Y$9</f>
        <v>4.2599518646567927E-2</v>
      </c>
      <c r="Z13" s="680">
        <f>Italie!Z13/Z$9</f>
        <v>1.2249354455400091E-2</v>
      </c>
      <c r="AA13" s="680">
        <f>Italie!AA13/AA$9</f>
        <v>0</v>
      </c>
      <c r="AB13" s="680">
        <f>Italie!AB13/AB$9</f>
        <v>1.3341869912157735E-3</v>
      </c>
    </row>
    <row r="14" spans="2:31" ht="120" x14ac:dyDescent="0.25">
      <c r="B14" s="679" t="s">
        <v>40</v>
      </c>
      <c r="C14" s="680">
        <v>58128.800000000003</v>
      </c>
      <c r="D14" s="680">
        <f>Italie!D14/D$9</f>
        <v>2.1022407838727813E-2</v>
      </c>
      <c r="E14" s="680">
        <f>Italie!E14/E$9</f>
        <v>9.7307500379683665E-2</v>
      </c>
      <c r="F14" s="680">
        <f>Italie!F14/F$9</f>
        <v>2.770280645097379E-2</v>
      </c>
      <c r="G14" s="680">
        <f>Italie!G14/G$9</f>
        <v>9.4733617237990533E-3</v>
      </c>
      <c r="H14" s="680">
        <f>Italie!H14/H$9</f>
        <v>0.31609604674518399</v>
      </c>
      <c r="I14" s="680">
        <f>Italie!I14/I$9</f>
        <v>3.74434063785576E-2</v>
      </c>
      <c r="J14" s="680">
        <f>Italie!J14/J$9</f>
        <v>1.1655241621590793E-2</v>
      </c>
      <c r="K14" s="680">
        <f>Italie!K14/K$9</f>
        <v>4.8479039969385228E-3</v>
      </c>
      <c r="L14" s="680">
        <f>Italie!L14/L$9</f>
        <v>1.7236349541499638E-2</v>
      </c>
      <c r="M14" s="680">
        <f>Italie!M14/M$9</f>
        <v>4.0599603183008887E-3</v>
      </c>
      <c r="N14" s="680">
        <f>Italie!N14/N$9</f>
        <v>1.4234591387407042E-3</v>
      </c>
      <c r="O14" s="680">
        <f>Italie!O14/O$9</f>
        <v>1.0377256512809427E-2</v>
      </c>
      <c r="P14" s="680">
        <f>Italie!P14/P$9</f>
        <v>1.2792231521341926E-2</v>
      </c>
      <c r="Q14" s="680">
        <f>Italie!Q14/Q$9</f>
        <v>8.2201315883967986E-3</v>
      </c>
      <c r="R14" s="680">
        <f>Italie!R14/R$9</f>
        <v>0.20767744645107097</v>
      </c>
      <c r="S14" s="680">
        <f>Italie!S14/S$9</f>
        <v>2.3235407163525342E-2</v>
      </c>
      <c r="T14" s="680">
        <f>Italie!T14/T$9</f>
        <v>1.3568295708745641E-2</v>
      </c>
      <c r="U14" s="680">
        <f>Italie!U14/U$9</f>
        <v>1.244228432563791E-2</v>
      </c>
      <c r="V14" s="680">
        <f>Italie!V14/V$9</f>
        <v>8.4711731523090163E-3</v>
      </c>
      <c r="W14" s="680" t="e">
        <f>Italie!W14/W$9</f>
        <v>#DIV/0!</v>
      </c>
      <c r="X14" s="680" t="e">
        <f>Italie!X14/X$9</f>
        <v>#DIV/0!</v>
      </c>
      <c r="Y14" s="680">
        <f>Italie!Y14/Y$9</f>
        <v>2.9644753864160985E-2</v>
      </c>
      <c r="Z14" s="680">
        <f>Italie!Z14/Z$9</f>
        <v>1.2300078473456424E-2</v>
      </c>
      <c r="AA14" s="680">
        <f>Italie!AA14/AA$9</f>
        <v>0</v>
      </c>
      <c r="AB14" s="680">
        <f>Italie!AB14/AB$9</f>
        <v>4.1273189386749507E-3</v>
      </c>
    </row>
    <row r="15" spans="2:31" ht="60" x14ac:dyDescent="0.25">
      <c r="B15" s="679" t="s">
        <v>41</v>
      </c>
      <c r="C15" s="680">
        <v>72831.600000000006</v>
      </c>
      <c r="D15" s="680">
        <f>Italie!D15/D$9</f>
        <v>1.9797606617942335E-2</v>
      </c>
      <c r="E15" s="680">
        <f>Italie!E15/E$9</f>
        <v>8.830357336573301E-3</v>
      </c>
      <c r="F15" s="680">
        <f>Italie!F15/F$9</f>
        <v>3.7373942503912982E-3</v>
      </c>
      <c r="G15" s="680">
        <f>Italie!G15/G$9</f>
        <v>9.13782196233732E-3</v>
      </c>
      <c r="H15" s="680">
        <f>Italie!H15/H$9</f>
        <v>9.832922486989866E-3</v>
      </c>
      <c r="I15" s="680">
        <f>Italie!I15/I$9</f>
        <v>0.32347282051944942</v>
      </c>
      <c r="J15" s="680">
        <f>Italie!J15/J$9</f>
        <v>1.0245801610656457E-2</v>
      </c>
      <c r="K15" s="680">
        <f>Italie!K15/K$9</f>
        <v>1.2571869795763208E-2</v>
      </c>
      <c r="L15" s="680">
        <f>Italie!L15/L$9</f>
        <v>2.1510246131562574E-2</v>
      </c>
      <c r="M15" s="680">
        <f>Italie!M15/M$9</f>
        <v>1.5806308119214556E-2</v>
      </c>
      <c r="N15" s="680">
        <f>Italie!N15/N$9</f>
        <v>5.964892442363208E-3</v>
      </c>
      <c r="O15" s="680">
        <f>Italie!O15/O$9</f>
        <v>0.13082069205731514</v>
      </c>
      <c r="P15" s="680">
        <f>Italie!P15/P$9</f>
        <v>7.4712336336978701E-3</v>
      </c>
      <c r="Q15" s="680">
        <f>Italie!Q15/Q$9</f>
        <v>1.3464516616119488E-2</v>
      </c>
      <c r="R15" s="680">
        <f>Italie!R15/R$9</f>
        <v>7.5455690886182272E-2</v>
      </c>
      <c r="S15" s="680">
        <f>Italie!S15/S$9</f>
        <v>5.5956429985568525E-2</v>
      </c>
      <c r="T15" s="680">
        <f>Italie!T15/T$9</f>
        <v>1.7620957106993188E-2</v>
      </c>
      <c r="U15" s="680">
        <f>Italie!U15/U$9</f>
        <v>1.6337975511730069E-2</v>
      </c>
      <c r="V15" s="680">
        <f>Italie!V15/V$9</f>
        <v>6.7501673200114735E-3</v>
      </c>
      <c r="W15" s="680" t="e">
        <f>Italie!W15/W$9</f>
        <v>#DIV/0!</v>
      </c>
      <c r="X15" s="680" t="e">
        <f>Italie!X15/X$9</f>
        <v>#DIV/0!</v>
      </c>
      <c r="Y15" s="680">
        <f>Italie!Y15/Y$9</f>
        <v>3.7142945588641556E-2</v>
      </c>
      <c r="Z15" s="680">
        <f>Italie!Z15/Z$9</f>
        <v>7.8489042018118817E-3</v>
      </c>
      <c r="AA15" s="680">
        <f>Italie!AA15/AA$9</f>
        <v>0.44355189360603542</v>
      </c>
      <c r="AB15" s="680">
        <f>Italie!AB15/AB$9</f>
        <v>4.3484479114703014E-4</v>
      </c>
      <c r="AC15" s="646">
        <f>(Y15-I15)/($Y15-$I15+$Z15+$AA15)</f>
        <v>-1.7345869880675087</v>
      </c>
      <c r="AD15" s="646">
        <f>(Z15)/($Y15-$I15+$Z15+$AA15)</f>
        <v>4.7548678259092869E-2</v>
      </c>
      <c r="AE15" s="646">
        <f>(AA15)/($Y15-$I15+$Z15+$AA15)</f>
        <v>2.6870383098084156</v>
      </c>
    </row>
    <row r="16" spans="2:31" ht="165" x14ac:dyDescent="0.25">
      <c r="B16" s="679" t="s">
        <v>42</v>
      </c>
      <c r="C16" s="680">
        <v>45323.9</v>
      </c>
      <c r="D16" s="680">
        <f>Italie!D16/D$9</f>
        <v>7.0275479881134039E-3</v>
      </c>
      <c r="E16" s="680">
        <f>Italie!E16/E$9</f>
        <v>1.0197218545920027E-2</v>
      </c>
      <c r="F16" s="680">
        <f>Italie!F16/F$9</f>
        <v>1.9433905256275634E-2</v>
      </c>
      <c r="G16" s="680">
        <f>Italie!G16/G$9</f>
        <v>7.4760380844260494E-3</v>
      </c>
      <c r="H16" s="680">
        <f>Italie!H16/H$9</f>
        <v>9.1725250311938886E-3</v>
      </c>
      <c r="I16" s="680">
        <f>Italie!I16/I$9</f>
        <v>7.4870008369877497E-3</v>
      </c>
      <c r="J16" s="680">
        <f>Italie!J16/J$9</f>
        <v>7.6855330206154371E-2</v>
      </c>
      <c r="K16" s="680">
        <f>Italie!K16/K$9</f>
        <v>9.6602487958554906E-3</v>
      </c>
      <c r="L16" s="680">
        <f>Italie!L16/L$9</f>
        <v>9.174087334373757E-3</v>
      </c>
      <c r="M16" s="680">
        <f>Italie!M16/M$9</f>
        <v>4.2409992444943402E-2</v>
      </c>
      <c r="N16" s="680">
        <f>Italie!N16/N$9</f>
        <v>5.4997738429405744E-2</v>
      </c>
      <c r="O16" s="680">
        <f>Italie!O16/O$9</f>
        <v>2.1547220120347352E-2</v>
      </c>
      <c r="P16" s="680">
        <f>Italie!P16/P$9</f>
        <v>1.3443986915871191E-2</v>
      </c>
      <c r="Q16" s="680">
        <f>Italie!Q16/Q$9</f>
        <v>2.8345090846817186E-2</v>
      </c>
      <c r="R16" s="680">
        <f>Italie!R16/R$9</f>
        <v>2.1629567408651827E-3</v>
      </c>
      <c r="S16" s="680">
        <f>Italie!S16/S$9</f>
        <v>1.5635311437128787E-2</v>
      </c>
      <c r="T16" s="680">
        <f>Italie!T16/T$9</f>
        <v>3.3163688935343018E-3</v>
      </c>
      <c r="U16" s="680">
        <f>Italie!U16/U$9</f>
        <v>1.1582390877652117E-2</v>
      </c>
      <c r="V16" s="680">
        <f>Italie!V16/V$9</f>
        <v>8.1269719858495081E-3</v>
      </c>
      <c r="W16" s="680" t="e">
        <f>Italie!W16/W$9</f>
        <v>#DIV/0!</v>
      </c>
      <c r="X16" s="680" t="e">
        <f>Italie!X16/X$9</f>
        <v>#DIV/0!</v>
      </c>
      <c r="Y16" s="680">
        <f>Italie!Y16/Y$9</f>
        <v>2.3114460640230764E-2</v>
      </c>
      <c r="Z16" s="680">
        <f>Italie!Z16/Z$9</f>
        <v>1.4070034991779662E-2</v>
      </c>
      <c r="AA16" s="680">
        <f>Italie!AA16/AA$9</f>
        <v>2.4711365398966917E-3</v>
      </c>
      <c r="AB16" s="680">
        <f>Italie!AB16/AB$9</f>
        <v>1.0676931293980573E-2</v>
      </c>
    </row>
    <row r="17" spans="2:29" ht="60" x14ac:dyDescent="0.25">
      <c r="B17" s="679" t="s">
        <v>43</v>
      </c>
      <c r="C17" s="680">
        <v>143093.20000000001</v>
      </c>
      <c r="D17" s="680">
        <f>Italie!D17/D$9</f>
        <v>9.339945921345006E-3</v>
      </c>
      <c r="E17" s="680">
        <f>Italie!E17/E$9</f>
        <v>0.1797530971339307</v>
      </c>
      <c r="F17" s="680">
        <f>Italie!F17/F$9</f>
        <v>4.3002199195609533E-2</v>
      </c>
      <c r="G17" s="680">
        <f>Italie!G17/G$9</f>
        <v>0.10502659782575541</v>
      </c>
      <c r="H17" s="680">
        <f>Italie!H17/H$9</f>
        <v>8.2239264737210507E-2</v>
      </c>
      <c r="I17" s="680">
        <f>Italie!I17/I$9</f>
        <v>1.40348949564217E-2</v>
      </c>
      <c r="J17" s="680">
        <f>Italie!J17/J$9</f>
        <v>0.14875578253209007</v>
      </c>
      <c r="K17" s="680">
        <f>Italie!K17/K$9</f>
        <v>0.45069166873389782</v>
      </c>
      <c r="L17" s="680">
        <f>Italie!L17/L$9</f>
        <v>1.056335873190734E-2</v>
      </c>
      <c r="M17" s="680">
        <f>Italie!M17/M$9</f>
        <v>1.3953554053958638E-2</v>
      </c>
      <c r="N17" s="680">
        <f>Italie!N17/N$9</f>
        <v>2.480244515691309E-2</v>
      </c>
      <c r="O17" s="680">
        <f>Italie!O17/O$9</f>
        <v>2.7714721531606193E-3</v>
      </c>
      <c r="P17" s="680">
        <f>Italie!P17/P$9</f>
        <v>3.7611299767373457E-2</v>
      </c>
      <c r="Q17" s="680">
        <f>Italie!Q17/Q$9</f>
        <v>5.6846703016442103E-2</v>
      </c>
      <c r="R17" s="680">
        <f>Italie!R17/R$9</f>
        <v>2.2389752204955902E-2</v>
      </c>
      <c r="S17" s="680">
        <f>Italie!S17/S$9</f>
        <v>4.2148622482649598E-2</v>
      </c>
      <c r="T17" s="680">
        <f>Italie!T17/T$9</f>
        <v>4.9733322913715801E-3</v>
      </c>
      <c r="U17" s="680">
        <f>Italie!U17/U$9</f>
        <v>6.0977661463688191E-3</v>
      </c>
      <c r="V17" s="680">
        <f>Italie!V17/V$9</f>
        <v>3.2628995761226375E-2</v>
      </c>
      <c r="W17" s="680" t="e">
        <f>Italie!W17/W$9</f>
        <v>#DIV/0!</v>
      </c>
      <c r="X17" s="680" t="e">
        <f>Italie!X17/X$9</f>
        <v>#DIV/0!</v>
      </c>
      <c r="Y17" s="680">
        <f>Italie!Y17/Y$9</f>
        <v>7.29752324774494E-2</v>
      </c>
      <c r="Z17" s="680">
        <f>Italie!Z17/Z$9</f>
        <v>2.0607269927791244E-2</v>
      </c>
      <c r="AA17" s="680">
        <f>Italie!AA17/AA$9</f>
        <v>0</v>
      </c>
      <c r="AB17" s="680">
        <f>Italie!AB17/AB$9</f>
        <v>1.7401644165332148E-2</v>
      </c>
    </row>
    <row r="18" spans="2:29" ht="60" x14ac:dyDescent="0.25">
      <c r="B18" s="679" t="s">
        <v>44</v>
      </c>
      <c r="C18" s="680">
        <v>31752.2</v>
      </c>
      <c r="D18" s="680">
        <f>Italie!D18/D$9</f>
        <v>6.9940834738842928E-3</v>
      </c>
      <c r="E18" s="680">
        <f>Italie!E18/E$9</f>
        <v>1.9049272092165496E-2</v>
      </c>
      <c r="F18" s="680">
        <f>Italie!F18/F$9</f>
        <v>6.4078814415628156E-3</v>
      </c>
      <c r="G18" s="680">
        <f>Italie!G18/G$9</f>
        <v>1.6123149723677042E-2</v>
      </c>
      <c r="H18" s="680">
        <f>Italie!H18/H$9</f>
        <v>9.4251194497702306E-3</v>
      </c>
      <c r="I18" s="680">
        <f>Italie!I18/I$9</f>
        <v>3.2995414341251868E-2</v>
      </c>
      <c r="J18" s="680">
        <f>Italie!J18/J$9</f>
        <v>1.6597787544003251E-2</v>
      </c>
      <c r="K18" s="680">
        <f>Italie!K18/K$9</f>
        <v>3.6573481812740186E-2</v>
      </c>
      <c r="L18" s="680">
        <f>Italie!L18/L$9</f>
        <v>2.6583840794801961E-2</v>
      </c>
      <c r="M18" s="680">
        <f>Italie!M18/M$9</f>
        <v>1.6287854716967812E-2</v>
      </c>
      <c r="N18" s="680">
        <f>Italie!N18/N$9</f>
        <v>1.1773470446593676E-3</v>
      </c>
      <c r="O18" s="680">
        <f>Italie!O18/O$9</f>
        <v>1.533167585486254E-2</v>
      </c>
      <c r="P18" s="680">
        <f>Italie!P18/P$9</f>
        <v>1.9377746285551306E-2</v>
      </c>
      <c r="Q18" s="680">
        <f>Italie!Q18/Q$9</f>
        <v>6.3895686824771619E-2</v>
      </c>
      <c r="R18" s="680">
        <f>Italie!R18/R$9</f>
        <v>2.1274674506509869E-2</v>
      </c>
      <c r="S18" s="680">
        <f>Italie!S18/S$9</f>
        <v>7.2019609407294072E-2</v>
      </c>
      <c r="T18" s="680">
        <f>Italie!T18/T$9</f>
        <v>1.1338660362798058E-2</v>
      </c>
      <c r="U18" s="680">
        <f>Italie!U18/U$9</f>
        <v>4.3144219085895878E-3</v>
      </c>
      <c r="V18" s="680">
        <f>Italie!V18/V$9</f>
        <v>5.1158491888963258E-2</v>
      </c>
      <c r="W18" s="680" t="e">
        <f>Italie!W18/W$9</f>
        <v>#DIV/0!</v>
      </c>
      <c r="X18" s="680" t="e">
        <f>Italie!X18/X$9</f>
        <v>#DIV/0!</v>
      </c>
      <c r="Y18" s="680">
        <f>Italie!Y18/Y$9</f>
        <v>1.6193111738855997E-2</v>
      </c>
      <c r="Z18" s="680">
        <f>Italie!Z18/Z$9</f>
        <v>6.065735351969781E-2</v>
      </c>
      <c r="AA18" s="680">
        <f>Italie!AA18/AA$9</f>
        <v>0</v>
      </c>
      <c r="AB18" s="680">
        <f>Italie!AB18/AB$9</f>
        <v>0</v>
      </c>
    </row>
    <row r="19" spans="2:29" ht="75" x14ac:dyDescent="0.25">
      <c r="B19" s="679" t="s">
        <v>45</v>
      </c>
      <c r="C19" s="680">
        <v>89273.2</v>
      </c>
      <c r="D19" s="680">
        <f>Italie!D19/D$9</f>
        <v>1.9810992423633976E-3</v>
      </c>
      <c r="E19" s="680">
        <f>Italie!E19/E$9</f>
        <v>5.7126120066824326E-2</v>
      </c>
      <c r="F19" s="680">
        <f>Italie!F19/F$9</f>
        <v>1.8555093812533435E-2</v>
      </c>
      <c r="G19" s="680">
        <f>Italie!G19/G$9</f>
        <v>1.7685465292854596E-2</v>
      </c>
      <c r="H19" s="680">
        <f>Italie!H19/H$9</f>
        <v>3.114215283483977E-2</v>
      </c>
      <c r="I19" s="680">
        <f>Italie!I19/I$9</f>
        <v>1.0701809380079691E-2</v>
      </c>
      <c r="J19" s="680">
        <f>Italie!J19/J$9</f>
        <v>5.749107346095883E-2</v>
      </c>
      <c r="K19" s="680">
        <f>Italie!K19/K$9</f>
        <v>1.5913587762217338E-2</v>
      </c>
      <c r="L19" s="680">
        <f>Italie!L19/L$9</f>
        <v>4.5056458275957036E-2</v>
      </c>
      <c r="M19" s="680">
        <f>Italie!M19/M$9</f>
        <v>0.40421247361025792</v>
      </c>
      <c r="N19" s="680">
        <f>Italie!N19/N$9</f>
        <v>8.4386515717915639E-2</v>
      </c>
      <c r="O19" s="680">
        <f>Italie!O19/O$9</f>
        <v>2.8249198284870103E-2</v>
      </c>
      <c r="P19" s="680">
        <f>Italie!P19/P$9</f>
        <v>0.1008594258313502</v>
      </c>
      <c r="Q19" s="680">
        <f>Italie!Q19/Q$9</f>
        <v>5.4651721642479521E-2</v>
      </c>
      <c r="R19" s="680">
        <f>Italie!R19/R$9</f>
        <v>6.4197816043679121E-2</v>
      </c>
      <c r="S19" s="680">
        <f>Italie!S19/S$9</f>
        <v>4.547729036281755E-2</v>
      </c>
      <c r="T19" s="680">
        <f>Italie!T19/T$9</f>
        <v>2.2701741704193569E-2</v>
      </c>
      <c r="U19" s="680">
        <f>Italie!U19/U$9</f>
        <v>6.0244882699317694E-2</v>
      </c>
      <c r="V19" s="680">
        <f>Italie!V19/V$9</f>
        <v>5.4976575198393725E-2</v>
      </c>
      <c r="W19" s="680" t="e">
        <f>Italie!W19/W$9</f>
        <v>#DIV/0!</v>
      </c>
      <c r="X19" s="680" t="e">
        <f>Italie!X19/X$9</f>
        <v>#DIV/0!</v>
      </c>
      <c r="Y19" s="680">
        <f>Italie!Y19/Y$9</f>
        <v>4.5527897370425958E-2</v>
      </c>
      <c r="Z19" s="680">
        <f>Italie!Z19/Z$9</f>
        <v>2.1590579104637485E-2</v>
      </c>
      <c r="AA19" s="680">
        <f>Italie!AA19/AA$9</f>
        <v>7.6761752858125351E-2</v>
      </c>
      <c r="AB19" s="680">
        <f>Italie!AB19/AB$9</f>
        <v>1.5615177005335119E-2</v>
      </c>
    </row>
    <row r="20" spans="2:29" ht="60" x14ac:dyDescent="0.25">
      <c r="B20" s="679" t="s">
        <v>46</v>
      </c>
      <c r="C20" s="680">
        <v>107781.7</v>
      </c>
      <c r="D20" s="680">
        <f>Italie!D20/D$9</f>
        <v>4.9092442374106496E-2</v>
      </c>
      <c r="E20" s="680">
        <f>Italie!E20/E$9</f>
        <v>2.1717905881842439E-2</v>
      </c>
      <c r="F20" s="680">
        <f>Italie!F20/F$9</f>
        <v>2.0746983535751787E-2</v>
      </c>
      <c r="G20" s="680">
        <f>Italie!G20/G$9</f>
        <v>1.6550200329173793E-2</v>
      </c>
      <c r="H20" s="680">
        <f>Italie!H20/H$9</f>
        <v>2.1516175172707628E-2</v>
      </c>
      <c r="I20" s="680">
        <f>Italie!I20/I$9</f>
        <v>2.6903177644994392E-2</v>
      </c>
      <c r="J20" s="680">
        <f>Italie!J20/J$9</f>
        <v>9.2098657717775964E-2</v>
      </c>
      <c r="K20" s="680">
        <f>Italie!K20/K$9</f>
        <v>2.5225017758432822E-2</v>
      </c>
      <c r="L20" s="680">
        <f>Italie!L20/L$9</f>
        <v>3.9256607199322703E-2</v>
      </c>
      <c r="M20" s="680">
        <f>Italie!M20/M$9</f>
        <v>3.5350604051487357E-2</v>
      </c>
      <c r="N20" s="680">
        <f>Italie!N20/N$9</f>
        <v>0.59568605409144726</v>
      </c>
      <c r="O20" s="680">
        <f>Italie!O20/O$9</f>
        <v>0.23345524207593174</v>
      </c>
      <c r="P20" s="680">
        <f>Italie!P20/P$9</f>
        <v>3.1399012451313317E-2</v>
      </c>
      <c r="Q20" s="680">
        <f>Italie!Q20/Q$9</f>
        <v>3.9367874827136017E-2</v>
      </c>
      <c r="R20" s="680">
        <f>Italie!R20/R$9</f>
        <v>9.146577068458632E-2</v>
      </c>
      <c r="S20" s="680">
        <f>Italie!S20/S$9</f>
        <v>4.0125314555488678E-2</v>
      </c>
      <c r="T20" s="680">
        <f>Italie!T20/T$9</f>
        <v>2.8099999023160856E-2</v>
      </c>
      <c r="U20" s="680">
        <f>Italie!U20/U$9</f>
        <v>3.7521263669501821E-2</v>
      </c>
      <c r="V20" s="680">
        <f>Italie!V20/V$9</f>
        <v>7.9338368868916723E-2</v>
      </c>
      <c r="W20" s="680" t="e">
        <f>Italie!W20/W$9</f>
        <v>#DIV/0!</v>
      </c>
      <c r="X20" s="680" t="e">
        <f>Italie!X20/X$9</f>
        <v>#DIV/0!</v>
      </c>
      <c r="Y20" s="680">
        <f>Italie!Y20/Y$9</f>
        <v>5.4966934936913202E-2</v>
      </c>
      <c r="Z20" s="680">
        <f>Italie!Z20/Z$9</f>
        <v>2.9851368000554844E-2</v>
      </c>
      <c r="AA20" s="680">
        <f>Italie!AA20/AA$9</f>
        <v>1.8029863725586517E-4</v>
      </c>
      <c r="AB20" s="680">
        <f>Italie!AB20/AB$9</f>
        <v>1.45826818948529E-2</v>
      </c>
    </row>
    <row r="21" spans="2:29" ht="45" x14ac:dyDescent="0.25">
      <c r="B21" s="679" t="s">
        <v>47</v>
      </c>
      <c r="C21" s="680">
        <v>58014.7</v>
      </c>
      <c r="D21" s="680">
        <f>Italie!D21/D$9</f>
        <v>1.4222418547372366E-3</v>
      </c>
      <c r="E21" s="680">
        <f>Italie!E21/E$9</f>
        <v>3.4735631685144604E-2</v>
      </c>
      <c r="F21" s="680">
        <f>Italie!F21/F$9</f>
        <v>1.0667708477800011E-2</v>
      </c>
      <c r="G21" s="680">
        <f>Italie!G21/G$9</f>
        <v>1.8137714536563886E-2</v>
      </c>
      <c r="H21" s="680">
        <f>Italie!H21/H$9</f>
        <v>1.6543412763626406E-2</v>
      </c>
      <c r="I21" s="680">
        <f>Italie!I21/I$9</f>
        <v>1.2549645653642189E-2</v>
      </c>
      <c r="J21" s="680">
        <f>Italie!J21/J$9</f>
        <v>7.8215442385863879E-2</v>
      </c>
      <c r="K21" s="680">
        <f>Italie!K21/K$9</f>
        <v>2.4282699010861643E-2</v>
      </c>
      <c r="L21" s="680">
        <f>Italie!L21/L$9</f>
        <v>0.10685353488988851</v>
      </c>
      <c r="M21" s="680">
        <f>Italie!M21/M$9</f>
        <v>2.7289994139535541E-2</v>
      </c>
      <c r="N21" s="680">
        <f>Italie!N21/N$9</f>
        <v>6.0656653673721882E-2</v>
      </c>
      <c r="O21" s="680">
        <f>Italie!O21/O$9</f>
        <v>7.0815167129079148E-2</v>
      </c>
      <c r="P21" s="680">
        <f>Italie!P21/P$9</f>
        <v>4.8017103844131298E-2</v>
      </c>
      <c r="Q21" s="680">
        <f>Italie!Q21/Q$9</f>
        <v>3.7964707203847849E-2</v>
      </c>
      <c r="R21" s="680">
        <f>Italie!R21/R$9</f>
        <v>3.6238975220495594E-2</v>
      </c>
      <c r="S21" s="680">
        <f>Italie!S21/S$9</f>
        <v>7.4427273320618159E-2</v>
      </c>
      <c r="T21" s="680">
        <f>Italie!T21/T$9</f>
        <v>3.5679049730880812E-2</v>
      </c>
      <c r="U21" s="680">
        <f>Italie!U21/U$9</f>
        <v>2.9266286568838208E-2</v>
      </c>
      <c r="V21" s="680">
        <f>Italie!V21/V$9</f>
        <v>7.9657073652675534E-2</v>
      </c>
      <c r="W21" s="680" t="e">
        <f>Italie!W21/W$9</f>
        <v>#DIV/0!</v>
      </c>
      <c r="X21" s="680" t="e">
        <f>Italie!X21/X$9</f>
        <v>#DIV/0!</v>
      </c>
      <c r="Y21" s="680">
        <f>Italie!Y21/Y$9</f>
        <v>2.9586564697759807E-2</v>
      </c>
      <c r="Z21" s="680">
        <f>Italie!Z21/Z$9</f>
        <v>0.13591840687477635</v>
      </c>
      <c r="AA21" s="680">
        <f>Italie!AA21/AA$9</f>
        <v>2.7599540525907604E-2</v>
      </c>
      <c r="AB21" s="680">
        <f>Italie!AB21/AB$9</f>
        <v>1.795972270462973E-3</v>
      </c>
    </row>
    <row r="22" spans="2:29" ht="90" x14ac:dyDescent="0.25">
      <c r="B22" s="679" t="s">
        <v>48</v>
      </c>
      <c r="C22" s="680">
        <v>196811.8</v>
      </c>
      <c r="D22" s="680">
        <f>Italie!D22/D$9</f>
        <v>4.7887719861858483E-2</v>
      </c>
      <c r="E22" s="680">
        <f>Italie!E22/E$9</f>
        <v>7.8713848690633748E-2</v>
      </c>
      <c r="F22" s="680">
        <f>Italie!F22/F$9</f>
        <v>5.1742144314782162E-2</v>
      </c>
      <c r="G22" s="680">
        <f>Italie!G22/G$9</f>
        <v>1.4668259927931896E-2</v>
      </c>
      <c r="H22" s="680">
        <f>Italie!H22/H$9</f>
        <v>5.9438814327885815E-2</v>
      </c>
      <c r="I22" s="680">
        <f>Italie!I22/I$9</f>
        <v>0.10166589646558494</v>
      </c>
      <c r="J22" s="680">
        <f>Italie!J22/J$9</f>
        <v>0.15721447792399712</v>
      </c>
      <c r="K22" s="680">
        <f>Italie!K22/K$9</f>
        <v>6.6217153249137059E-2</v>
      </c>
      <c r="L22" s="680">
        <f>Italie!L22/L$9</f>
        <v>7.1301651417322032E-2</v>
      </c>
      <c r="M22" s="680">
        <f>Italie!M22/M$9</f>
        <v>0.18786813248886158</v>
      </c>
      <c r="N22" s="680">
        <f>Italie!N22/N$9</f>
        <v>9.9199803110324739E-2</v>
      </c>
      <c r="O22" s="680">
        <f>Italie!O22/O$9</f>
        <v>0.19968712091185339</v>
      </c>
      <c r="P22" s="680">
        <f>Italie!P22/P$9</f>
        <v>0.37978288189523784</v>
      </c>
      <c r="Q22" s="680">
        <f>Italie!Q22/Q$9</f>
        <v>0.14867131811209505</v>
      </c>
      <c r="R22" s="680">
        <f>Italie!R22/R$9</f>
        <v>0.11400881982360353</v>
      </c>
      <c r="S22" s="680">
        <f>Italie!S22/S$9</f>
        <v>0.15962376625354441</v>
      </c>
      <c r="T22" s="680">
        <f>Italie!T22/T$9</f>
        <v>0.12520513622021862</v>
      </c>
      <c r="U22" s="680">
        <f>Italie!U22/U$9</f>
        <v>0.11540517805402374</v>
      </c>
      <c r="V22" s="680">
        <f>Italie!V22/V$9</f>
        <v>0.22173566625235044</v>
      </c>
      <c r="W22" s="680" t="e">
        <f>Italie!W22/W$9</f>
        <v>#DIV/0!</v>
      </c>
      <c r="X22" s="680" t="e">
        <f>Italie!X22/X$9</f>
        <v>#DIV/0!</v>
      </c>
      <c r="Y22" s="680">
        <f>Italie!Y22/Y$9</f>
        <v>0.10037085521398134</v>
      </c>
      <c r="Z22" s="680">
        <f>Italie!Z22/Z$9</f>
        <v>1.3627191644195664E-2</v>
      </c>
      <c r="AA22" s="680">
        <f>Italie!AA22/AA$9</f>
        <v>8.5127087022051823E-2</v>
      </c>
      <c r="AB22" s="680">
        <f>Italie!AB22/AB$9</f>
        <v>3.1388742383661843E-2</v>
      </c>
    </row>
    <row r="23" spans="2:29" ht="60" x14ac:dyDescent="0.25">
      <c r="B23" s="679" t="s">
        <v>49</v>
      </c>
      <c r="C23" s="680">
        <v>123348.2</v>
      </c>
      <c r="D23" s="680">
        <f>Italie!D23/D$9</f>
        <v>1.394131662784783E-2</v>
      </c>
      <c r="E23" s="680">
        <f>Italie!E23/E$9</f>
        <v>0.11707274739103078</v>
      </c>
      <c r="F23" s="680">
        <f>Italie!F23/F$9</f>
        <v>2.7595818556455928E-2</v>
      </c>
      <c r="G23" s="680">
        <f>Italie!G23/G$9</f>
        <v>2.8706553900550262E-2</v>
      </c>
      <c r="H23" s="680">
        <f>Italie!H23/H$9</f>
        <v>0.10919078486868133</v>
      </c>
      <c r="I23" s="680">
        <f>Italie!I23/I$9</f>
        <v>8.7549564863318927E-2</v>
      </c>
      <c r="J23" s="680">
        <f>Italie!J23/J$9</f>
        <v>8.1588746677436583E-2</v>
      </c>
      <c r="K23" s="680">
        <f>Italie!K23/K$9</f>
        <v>9.7488081318806E-2</v>
      </c>
      <c r="L23" s="680">
        <f>Italie!L23/L$9</f>
        <v>7.6854656915246289E-2</v>
      </c>
      <c r="M23" s="680">
        <f>Italie!M23/M$9</f>
        <v>9.2585453338699539E-2</v>
      </c>
      <c r="N23" s="680">
        <f>Italie!N23/N$9</f>
        <v>2.0262674772845189E-2</v>
      </c>
      <c r="O23" s="680">
        <f>Italie!O23/O$9</f>
        <v>8.8428878559675239E-2</v>
      </c>
      <c r="P23" s="680">
        <f>Italie!P23/P$9</f>
        <v>9.1102034813765068E-2</v>
      </c>
      <c r="Q23" s="680">
        <f>Italie!Q23/Q$9</f>
        <v>0.21573425993956438</v>
      </c>
      <c r="R23" s="680">
        <f>Italie!R23/R$9</f>
        <v>0.19271104577908441</v>
      </c>
      <c r="S23" s="680">
        <f>Italie!S23/S$9</f>
        <v>0.10751089612960775</v>
      </c>
      <c r="T23" s="680">
        <f>Italie!T23/T$9</f>
        <v>6.8423918883277479E-2</v>
      </c>
      <c r="U23" s="680">
        <f>Italie!U23/U$9</f>
        <v>6.1071128142817087E-2</v>
      </c>
      <c r="V23" s="680">
        <f>Italie!V23/V$9</f>
        <v>7.2524460592153492E-2</v>
      </c>
      <c r="W23" s="680" t="e">
        <f>Italie!W23/W$9</f>
        <v>#DIV/0!</v>
      </c>
      <c r="X23" s="680" t="e">
        <f>Italie!X23/X$9</f>
        <v>#DIV/0!</v>
      </c>
      <c r="Y23" s="680">
        <f>Italie!Y23/Y$9</f>
        <v>6.2905599781645283E-2</v>
      </c>
      <c r="Z23" s="680">
        <f>Italie!Z23/Z$9</f>
        <v>8.4730363234268233E-3</v>
      </c>
      <c r="AA23" s="680">
        <f>Italie!AA23/AA$9</f>
        <v>0</v>
      </c>
      <c r="AB23" s="680">
        <f>Italie!AB23/AB$9</f>
        <v>1.7844005171850481E-2</v>
      </c>
    </row>
    <row r="24" spans="2:29" ht="135" x14ac:dyDescent="0.25">
      <c r="B24" s="679" t="s">
        <v>50</v>
      </c>
      <c r="C24" s="680">
        <v>4424.6000000000004</v>
      </c>
      <c r="D24" s="680">
        <f>Italie!D24/D$9</f>
        <v>0</v>
      </c>
      <c r="E24" s="680">
        <f>Italie!E24/E$9</f>
        <v>1.6055195157406001E-3</v>
      </c>
      <c r="F24" s="680">
        <f>Italie!F24/F$9</f>
        <v>7.3492263190220509E-4</v>
      </c>
      <c r="G24" s="680">
        <f>Italie!G24/G$9</f>
        <v>8.9521477860343853E-4</v>
      </c>
      <c r="H24" s="680">
        <f>Italie!H24/H$9</f>
        <v>9.9211783681791904E-4</v>
      </c>
      <c r="I24" s="680">
        <f>Italie!I24/I$9</f>
        <v>2.5206580856571323E-5</v>
      </c>
      <c r="J24" s="680">
        <f>Italie!J24/J$9</f>
        <v>2.0954051639045651E-3</v>
      </c>
      <c r="K24" s="680">
        <f>Italie!K24/K$9</f>
        <v>1.6907552011676964E-3</v>
      </c>
      <c r="L24" s="680">
        <f>Italie!L24/L$9</f>
        <v>6.9361567571427115E-5</v>
      </c>
      <c r="M24" s="680">
        <f>Italie!M24/M$9</f>
        <v>3.9498118296652472E-3</v>
      </c>
      <c r="N24" s="680">
        <f>Italie!N24/N$9</f>
        <v>2.4112333541752586E-4</v>
      </c>
      <c r="O24" s="680">
        <f>Italie!O24/O$9</f>
        <v>2.6093275201479723E-3</v>
      </c>
      <c r="P24" s="680">
        <f>Italie!P24/P$9</f>
        <v>5.4769735376168699E-3</v>
      </c>
      <c r="Q24" s="680">
        <f>Italie!Q24/Q$9</f>
        <v>2.9205037408596151E-3</v>
      </c>
      <c r="R24" s="680">
        <f>Italie!R24/R$9</f>
        <v>2.7851742965140695E-2</v>
      </c>
      <c r="S24" s="680">
        <f>Italie!S24/S$9</f>
        <v>2.8377074978425305E-2</v>
      </c>
      <c r="T24" s="680">
        <f>Italie!T24/T$9</f>
        <v>1.7729630461751861E-3</v>
      </c>
      <c r="U24" s="680">
        <f>Italie!U24/U$9</f>
        <v>7.5894943452659127E-3</v>
      </c>
      <c r="V24" s="680">
        <f>Italie!V24/V$9</f>
        <v>7.3302100264524973E-4</v>
      </c>
      <c r="W24" s="680" t="e">
        <f>Italie!W24/W$9</f>
        <v>#DIV/0!</v>
      </c>
      <c r="X24" s="680" t="e">
        <f>Italie!X24/X$9</f>
        <v>#DIV/0!</v>
      </c>
      <c r="Y24" s="680">
        <f>Italie!Y24/Y$9</f>
        <v>2.2564748962195453E-3</v>
      </c>
      <c r="Z24" s="680">
        <f>Italie!Z24/Z$9</f>
        <v>8.8997556675057612E-2</v>
      </c>
      <c r="AA24" s="680">
        <f>Italie!AA24/AA$9</f>
        <v>0</v>
      </c>
      <c r="AB24" s="680">
        <f>Italie!AB24/AB$9</f>
        <v>1.3199031082633346E-4</v>
      </c>
    </row>
    <row r="25" spans="2:29" ht="30" x14ac:dyDescent="0.25">
      <c r="B25" s="679" t="s">
        <v>51</v>
      </c>
      <c r="C25" s="680">
        <v>9576.2999999999993</v>
      </c>
      <c r="D25" s="680">
        <f>Italie!D25/D$9</f>
        <v>3.3464514229111451E-5</v>
      </c>
      <c r="E25" s="680">
        <f>Italie!E25/E$9</f>
        <v>3.5364821765637541E-3</v>
      </c>
      <c r="F25" s="680">
        <f>Italie!F25/F$9</f>
        <v>2.4234491708438172E-3</v>
      </c>
      <c r="G25" s="680">
        <f>Italie!G25/G$9</f>
        <v>1.071605246091227E-3</v>
      </c>
      <c r="H25" s="680">
        <f>Italie!H25/H$9</f>
        <v>4.2667153595666325E-3</v>
      </c>
      <c r="I25" s="680">
        <f>Italie!I25/I$9</f>
        <v>2.5911072475383189E-3</v>
      </c>
      <c r="J25" s="680">
        <f>Italie!J25/J$9</f>
        <v>4.9240479857031502E-3</v>
      </c>
      <c r="K25" s="680">
        <f>Italie!K25/K$9</f>
        <v>9.0692887906401419E-3</v>
      </c>
      <c r="L25" s="680">
        <f>Italie!L25/L$9</f>
        <v>2.2685312688066751E-3</v>
      </c>
      <c r="M25" s="680">
        <f>Italie!M25/M$9</f>
        <v>5.6175729204177172E-3</v>
      </c>
      <c r="N25" s="680">
        <f>Italie!N25/N$9</f>
        <v>2.115233673455813E-3</v>
      </c>
      <c r="O25" s="680">
        <f>Italie!O25/O$9</f>
        <v>4.0896479659856587E-3</v>
      </c>
      <c r="P25" s="680">
        <f>Italie!P25/P$9</f>
        <v>1.2769949285631523E-2</v>
      </c>
      <c r="Q25" s="680">
        <f>Italie!Q25/Q$9</f>
        <v>1.4283951776701158E-2</v>
      </c>
      <c r="R25" s="680">
        <f>Italie!R25/R$9</f>
        <v>6.3166736665266699E-3</v>
      </c>
      <c r="S25" s="680">
        <f>Italie!S25/S$9</f>
        <v>6.4811121666799629E-2</v>
      </c>
      <c r="T25" s="680">
        <f>Italie!T25/T$9</f>
        <v>3.2308954684432114E-3</v>
      </c>
      <c r="U25" s="680">
        <f>Italie!U25/U$9</f>
        <v>1.3668567155808956E-2</v>
      </c>
      <c r="V25" s="680">
        <f>Italie!V25/V$9</f>
        <v>2.7504222838384804E-2</v>
      </c>
      <c r="W25" s="680" t="e">
        <f>Italie!W25/W$9</f>
        <v>#DIV/0!</v>
      </c>
      <c r="X25" s="680" t="e">
        <f>Italie!X25/X$9</f>
        <v>#DIV/0!</v>
      </c>
      <c r="Y25" s="680">
        <f>Italie!Y25/Y$9</f>
        <v>4.8837591078667517E-3</v>
      </c>
      <c r="Z25" s="680">
        <f>Italie!Z25/Z$9</f>
        <v>5.6428769841255784E-2</v>
      </c>
      <c r="AA25" s="680">
        <f>Italie!AA25/AA$9</f>
        <v>0</v>
      </c>
      <c r="AB25" s="680">
        <f>Italie!AB25/AB$9</f>
        <v>1.5585705196205404E-4</v>
      </c>
    </row>
    <row r="26" spans="2:29" ht="60" x14ac:dyDescent="0.25">
      <c r="B26" s="679" t="s">
        <v>52</v>
      </c>
      <c r="C26" s="680">
        <v>25345.9</v>
      </c>
      <c r="D26" s="680">
        <f>Italie!D26/D$9</f>
        <v>0</v>
      </c>
      <c r="E26" s="680">
        <f>Italie!E26/E$9</f>
        <v>4.5779002408279272E-3</v>
      </c>
      <c r="F26" s="680">
        <f>Italie!F26/F$9</f>
        <v>3.3879499930655998E-4</v>
      </c>
      <c r="G26" s="680">
        <f>Italie!G26/G$9</f>
        <v>2.8116375268730215E-4</v>
      </c>
      <c r="H26" s="680">
        <f>Italie!H26/H$9</f>
        <v>6.1109589457987159E-3</v>
      </c>
      <c r="I26" s="680">
        <f>Italie!I26/I$9</f>
        <v>1.552466851730367E-3</v>
      </c>
      <c r="J26" s="680">
        <f>Italie!J26/J$9</f>
        <v>3.4272566069748527E-4</v>
      </c>
      <c r="K26" s="680">
        <f>Italie!K26/K$9</f>
        <v>1.0540762270674923E-3</v>
      </c>
      <c r="L26" s="680">
        <f>Italie!L26/L$9</f>
        <v>1.8258412640125667E-3</v>
      </c>
      <c r="M26" s="680">
        <f>Italie!M26/M$9</f>
        <v>4.1799939277115241E-4</v>
      </c>
      <c r="N26" s="680">
        <f>Italie!N26/N$9</f>
        <v>2.7937048517340929E-4</v>
      </c>
      <c r="O26" s="680">
        <f>Italie!O26/O$9</f>
        <v>5.0144729098355737E-4</v>
      </c>
      <c r="P26" s="680">
        <f>Italie!P26/P$9</f>
        <v>3.7068727327825159E-2</v>
      </c>
      <c r="Q26" s="680">
        <f>Italie!Q26/Q$9</f>
        <v>6.5066834604838905E-2</v>
      </c>
      <c r="R26" s="680">
        <f>Italie!R26/R$9</f>
        <v>7.6459470810583789E-3</v>
      </c>
      <c r="S26" s="680">
        <f>Italie!S26/S$9</f>
        <v>4.2344426475600647E-2</v>
      </c>
      <c r="T26" s="680">
        <f>Italie!T26/T$9</f>
        <v>0.19357044475486221</v>
      </c>
      <c r="U26" s="680">
        <f>Italie!U26/U$9</f>
        <v>1.9456023927469857E-2</v>
      </c>
      <c r="V26" s="680">
        <f>Italie!V26/V$9</f>
        <v>4.0475507537368139E-3</v>
      </c>
      <c r="W26" s="680" t="e">
        <f>Italie!W26/W$9</f>
        <v>#DIV/0!</v>
      </c>
      <c r="X26" s="680" t="e">
        <f>Italie!X26/X$9</f>
        <v>#DIV/0!</v>
      </c>
      <c r="Y26" s="680">
        <f>Italie!Y26/Y$9</f>
        <v>1.2926001688760786E-2</v>
      </c>
      <c r="Z26" s="680">
        <f>Italie!Z26/Z$9</f>
        <v>0.112750990907153</v>
      </c>
      <c r="AA26" s="680">
        <f>Italie!AA26/AA$9</f>
        <v>0</v>
      </c>
      <c r="AB26" s="680">
        <f>Italie!AB26/AB$9</f>
        <v>7.4854779016578159E-5</v>
      </c>
    </row>
    <row r="27" spans="2:29" ht="75" x14ac:dyDescent="0.25">
      <c r="B27" s="679" t="s">
        <v>53</v>
      </c>
      <c r="C27" s="680">
        <v>23492.799999999999</v>
      </c>
      <c r="D27" s="680">
        <f>Italie!D27/D$9</f>
        <v>4.2834578213262657E-4</v>
      </c>
      <c r="E27" s="680">
        <f>Italie!E27/E$9</f>
        <v>2.9289883057429865E-3</v>
      </c>
      <c r="F27" s="680">
        <f>Italie!F27/F$9</f>
        <v>2.572043468785291E-3</v>
      </c>
      <c r="G27" s="680">
        <f>Italie!G27/G$9</f>
        <v>1.1140450578176124E-3</v>
      </c>
      <c r="H27" s="680">
        <f>Italie!H27/H$9</f>
        <v>1.6738184363492498E-3</v>
      </c>
      <c r="I27" s="680">
        <f>Italie!I27/I$9</f>
        <v>4.4408824888590142E-3</v>
      </c>
      <c r="J27" s="680">
        <f>Italie!J27/J$9</f>
        <v>3.3614861653417523E-3</v>
      </c>
      <c r="K27" s="680">
        <f>Italie!K27/K$9</f>
        <v>3.1715418044938365E-3</v>
      </c>
      <c r="L27" s="680">
        <f>Italie!L27/L$9</f>
        <v>6.8429266501422933E-2</v>
      </c>
      <c r="M27" s="680">
        <f>Italie!M27/M$9</f>
        <v>3.3317093492060135E-2</v>
      </c>
      <c r="N27" s="680">
        <f>Italie!N27/N$9</f>
        <v>3.7083106067660872E-4</v>
      </c>
      <c r="O27" s="680">
        <f>Italie!O27/O$9</f>
        <v>5.7381184016142396E-3</v>
      </c>
      <c r="P27" s="680">
        <f>Italie!P27/P$9</f>
        <v>1.153551342727524E-2</v>
      </c>
      <c r="Q27" s="680">
        <f>Italie!Q27/Q$9</f>
        <v>1.7038727058117289E-2</v>
      </c>
      <c r="R27" s="680">
        <f>Italie!R27/R$9</f>
        <v>5.1238975220495591E-4</v>
      </c>
      <c r="S27" s="680">
        <f>Italie!S27/S$9</f>
        <v>1.7187239381259382E-3</v>
      </c>
      <c r="T27" s="680">
        <f>Italie!T27/T$9</f>
        <v>4.9086166980883263E-4</v>
      </c>
      <c r="U27" s="680">
        <f>Italie!U27/U$9</f>
        <v>0.40036638938218522</v>
      </c>
      <c r="V27" s="680">
        <f>Italie!V27/V$9</f>
        <v>5.4103324090894599E-2</v>
      </c>
      <c r="W27" s="680" t="e">
        <f>Italie!W27/W$9</f>
        <v>#DIV/0!</v>
      </c>
      <c r="X27" s="680" t="e">
        <f>Italie!X27/X$9</f>
        <v>#DIV/0!</v>
      </c>
      <c r="Y27" s="680">
        <f>Italie!Y27/Y$9</f>
        <v>1.1980950468269793E-2</v>
      </c>
      <c r="Z27" s="680">
        <f>Italie!Z27/Z$9</f>
        <v>1.8757189297147179E-2</v>
      </c>
      <c r="AA27" s="680">
        <f>Italie!AA27/AA$9</f>
        <v>1.333164706202064E-3</v>
      </c>
      <c r="AB27" s="680">
        <f>Italie!AB27/AB$9</f>
        <v>1.2446867119568215E-3</v>
      </c>
    </row>
    <row r="28" spans="2:29" ht="30" x14ac:dyDescent="0.25">
      <c r="B28" s="679" t="s">
        <v>54</v>
      </c>
      <c r="C28" s="680">
        <v>7636.5</v>
      </c>
      <c r="D28" s="680">
        <f>Italie!D28/D$9</f>
        <v>9.5474259095654958E-3</v>
      </c>
      <c r="E28" s="680">
        <f>Italie!E28/E$9</f>
        <v>4.1222798377123513E-3</v>
      </c>
      <c r="F28" s="680">
        <f>Italie!F28/F$9</f>
        <v>1.231599072771581E-3</v>
      </c>
      <c r="G28" s="680">
        <f>Italie!G28/G$9</f>
        <v>4.1776689668160463E-3</v>
      </c>
      <c r="H28" s="680">
        <f>Italie!H28/H$9</f>
        <v>7.2004625825496816E-3</v>
      </c>
      <c r="I28" s="680">
        <f>Italie!I28/I$9</f>
        <v>3.1152748648377894E-3</v>
      </c>
      <c r="J28" s="680">
        <f>Italie!J28/J$9</f>
        <v>9.9426409812538837E-4</v>
      </c>
      <c r="K28" s="680">
        <f>Italie!K28/K$9</f>
        <v>5.3601257779632878E-3</v>
      </c>
      <c r="L28" s="680">
        <f>Italie!L28/L$9</f>
        <v>3.2559135836469901E-3</v>
      </c>
      <c r="M28" s="680">
        <f>Italie!M28/M$9</f>
        <v>5.522958192999923E-3</v>
      </c>
      <c r="N28" s="680">
        <f>Italie!N28/N$9</f>
        <v>8.148305817557771E-5</v>
      </c>
      <c r="O28" s="680">
        <f>Italie!O28/O$9</f>
        <v>1.3391945615489017E-3</v>
      </c>
      <c r="P28" s="680">
        <f>Italie!P28/P$9</f>
        <v>4.2180272199791435E-3</v>
      </c>
      <c r="Q28" s="680">
        <f>Italie!Q28/Q$9</f>
        <v>2.3273799987846584E-2</v>
      </c>
      <c r="R28" s="680">
        <f>Italie!R28/R$9</f>
        <v>1.2763544729105417E-2</v>
      </c>
      <c r="S28" s="680">
        <f>Italie!S28/S$9</f>
        <v>7.476811730834778E-3</v>
      </c>
      <c r="T28" s="680">
        <f>Italie!T28/T$9</f>
        <v>1.0332516044582938E-2</v>
      </c>
      <c r="U28" s="680">
        <f>Italie!U28/U$9</f>
        <v>4.9350406580054207E-4</v>
      </c>
      <c r="V28" s="680">
        <f>Italie!V28/V$9</f>
        <v>4.2304872996143675E-2</v>
      </c>
      <c r="W28" s="680" t="e">
        <f>Italie!W28/W$9</f>
        <v>#DIV/0!</v>
      </c>
      <c r="X28" s="680" t="e">
        <f>Italie!X28/X$9</f>
        <v>#DIV/0!</v>
      </c>
      <c r="Y28" s="680">
        <f>Italie!Y28/Y$9</f>
        <v>3.894492280653744E-3</v>
      </c>
      <c r="Z28" s="680">
        <f>Italie!Z28/Z$9</f>
        <v>2.3011914264224383E-2</v>
      </c>
      <c r="AA28" s="680">
        <f>Italie!AA28/AA$9</f>
        <v>6.1588969277112204E-4</v>
      </c>
      <c r="AB28" s="680">
        <f>Italie!AB28/AB$9</f>
        <v>4.0519217337234699E-4</v>
      </c>
    </row>
    <row r="29" spans="2:29" ht="195" x14ac:dyDescent="0.25">
      <c r="B29" s="679" t="s">
        <v>55</v>
      </c>
      <c r="C29" s="680">
        <v>0</v>
      </c>
      <c r="D29" s="680">
        <f>Italie!D29/D$9</f>
        <v>0</v>
      </c>
      <c r="E29" s="680">
        <f>Italie!E29/E$9</f>
        <v>0</v>
      </c>
      <c r="F29" s="680">
        <f>Italie!F29/F$9</f>
        <v>0</v>
      </c>
      <c r="G29" s="680">
        <f>Italie!G29/G$9</f>
        <v>0</v>
      </c>
      <c r="H29" s="680">
        <f>Italie!H29/H$9</f>
        <v>0</v>
      </c>
      <c r="I29" s="680">
        <f>Italie!I29/I$9</f>
        <v>0</v>
      </c>
      <c r="J29" s="680">
        <f>Italie!J29/J$9</f>
        <v>0</v>
      </c>
      <c r="K29" s="680">
        <f>Italie!K29/K$9</f>
        <v>0</v>
      </c>
      <c r="L29" s="680">
        <f>Italie!L29/L$9</f>
        <v>0</v>
      </c>
      <c r="M29" s="680">
        <f>Italie!M29/M$9</f>
        <v>0</v>
      </c>
      <c r="N29" s="680">
        <f>Italie!N29/N$9</f>
        <v>0</v>
      </c>
      <c r="O29" s="680">
        <f>Italie!O29/O$9</f>
        <v>0</v>
      </c>
      <c r="P29" s="680">
        <f>Italie!P29/P$9</f>
        <v>0</v>
      </c>
      <c r="Q29" s="680">
        <f>Italie!Q29/Q$9</f>
        <v>0</v>
      </c>
      <c r="R29" s="680">
        <f>Italie!R29/R$9</f>
        <v>0</v>
      </c>
      <c r="S29" s="680">
        <f>Italie!S29/S$9</f>
        <v>0</v>
      </c>
      <c r="T29" s="680">
        <f>Italie!T29/T$9</f>
        <v>0</v>
      </c>
      <c r="U29" s="680">
        <f>Italie!U29/U$9</f>
        <v>0</v>
      </c>
      <c r="V29" s="680">
        <f>Italie!V29/V$9</f>
        <v>0</v>
      </c>
      <c r="W29" s="680" t="e">
        <f>Italie!W29/W$9</f>
        <v>#DIV/0!</v>
      </c>
      <c r="X29" s="680" t="e">
        <f>Italie!X29/X$9</f>
        <v>#DIV/0!</v>
      </c>
      <c r="Y29" s="680">
        <f>Italie!Y29/Y$9</f>
        <v>0</v>
      </c>
      <c r="Z29" s="680">
        <f>Italie!Z29/Z$9</f>
        <v>1.1622671964162204E-2</v>
      </c>
      <c r="AA29" s="680">
        <f>Italie!AA29/AA$9</f>
        <v>0</v>
      </c>
      <c r="AB29" s="680">
        <f>Italie!AB29/AB$9</f>
        <v>0</v>
      </c>
    </row>
    <row r="30" spans="2:29" ht="105" x14ac:dyDescent="0.25">
      <c r="B30" s="679" t="s">
        <v>56</v>
      </c>
      <c r="C30" s="680">
        <v>0</v>
      </c>
      <c r="D30" s="680">
        <f>Italie!D30/D$9</f>
        <v>0</v>
      </c>
      <c r="E30" s="680">
        <f>Italie!E30/E$9</f>
        <v>0</v>
      </c>
      <c r="F30" s="680">
        <f>Italie!F30/F$9</f>
        <v>0</v>
      </c>
      <c r="G30" s="680">
        <f>Italie!G30/G$9</f>
        <v>0</v>
      </c>
      <c r="H30" s="680">
        <f>Italie!H30/H$9</f>
        <v>0</v>
      </c>
      <c r="I30" s="680">
        <f>Italie!I30/I$9</f>
        <v>0</v>
      </c>
      <c r="J30" s="680">
        <f>Italie!J30/J$9</f>
        <v>0</v>
      </c>
      <c r="K30" s="680">
        <f>Italie!K30/K$9</f>
        <v>0</v>
      </c>
      <c r="L30" s="680">
        <f>Italie!L30/L$9</f>
        <v>0</v>
      </c>
      <c r="M30" s="680">
        <f>Italie!M30/M$9</f>
        <v>0</v>
      </c>
      <c r="N30" s="680">
        <f>Italie!N30/N$9</f>
        <v>0</v>
      </c>
      <c r="O30" s="680">
        <f>Italie!O30/O$9</f>
        <v>0</v>
      </c>
      <c r="P30" s="680">
        <f>Italie!P30/P$9</f>
        <v>0</v>
      </c>
      <c r="Q30" s="680">
        <f>Italie!Q30/Q$9</f>
        <v>0</v>
      </c>
      <c r="R30" s="680">
        <f>Italie!R30/R$9</f>
        <v>0</v>
      </c>
      <c r="S30" s="680">
        <f>Italie!S30/S$9</f>
        <v>0</v>
      </c>
      <c r="T30" s="680">
        <f>Italie!T30/T$9</f>
        <v>0</v>
      </c>
      <c r="U30" s="680">
        <f>Italie!U30/U$9</f>
        <v>0</v>
      </c>
      <c r="V30" s="680">
        <f>Italie!V30/V$9</f>
        <v>0</v>
      </c>
      <c r="W30" s="680" t="e">
        <f>Italie!W30/W$9</f>
        <v>#DIV/0!</v>
      </c>
      <c r="X30" s="680" t="e">
        <f>Italie!X30/X$9</f>
        <v>#DIV/0!</v>
      </c>
      <c r="Y30" s="680">
        <f>Italie!Y30/Y$9</f>
        <v>0</v>
      </c>
      <c r="Z30" s="680">
        <f>Italie!Z30/Z$9</f>
        <v>0</v>
      </c>
      <c r="AA30" s="680">
        <f>Italie!AA30/AA$9</f>
        <v>0</v>
      </c>
      <c r="AB30" s="680">
        <f>Italie!AB30/AB$9</f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8"/>
  <dimension ref="B1:AE32"/>
  <sheetViews>
    <sheetView topLeftCell="U14" workbookViewId="0">
      <selection activeCell="AC16" sqref="AC16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80</v>
      </c>
    </row>
    <row r="3" spans="2:31" x14ac:dyDescent="0.25">
      <c r="B3" s="674" t="s">
        <v>2</v>
      </c>
    </row>
    <row r="4" spans="2:31" x14ac:dyDescent="0.25">
      <c r="B4" s="674" t="s">
        <v>3</v>
      </c>
    </row>
    <row r="5" spans="2:31" x14ac:dyDescent="0.25">
      <c r="AC5" s="647" t="s">
        <v>73</v>
      </c>
      <c r="AD5" t="s">
        <v>74</v>
      </c>
      <c r="AE5" t="s">
        <v>75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1162041</v>
      </c>
      <c r="D9" s="680">
        <v>31337</v>
      </c>
      <c r="E9" s="680">
        <v>3060</v>
      </c>
      <c r="F9" s="680">
        <v>425985</v>
      </c>
      <c r="G9" s="680">
        <v>40581</v>
      </c>
      <c r="H9" s="680">
        <v>21062</v>
      </c>
      <c r="I9" s="680">
        <v>98478</v>
      </c>
      <c r="J9" s="680">
        <v>107389</v>
      </c>
      <c r="K9" s="680">
        <v>78676</v>
      </c>
      <c r="L9" s="680">
        <v>41990</v>
      </c>
      <c r="M9" s="680">
        <v>52603</v>
      </c>
      <c r="N9" s="680">
        <v>35943</v>
      </c>
      <c r="O9" s="680">
        <v>23729</v>
      </c>
      <c r="P9" s="680">
        <v>52935</v>
      </c>
      <c r="Q9" s="680">
        <v>27949</v>
      </c>
      <c r="R9" s="680">
        <v>24803</v>
      </c>
      <c r="S9" s="680">
        <v>11935</v>
      </c>
      <c r="T9" s="680">
        <v>48647</v>
      </c>
      <c r="U9" s="680">
        <v>21017</v>
      </c>
      <c r="V9" s="680">
        <v>13922</v>
      </c>
      <c r="W9" s="680">
        <v>0</v>
      </c>
      <c r="X9" s="680">
        <v>0</v>
      </c>
      <c r="Y9" s="680">
        <v>1162041</v>
      </c>
      <c r="Z9" s="680">
        <v>969289</v>
      </c>
      <c r="AA9" s="680">
        <v>249560</v>
      </c>
      <c r="AB9" s="680">
        <v>391852</v>
      </c>
    </row>
    <row r="10" spans="2:31" ht="75" x14ac:dyDescent="0.25">
      <c r="B10" s="679" t="s">
        <v>36</v>
      </c>
      <c r="C10" s="680">
        <v>46562.6</v>
      </c>
      <c r="D10" s="680">
        <v>3298.4</v>
      </c>
      <c r="E10" s="680">
        <v>0.1</v>
      </c>
      <c r="F10" s="680">
        <v>39725.9</v>
      </c>
      <c r="G10" s="680">
        <v>1.4</v>
      </c>
      <c r="H10" s="680">
        <v>27.3</v>
      </c>
      <c r="I10" s="680">
        <v>7.1</v>
      </c>
      <c r="J10" s="680">
        <v>1986.7</v>
      </c>
      <c r="K10" s="680">
        <v>1.5</v>
      </c>
      <c r="L10" s="680">
        <v>926.1</v>
      </c>
      <c r="M10" s="680">
        <v>0</v>
      </c>
      <c r="N10" s="680">
        <v>1.7</v>
      </c>
      <c r="O10" s="680">
        <v>0</v>
      </c>
      <c r="P10" s="680">
        <v>47.2</v>
      </c>
      <c r="Q10" s="680">
        <v>4.8</v>
      </c>
      <c r="R10" s="680">
        <v>155.69999999999999</v>
      </c>
      <c r="S10" s="680">
        <v>150.80000000000001</v>
      </c>
      <c r="T10" s="680">
        <v>206.6</v>
      </c>
      <c r="U10" s="680">
        <v>20.9</v>
      </c>
      <c r="V10" s="680">
        <v>0.4</v>
      </c>
      <c r="W10" s="680">
        <v>0</v>
      </c>
      <c r="X10" s="680">
        <v>0</v>
      </c>
      <c r="Y10" s="680">
        <v>46562.6</v>
      </c>
      <c r="Z10" s="680">
        <v>24714.5</v>
      </c>
      <c r="AA10" s="680">
        <v>2616</v>
      </c>
      <c r="AB10" s="680">
        <v>21714</v>
      </c>
    </row>
    <row r="11" spans="2:31" ht="45" x14ac:dyDescent="0.25">
      <c r="B11" s="679" t="s">
        <v>37</v>
      </c>
      <c r="C11" s="680">
        <v>44233.8</v>
      </c>
      <c r="D11" s="680">
        <v>8.1</v>
      </c>
      <c r="E11" s="680">
        <v>244.9</v>
      </c>
      <c r="F11" s="680">
        <v>34874</v>
      </c>
      <c r="G11" s="680">
        <v>7073.7</v>
      </c>
      <c r="H11" s="680">
        <v>25.6</v>
      </c>
      <c r="I11" s="680">
        <v>1741.4</v>
      </c>
      <c r="J11" s="680">
        <v>23.6</v>
      </c>
      <c r="K11" s="680">
        <v>4.3</v>
      </c>
      <c r="L11" s="680">
        <v>0.6</v>
      </c>
      <c r="M11" s="680">
        <v>0</v>
      </c>
      <c r="N11" s="680">
        <v>1.4</v>
      </c>
      <c r="O11" s="680">
        <v>71.900000000000006</v>
      </c>
      <c r="P11" s="680">
        <v>97</v>
      </c>
      <c r="Q11" s="680">
        <v>0</v>
      </c>
      <c r="R11" s="680">
        <v>64.3</v>
      </c>
      <c r="S11" s="680">
        <v>0.6</v>
      </c>
      <c r="T11" s="680">
        <v>0</v>
      </c>
      <c r="U11" s="680">
        <v>2.4</v>
      </c>
      <c r="V11" s="680">
        <v>0</v>
      </c>
      <c r="W11" s="680">
        <v>0</v>
      </c>
      <c r="X11" s="680">
        <v>0</v>
      </c>
      <c r="Y11" s="680">
        <v>44233.8</v>
      </c>
      <c r="Z11" s="680">
        <v>44.8</v>
      </c>
      <c r="AA11" s="680">
        <v>432</v>
      </c>
      <c r="AB11" s="680">
        <v>4016</v>
      </c>
    </row>
    <row r="12" spans="2:31" ht="45" x14ac:dyDescent="0.25">
      <c r="B12" s="679" t="s">
        <v>38</v>
      </c>
      <c r="C12" s="680">
        <v>479460.2</v>
      </c>
      <c r="D12" s="680">
        <v>21249</v>
      </c>
      <c r="E12" s="680">
        <v>1182.7</v>
      </c>
      <c r="F12" s="680">
        <v>262081.6</v>
      </c>
      <c r="G12" s="680">
        <v>16568.2</v>
      </c>
      <c r="H12" s="680">
        <v>5487.6</v>
      </c>
      <c r="I12" s="680">
        <v>47873.9</v>
      </c>
      <c r="J12" s="680">
        <v>19131.3</v>
      </c>
      <c r="K12" s="680">
        <v>16165.1</v>
      </c>
      <c r="L12" s="680">
        <v>22863.1</v>
      </c>
      <c r="M12" s="680">
        <v>7271.9</v>
      </c>
      <c r="N12" s="680">
        <v>1641.4</v>
      </c>
      <c r="O12" s="680">
        <v>3007</v>
      </c>
      <c r="P12" s="680">
        <v>9307.2000000000007</v>
      </c>
      <c r="Q12" s="680">
        <v>6768.6</v>
      </c>
      <c r="R12" s="680">
        <v>5201.5</v>
      </c>
      <c r="S12" s="680">
        <v>1978.1</v>
      </c>
      <c r="T12" s="680">
        <v>22423.200000000001</v>
      </c>
      <c r="U12" s="680">
        <v>6176.4</v>
      </c>
      <c r="V12" s="680">
        <v>3082.4</v>
      </c>
      <c r="W12" s="680">
        <v>0</v>
      </c>
      <c r="X12" s="680">
        <v>0</v>
      </c>
      <c r="Y12" s="680">
        <v>479460.2</v>
      </c>
      <c r="Z12" s="680">
        <v>255534.8</v>
      </c>
      <c r="AA12" s="680">
        <v>70393.2</v>
      </c>
      <c r="AB12" s="680">
        <v>291290</v>
      </c>
    </row>
    <row r="13" spans="2:31" ht="90" x14ac:dyDescent="0.25">
      <c r="B13" s="679" t="s">
        <v>39</v>
      </c>
      <c r="C13" s="680">
        <v>45131.7</v>
      </c>
      <c r="D13" s="680">
        <v>1687.4</v>
      </c>
      <c r="E13" s="680">
        <v>217.4</v>
      </c>
      <c r="F13" s="680">
        <v>19573.2</v>
      </c>
      <c r="G13" s="680">
        <v>5741.7</v>
      </c>
      <c r="H13" s="680">
        <v>662.6</v>
      </c>
      <c r="I13" s="680">
        <v>1094.2</v>
      </c>
      <c r="J13" s="680">
        <v>3598.5</v>
      </c>
      <c r="K13" s="680">
        <v>1377.2</v>
      </c>
      <c r="L13" s="680">
        <v>2668.8</v>
      </c>
      <c r="M13" s="680">
        <v>1858.3</v>
      </c>
      <c r="N13" s="680">
        <v>24.4</v>
      </c>
      <c r="O13" s="680">
        <v>464.7</v>
      </c>
      <c r="P13" s="680">
        <v>903.4</v>
      </c>
      <c r="Q13" s="680">
        <v>362.3</v>
      </c>
      <c r="R13" s="680">
        <v>1353</v>
      </c>
      <c r="S13" s="680">
        <v>583</v>
      </c>
      <c r="T13" s="680">
        <v>1806.6</v>
      </c>
      <c r="U13" s="680">
        <v>659.3</v>
      </c>
      <c r="V13" s="680">
        <v>495.7</v>
      </c>
      <c r="W13" s="680">
        <v>0</v>
      </c>
      <c r="X13" s="680">
        <v>0</v>
      </c>
      <c r="Y13" s="680">
        <v>45131.7</v>
      </c>
      <c r="Z13" s="680">
        <v>26424.9</v>
      </c>
      <c r="AA13" s="680">
        <v>0</v>
      </c>
      <c r="AB13" s="680">
        <v>3123</v>
      </c>
    </row>
    <row r="14" spans="2:31" ht="120" x14ac:dyDescent="0.25">
      <c r="B14" s="679" t="s">
        <v>40</v>
      </c>
      <c r="C14" s="680">
        <v>23942.2</v>
      </c>
      <c r="D14" s="680">
        <v>569.9</v>
      </c>
      <c r="E14" s="680">
        <v>47.2</v>
      </c>
      <c r="F14" s="680">
        <v>7939.4</v>
      </c>
      <c r="G14" s="680">
        <v>854.8</v>
      </c>
      <c r="H14" s="680">
        <v>8280.7999999999993</v>
      </c>
      <c r="I14" s="680">
        <v>740.4</v>
      </c>
      <c r="J14" s="680">
        <v>692.6</v>
      </c>
      <c r="K14" s="680">
        <v>221.8</v>
      </c>
      <c r="L14" s="680">
        <v>560.4</v>
      </c>
      <c r="M14" s="680">
        <v>405.9</v>
      </c>
      <c r="N14" s="680">
        <v>34.6</v>
      </c>
      <c r="O14" s="680">
        <v>253</v>
      </c>
      <c r="P14" s="680">
        <v>1140.2</v>
      </c>
      <c r="Q14" s="680">
        <v>330.2</v>
      </c>
      <c r="R14" s="680">
        <v>249.5</v>
      </c>
      <c r="S14" s="680">
        <v>89.9</v>
      </c>
      <c r="T14" s="680">
        <v>754.7</v>
      </c>
      <c r="U14" s="680">
        <v>605.1</v>
      </c>
      <c r="V14" s="680">
        <v>171.8</v>
      </c>
      <c r="W14" s="680">
        <v>0</v>
      </c>
      <c r="X14" s="680">
        <v>0</v>
      </c>
      <c r="Y14" s="680">
        <v>23942.2</v>
      </c>
      <c r="Z14" s="680">
        <v>12136.2</v>
      </c>
      <c r="AA14" s="680">
        <v>37</v>
      </c>
      <c r="AB14" s="680">
        <v>2270</v>
      </c>
    </row>
    <row r="15" spans="2:31" ht="60" x14ac:dyDescent="0.25">
      <c r="B15" s="679" t="s">
        <v>41</v>
      </c>
      <c r="C15" s="680">
        <v>48036.800000000003</v>
      </c>
      <c r="D15" s="680">
        <v>661.3</v>
      </c>
      <c r="E15" s="680">
        <v>68</v>
      </c>
      <c r="F15" s="680">
        <v>1887.4</v>
      </c>
      <c r="G15" s="680">
        <v>570.5</v>
      </c>
      <c r="H15" s="680">
        <v>1217.9000000000001</v>
      </c>
      <c r="I15" s="680">
        <v>30150.400000000001</v>
      </c>
      <c r="J15" s="680">
        <v>880.2</v>
      </c>
      <c r="K15" s="680">
        <v>549.4</v>
      </c>
      <c r="L15" s="680">
        <v>1112.4000000000001</v>
      </c>
      <c r="M15" s="680">
        <v>341.9</v>
      </c>
      <c r="N15" s="680">
        <v>383.5</v>
      </c>
      <c r="O15" s="680">
        <v>5656.5</v>
      </c>
      <c r="P15" s="680">
        <v>407.5</v>
      </c>
      <c r="Q15" s="680">
        <v>322.2</v>
      </c>
      <c r="R15" s="680">
        <v>1367.4</v>
      </c>
      <c r="S15" s="680">
        <v>578.70000000000005</v>
      </c>
      <c r="T15" s="680">
        <v>1157.4000000000001</v>
      </c>
      <c r="U15" s="680">
        <v>308.89999999999998</v>
      </c>
      <c r="V15" s="680">
        <v>415.3</v>
      </c>
      <c r="W15" s="680">
        <v>0</v>
      </c>
      <c r="X15" s="680">
        <v>0</v>
      </c>
      <c r="Y15" s="680">
        <v>48036.800000000003</v>
      </c>
      <c r="Z15" s="680">
        <v>9656.7000000000007</v>
      </c>
      <c r="AA15" s="680">
        <v>108949.1</v>
      </c>
      <c r="AB15" s="680">
        <v>1000</v>
      </c>
      <c r="AC15" s="646">
        <f>Y15/($Y15+$Z15+$AA15)</f>
        <v>0.28826242509418359</v>
      </c>
      <c r="AD15" s="646">
        <f t="shared" ref="AD15:AE15" si="0">Z15/($Y15+$Z15+$AA15)</f>
        <v>5.7948567773186452E-2</v>
      </c>
      <c r="AE15" s="646">
        <f t="shared" si="0"/>
        <v>0.65378900713263</v>
      </c>
    </row>
    <row r="16" spans="2:31" ht="165" x14ac:dyDescent="0.25">
      <c r="B16" s="679" t="s">
        <v>42</v>
      </c>
      <c r="C16" s="680">
        <v>14318.1</v>
      </c>
      <c r="D16" s="680">
        <v>450.7</v>
      </c>
      <c r="E16" s="680">
        <v>23.6</v>
      </c>
      <c r="F16" s="680">
        <v>2762.5</v>
      </c>
      <c r="G16" s="680">
        <v>688.4</v>
      </c>
      <c r="H16" s="680">
        <v>226.9</v>
      </c>
      <c r="I16" s="680">
        <v>28.6</v>
      </c>
      <c r="J16" s="680">
        <v>7232.4</v>
      </c>
      <c r="K16" s="680">
        <v>1594</v>
      </c>
      <c r="L16" s="680">
        <v>37.9</v>
      </c>
      <c r="M16" s="680">
        <v>217.9</v>
      </c>
      <c r="N16" s="680">
        <v>316.5</v>
      </c>
      <c r="O16" s="680">
        <v>26.3</v>
      </c>
      <c r="P16" s="680">
        <v>36.299999999999997</v>
      </c>
      <c r="Q16" s="680">
        <v>370.8</v>
      </c>
      <c r="R16" s="680">
        <v>209.5</v>
      </c>
      <c r="S16" s="680">
        <v>6.1</v>
      </c>
      <c r="T16" s="680">
        <v>46.6</v>
      </c>
      <c r="U16" s="680">
        <v>31.6</v>
      </c>
      <c r="V16" s="680">
        <v>11.5</v>
      </c>
      <c r="W16" s="680">
        <v>0</v>
      </c>
      <c r="X16" s="680">
        <v>0</v>
      </c>
      <c r="Y16" s="680">
        <v>14318.1</v>
      </c>
      <c r="Z16" s="680">
        <v>16960.7</v>
      </c>
      <c r="AA16" s="680">
        <v>0</v>
      </c>
      <c r="AB16" s="680">
        <v>2428</v>
      </c>
    </row>
    <row r="17" spans="2:29" ht="60" x14ac:dyDescent="0.25">
      <c r="B17" s="679" t="s">
        <v>43</v>
      </c>
      <c r="C17" s="680">
        <v>87057.1</v>
      </c>
      <c r="D17" s="680">
        <v>271.5</v>
      </c>
      <c r="E17" s="680">
        <v>410.1</v>
      </c>
      <c r="F17" s="680">
        <v>14571.4</v>
      </c>
      <c r="G17" s="680">
        <v>944.6</v>
      </c>
      <c r="H17" s="680">
        <v>791.8</v>
      </c>
      <c r="I17" s="680">
        <v>853.1</v>
      </c>
      <c r="J17" s="680">
        <v>17876.5</v>
      </c>
      <c r="K17" s="680">
        <v>41140.400000000001</v>
      </c>
      <c r="L17" s="680">
        <v>573.5</v>
      </c>
      <c r="M17" s="680">
        <v>1668.4</v>
      </c>
      <c r="N17" s="680">
        <v>589.9</v>
      </c>
      <c r="O17" s="680">
        <v>247.8</v>
      </c>
      <c r="P17" s="680">
        <v>1031.5999999999999</v>
      </c>
      <c r="Q17" s="680">
        <v>1620.7</v>
      </c>
      <c r="R17" s="680">
        <v>3231</v>
      </c>
      <c r="S17" s="680">
        <v>194.9</v>
      </c>
      <c r="T17" s="680">
        <v>400.7</v>
      </c>
      <c r="U17" s="680">
        <v>237.3</v>
      </c>
      <c r="V17" s="680">
        <v>401.9</v>
      </c>
      <c r="W17" s="680">
        <v>0</v>
      </c>
      <c r="X17" s="680">
        <v>0</v>
      </c>
      <c r="Y17" s="680">
        <v>87057.1</v>
      </c>
      <c r="Z17" s="680">
        <v>21705.4</v>
      </c>
      <c r="AA17" s="680">
        <v>0</v>
      </c>
      <c r="AB17" s="682">
        <v>16540.203000000001</v>
      </c>
    </row>
    <row r="18" spans="2:29" ht="60" x14ac:dyDescent="0.25">
      <c r="B18" s="679" t="s">
        <v>44</v>
      </c>
      <c r="C18" s="680">
        <v>13294.9</v>
      </c>
      <c r="D18" s="680">
        <v>8.9</v>
      </c>
      <c r="E18" s="680">
        <v>45.2</v>
      </c>
      <c r="F18" s="680">
        <v>1775.9</v>
      </c>
      <c r="G18" s="680">
        <v>34.200000000000003</v>
      </c>
      <c r="H18" s="680">
        <v>90.6</v>
      </c>
      <c r="I18" s="680">
        <v>181</v>
      </c>
      <c r="J18" s="680">
        <v>1734.8</v>
      </c>
      <c r="K18" s="680">
        <v>822.9</v>
      </c>
      <c r="L18" s="680">
        <v>355.9</v>
      </c>
      <c r="M18" s="680">
        <v>1817.5</v>
      </c>
      <c r="N18" s="680">
        <v>625</v>
      </c>
      <c r="O18" s="680">
        <v>33.5</v>
      </c>
      <c r="P18" s="680">
        <v>1028.2</v>
      </c>
      <c r="Q18" s="680">
        <v>2155.8000000000002</v>
      </c>
      <c r="R18" s="680">
        <v>481.9</v>
      </c>
      <c r="S18" s="680">
        <v>254.1</v>
      </c>
      <c r="T18" s="680">
        <v>738.4</v>
      </c>
      <c r="U18" s="680">
        <v>165.2</v>
      </c>
      <c r="V18" s="680">
        <v>945.9</v>
      </c>
      <c r="W18" s="680">
        <v>0</v>
      </c>
      <c r="X18" s="680">
        <v>0</v>
      </c>
      <c r="Y18" s="680">
        <v>13294.9</v>
      </c>
      <c r="Z18" s="680">
        <v>83762.899999999994</v>
      </c>
      <c r="AA18" s="680">
        <v>0</v>
      </c>
      <c r="AB18" s="680">
        <v>3321</v>
      </c>
    </row>
    <row r="19" spans="2:29" ht="75" x14ac:dyDescent="0.25">
      <c r="B19" s="679" t="s">
        <v>45</v>
      </c>
      <c r="C19" s="680">
        <v>50808.5</v>
      </c>
      <c r="D19" s="680">
        <v>43.9</v>
      </c>
      <c r="E19" s="680">
        <v>75.099999999999994</v>
      </c>
      <c r="F19" s="680">
        <v>3435.2</v>
      </c>
      <c r="G19" s="680">
        <v>600.4</v>
      </c>
      <c r="H19" s="680">
        <v>492.7</v>
      </c>
      <c r="I19" s="680">
        <v>909.6</v>
      </c>
      <c r="J19" s="680">
        <v>5743.5</v>
      </c>
      <c r="K19" s="680">
        <v>1323.8</v>
      </c>
      <c r="L19" s="680">
        <v>1070.8</v>
      </c>
      <c r="M19" s="680">
        <v>19044.2</v>
      </c>
      <c r="N19" s="680">
        <v>2943</v>
      </c>
      <c r="O19" s="680">
        <v>624.20000000000005</v>
      </c>
      <c r="P19" s="680">
        <v>3463.5</v>
      </c>
      <c r="Q19" s="680">
        <v>1590.4</v>
      </c>
      <c r="R19" s="680">
        <v>2722.4</v>
      </c>
      <c r="S19" s="680">
        <v>2034.5</v>
      </c>
      <c r="T19" s="680">
        <v>2738.8</v>
      </c>
      <c r="U19" s="680">
        <v>622.20000000000005</v>
      </c>
      <c r="V19" s="680">
        <v>1330.3</v>
      </c>
      <c r="W19" s="680">
        <v>0</v>
      </c>
      <c r="X19" s="680">
        <v>0</v>
      </c>
      <c r="Y19" s="680">
        <v>50808.5</v>
      </c>
      <c r="Z19" s="680">
        <v>24965.3</v>
      </c>
      <c r="AA19" s="680">
        <v>26595.9</v>
      </c>
      <c r="AB19" s="680">
        <v>20645</v>
      </c>
    </row>
    <row r="20" spans="2:29" ht="60" x14ac:dyDescent="0.25">
      <c r="B20" s="679" t="s">
        <v>46</v>
      </c>
      <c r="C20" s="680">
        <v>49941.1</v>
      </c>
      <c r="D20" s="680">
        <v>1580.3</v>
      </c>
      <c r="E20" s="680">
        <v>66.599999999999994</v>
      </c>
      <c r="F20" s="680">
        <v>4631.8999999999996</v>
      </c>
      <c r="G20" s="680">
        <v>950.6</v>
      </c>
      <c r="H20" s="680">
        <v>328.9</v>
      </c>
      <c r="I20" s="680">
        <v>1609.8</v>
      </c>
      <c r="J20" s="680">
        <v>4986.2</v>
      </c>
      <c r="K20" s="680">
        <v>1642.5</v>
      </c>
      <c r="L20" s="680">
        <v>1022.5</v>
      </c>
      <c r="M20" s="680">
        <v>918.6</v>
      </c>
      <c r="N20" s="680">
        <v>18595.8</v>
      </c>
      <c r="O20" s="680">
        <v>6974.5</v>
      </c>
      <c r="P20" s="680">
        <v>1942.3</v>
      </c>
      <c r="Q20" s="680">
        <v>1244.7</v>
      </c>
      <c r="R20" s="680">
        <v>1281.3</v>
      </c>
      <c r="S20" s="680">
        <v>286.8</v>
      </c>
      <c r="T20" s="680">
        <v>693</v>
      </c>
      <c r="U20" s="680">
        <v>602.9</v>
      </c>
      <c r="V20" s="680">
        <v>581.9</v>
      </c>
      <c r="W20" s="680">
        <v>0</v>
      </c>
      <c r="X20" s="680">
        <v>0</v>
      </c>
      <c r="Y20" s="680">
        <v>49941.1</v>
      </c>
      <c r="Z20" s="680">
        <v>34855.300000000003</v>
      </c>
      <c r="AA20" s="680">
        <v>0</v>
      </c>
      <c r="AB20" s="682">
        <v>3181.797</v>
      </c>
    </row>
    <row r="21" spans="2:29" ht="45" x14ac:dyDescent="0.25">
      <c r="B21" s="679" t="s">
        <v>47</v>
      </c>
      <c r="C21" s="680">
        <v>44243.5</v>
      </c>
      <c r="D21" s="680">
        <v>7</v>
      </c>
      <c r="E21" s="680">
        <v>46.4</v>
      </c>
      <c r="F21" s="680">
        <v>4303.7</v>
      </c>
      <c r="G21" s="680">
        <v>498.9</v>
      </c>
      <c r="H21" s="680">
        <v>477</v>
      </c>
      <c r="I21" s="680">
        <v>983.5</v>
      </c>
      <c r="J21" s="680">
        <v>14053.6</v>
      </c>
      <c r="K21" s="680">
        <v>2633.9</v>
      </c>
      <c r="L21" s="680">
        <v>4968.3999999999996</v>
      </c>
      <c r="M21" s="680">
        <v>1875.2</v>
      </c>
      <c r="N21" s="680">
        <v>2208.9</v>
      </c>
      <c r="O21" s="680">
        <v>1293.8</v>
      </c>
      <c r="P21" s="680">
        <v>2748.7</v>
      </c>
      <c r="Q21" s="680">
        <v>1273.3</v>
      </c>
      <c r="R21" s="680">
        <v>1825.7</v>
      </c>
      <c r="S21" s="680">
        <v>600.79999999999995</v>
      </c>
      <c r="T21" s="680">
        <v>1840.2</v>
      </c>
      <c r="U21" s="680">
        <v>1614</v>
      </c>
      <c r="V21" s="680">
        <v>990.5</v>
      </c>
      <c r="W21" s="680">
        <v>0</v>
      </c>
      <c r="X21" s="680">
        <v>0</v>
      </c>
      <c r="Y21" s="680">
        <v>44243.5</v>
      </c>
      <c r="Z21" s="680">
        <v>124092.2</v>
      </c>
      <c r="AA21" s="680">
        <v>5109.5</v>
      </c>
      <c r="AB21" s="680">
        <v>747</v>
      </c>
    </row>
    <row r="22" spans="2:29" ht="90" x14ac:dyDescent="0.25">
      <c r="B22" s="679" t="s">
        <v>48</v>
      </c>
      <c r="C22" s="680">
        <v>101579.8</v>
      </c>
      <c r="D22" s="680">
        <v>725.1</v>
      </c>
      <c r="E22" s="680">
        <v>281.8</v>
      </c>
      <c r="F22" s="680">
        <v>12725.8</v>
      </c>
      <c r="G22" s="680">
        <v>2030.2</v>
      </c>
      <c r="H22" s="680">
        <v>1283.5999999999999</v>
      </c>
      <c r="I22" s="680">
        <v>8317.7999999999993</v>
      </c>
      <c r="J22" s="680">
        <v>11583.7</v>
      </c>
      <c r="K22" s="680">
        <v>3762.8</v>
      </c>
      <c r="L22" s="680">
        <v>2735.5</v>
      </c>
      <c r="M22" s="680">
        <v>9475.2999999999993</v>
      </c>
      <c r="N22" s="680">
        <v>4609</v>
      </c>
      <c r="O22" s="680">
        <v>4140.7</v>
      </c>
      <c r="P22" s="680">
        <v>22699.599999999999</v>
      </c>
      <c r="Q22" s="680">
        <v>4224</v>
      </c>
      <c r="R22" s="680">
        <v>2569.6999999999998</v>
      </c>
      <c r="S22" s="680">
        <v>1419.4</v>
      </c>
      <c r="T22" s="680">
        <v>3021.8</v>
      </c>
      <c r="U22" s="680">
        <v>3880.7</v>
      </c>
      <c r="V22" s="680">
        <v>2093.3000000000002</v>
      </c>
      <c r="W22" s="680">
        <v>0</v>
      </c>
      <c r="X22" s="680">
        <v>0</v>
      </c>
      <c r="Y22" s="680">
        <v>101579.8</v>
      </c>
      <c r="Z22" s="680">
        <v>9183.1</v>
      </c>
      <c r="AA22" s="680">
        <v>33583.800000000003</v>
      </c>
      <c r="AB22" s="680">
        <v>15231</v>
      </c>
    </row>
    <row r="23" spans="2:29" ht="60" x14ac:dyDescent="0.25">
      <c r="B23" s="679" t="s">
        <v>49</v>
      </c>
      <c r="C23" s="680">
        <v>80821.399999999994</v>
      </c>
      <c r="D23" s="680">
        <v>299.8</v>
      </c>
      <c r="E23" s="680">
        <v>308.7</v>
      </c>
      <c r="F23" s="680">
        <v>14416.1</v>
      </c>
      <c r="G23" s="680">
        <v>3928.8</v>
      </c>
      <c r="H23" s="680">
        <v>1384.5</v>
      </c>
      <c r="I23" s="680">
        <v>3037.2</v>
      </c>
      <c r="J23" s="680">
        <v>14283.4</v>
      </c>
      <c r="K23" s="680">
        <v>6973.8</v>
      </c>
      <c r="L23" s="680">
        <v>2393.5</v>
      </c>
      <c r="M23" s="680">
        <v>6493.5</v>
      </c>
      <c r="N23" s="680">
        <v>3393.1</v>
      </c>
      <c r="O23" s="680">
        <v>846.1</v>
      </c>
      <c r="P23" s="680">
        <v>5949.7</v>
      </c>
      <c r="Q23" s="680">
        <v>6846.1</v>
      </c>
      <c r="R23" s="680">
        <v>3499.6</v>
      </c>
      <c r="S23" s="680">
        <v>1040.5</v>
      </c>
      <c r="T23" s="680">
        <v>3667.1</v>
      </c>
      <c r="U23" s="680">
        <v>1266.0999999999999</v>
      </c>
      <c r="V23" s="680">
        <v>793.8</v>
      </c>
      <c r="W23" s="680">
        <v>0</v>
      </c>
      <c r="X23" s="680">
        <v>0</v>
      </c>
      <c r="Y23" s="680">
        <v>80821.399999999994</v>
      </c>
      <c r="Z23" s="680">
        <v>7937.6</v>
      </c>
      <c r="AA23" s="680">
        <v>0</v>
      </c>
      <c r="AB23" s="680">
        <v>4920</v>
      </c>
    </row>
    <row r="24" spans="2:29" ht="135" x14ac:dyDescent="0.25">
      <c r="B24" s="679" t="s">
        <v>50</v>
      </c>
      <c r="C24" s="680">
        <v>2145.1999999999998</v>
      </c>
      <c r="D24" s="680">
        <v>58.8</v>
      </c>
      <c r="E24" s="680">
        <v>9.4</v>
      </c>
      <c r="F24" s="680">
        <v>0</v>
      </c>
      <c r="G24" s="680">
        <v>0</v>
      </c>
      <c r="H24" s="680">
        <v>6.3</v>
      </c>
      <c r="I24" s="680">
        <v>744.5</v>
      </c>
      <c r="J24" s="680">
        <v>0</v>
      </c>
      <c r="K24" s="680">
        <v>10.8</v>
      </c>
      <c r="L24" s="680">
        <v>0</v>
      </c>
      <c r="M24" s="680">
        <v>0.2</v>
      </c>
      <c r="N24" s="680">
        <v>0</v>
      </c>
      <c r="O24" s="680">
        <v>0</v>
      </c>
      <c r="P24" s="680">
        <v>281.89999999999998</v>
      </c>
      <c r="Q24" s="680">
        <v>0</v>
      </c>
      <c r="R24" s="680">
        <v>20.399999999999999</v>
      </c>
      <c r="S24" s="680">
        <v>837.5</v>
      </c>
      <c r="T24" s="680">
        <v>155.6</v>
      </c>
      <c r="U24" s="680">
        <v>9.9</v>
      </c>
      <c r="V24" s="680">
        <v>9.9</v>
      </c>
      <c r="W24" s="680">
        <v>0</v>
      </c>
      <c r="X24" s="680">
        <v>0</v>
      </c>
      <c r="Y24" s="680">
        <v>2145.1999999999998</v>
      </c>
      <c r="Z24" s="680">
        <v>73665.8</v>
      </c>
      <c r="AA24" s="680">
        <v>0</v>
      </c>
      <c r="AB24" s="680">
        <v>506</v>
      </c>
    </row>
    <row r="25" spans="2:29" ht="30" x14ac:dyDescent="0.25">
      <c r="B25" s="679" t="s">
        <v>51</v>
      </c>
      <c r="C25" s="680">
        <v>2808.5</v>
      </c>
      <c r="D25" s="680">
        <v>29.5</v>
      </c>
      <c r="E25" s="680">
        <v>9.4</v>
      </c>
      <c r="F25" s="680">
        <v>315.89999999999998</v>
      </c>
      <c r="G25" s="680">
        <v>17.899999999999999</v>
      </c>
      <c r="H25" s="680">
        <v>59.2</v>
      </c>
      <c r="I25" s="680">
        <v>174.7</v>
      </c>
      <c r="J25" s="680">
        <v>152.6</v>
      </c>
      <c r="K25" s="680">
        <v>48.4</v>
      </c>
      <c r="L25" s="680">
        <v>85.7</v>
      </c>
      <c r="M25" s="680">
        <v>84.9</v>
      </c>
      <c r="N25" s="680">
        <v>87</v>
      </c>
      <c r="O25" s="680">
        <v>3.8</v>
      </c>
      <c r="P25" s="680">
        <v>280.60000000000002</v>
      </c>
      <c r="Q25" s="680">
        <v>64.5</v>
      </c>
      <c r="R25" s="680">
        <v>38.6</v>
      </c>
      <c r="S25" s="680">
        <v>718.4</v>
      </c>
      <c r="T25" s="680">
        <v>239.9</v>
      </c>
      <c r="U25" s="680">
        <v>11.7</v>
      </c>
      <c r="V25" s="680">
        <v>385.8</v>
      </c>
      <c r="W25" s="680">
        <v>0</v>
      </c>
      <c r="X25" s="680">
        <v>0</v>
      </c>
      <c r="Y25" s="680">
        <v>2808.5</v>
      </c>
      <c r="Z25" s="680">
        <v>66767.3</v>
      </c>
      <c r="AA25" s="680">
        <v>0</v>
      </c>
      <c r="AB25" s="680">
        <v>396</v>
      </c>
    </row>
    <row r="26" spans="2:29" ht="60" x14ac:dyDescent="0.25">
      <c r="B26" s="679" t="s">
        <v>52</v>
      </c>
      <c r="C26" s="680">
        <v>10928.8</v>
      </c>
      <c r="D26" s="680">
        <v>33.6</v>
      </c>
      <c r="E26" s="680">
        <v>15.5</v>
      </c>
      <c r="F26" s="680">
        <v>516.20000000000005</v>
      </c>
      <c r="G26" s="680">
        <v>12.5</v>
      </c>
      <c r="H26" s="680">
        <v>100</v>
      </c>
      <c r="I26" s="680">
        <v>0</v>
      </c>
      <c r="J26" s="680">
        <v>702.5</v>
      </c>
      <c r="K26" s="680">
        <v>133.30000000000001</v>
      </c>
      <c r="L26" s="680">
        <v>26</v>
      </c>
      <c r="M26" s="680">
        <v>103.7</v>
      </c>
      <c r="N26" s="680">
        <v>91.1</v>
      </c>
      <c r="O26" s="680">
        <v>49.6</v>
      </c>
      <c r="P26" s="680">
        <v>716.5</v>
      </c>
      <c r="Q26" s="680">
        <v>277</v>
      </c>
      <c r="R26" s="680">
        <v>64</v>
      </c>
      <c r="S26" s="680">
        <v>354.6</v>
      </c>
      <c r="T26" s="680">
        <v>7505.5</v>
      </c>
      <c r="U26" s="680">
        <v>39.200000000000003</v>
      </c>
      <c r="V26" s="680">
        <v>188</v>
      </c>
      <c r="W26" s="680">
        <v>0</v>
      </c>
      <c r="X26" s="680">
        <v>0</v>
      </c>
      <c r="Y26" s="680">
        <v>10928.8</v>
      </c>
      <c r="Z26" s="680">
        <v>115239.4</v>
      </c>
      <c r="AA26" s="680">
        <v>0</v>
      </c>
      <c r="AB26" s="680">
        <v>34</v>
      </c>
    </row>
    <row r="27" spans="2:29" ht="75" x14ac:dyDescent="0.25">
      <c r="B27" s="679" t="s">
        <v>53</v>
      </c>
      <c r="C27" s="680">
        <v>7895.8</v>
      </c>
      <c r="D27" s="680">
        <v>9.9</v>
      </c>
      <c r="E27" s="680">
        <v>0</v>
      </c>
      <c r="F27" s="680">
        <v>6.8</v>
      </c>
      <c r="G27" s="680">
        <v>0</v>
      </c>
      <c r="H27" s="680">
        <v>12.3</v>
      </c>
      <c r="I27" s="680">
        <v>0</v>
      </c>
      <c r="J27" s="680">
        <v>2107.1999999999998</v>
      </c>
      <c r="K27" s="680">
        <v>0</v>
      </c>
      <c r="L27" s="680">
        <v>472</v>
      </c>
      <c r="M27" s="680">
        <v>353.4</v>
      </c>
      <c r="N27" s="680">
        <v>245.6</v>
      </c>
      <c r="O27" s="680">
        <v>0</v>
      </c>
      <c r="P27" s="680">
        <v>6.7</v>
      </c>
      <c r="Q27" s="680">
        <v>93</v>
      </c>
      <c r="R27" s="680">
        <v>110.1</v>
      </c>
      <c r="S27" s="680">
        <v>115.9</v>
      </c>
      <c r="T27" s="680">
        <v>5.7</v>
      </c>
      <c r="U27" s="680">
        <v>4215.7</v>
      </c>
      <c r="V27" s="680">
        <v>141.5</v>
      </c>
      <c r="W27" s="680">
        <v>0</v>
      </c>
      <c r="X27" s="680">
        <v>0</v>
      </c>
      <c r="Y27" s="680">
        <v>7895.8</v>
      </c>
      <c r="Z27" s="680">
        <v>30173.5</v>
      </c>
      <c r="AA27" s="680">
        <v>176.1</v>
      </c>
      <c r="AB27" s="680">
        <v>414</v>
      </c>
    </row>
    <row r="28" spans="2:29" ht="30" x14ac:dyDescent="0.25">
      <c r="B28" s="679" t="s">
        <v>54</v>
      </c>
      <c r="C28" s="680">
        <v>8831</v>
      </c>
      <c r="D28" s="680">
        <v>343.9</v>
      </c>
      <c r="E28" s="680">
        <v>7.9</v>
      </c>
      <c r="F28" s="680">
        <v>442.1</v>
      </c>
      <c r="G28" s="680">
        <v>64.2</v>
      </c>
      <c r="H28" s="680">
        <v>106.4</v>
      </c>
      <c r="I28" s="680">
        <v>30.8</v>
      </c>
      <c r="J28" s="680">
        <v>619.70000000000005</v>
      </c>
      <c r="K28" s="680">
        <v>270.10000000000002</v>
      </c>
      <c r="L28" s="680">
        <v>116.9</v>
      </c>
      <c r="M28" s="680">
        <v>672.2</v>
      </c>
      <c r="N28" s="680">
        <v>151.1</v>
      </c>
      <c r="O28" s="680">
        <v>35.6</v>
      </c>
      <c r="P28" s="680">
        <v>846.9</v>
      </c>
      <c r="Q28" s="680">
        <v>400.6</v>
      </c>
      <c r="R28" s="680">
        <v>357.4</v>
      </c>
      <c r="S28" s="680">
        <v>690.4</v>
      </c>
      <c r="T28" s="680">
        <v>1245.2</v>
      </c>
      <c r="U28" s="680">
        <v>547.5</v>
      </c>
      <c r="V28" s="680">
        <v>1882.1</v>
      </c>
      <c r="W28" s="680">
        <v>0</v>
      </c>
      <c r="X28" s="680">
        <v>0</v>
      </c>
      <c r="Y28" s="680">
        <v>8831</v>
      </c>
      <c r="Z28" s="680">
        <v>21555.599999999999</v>
      </c>
      <c r="AA28" s="680">
        <v>1667.4</v>
      </c>
      <c r="AB28" s="680">
        <v>75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9913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07C11-FCD5-4D57-A958-014FFA29C3CF}">
  <sheetPr codeName="Feuil9"/>
  <dimension ref="B1:AE32"/>
  <sheetViews>
    <sheetView topLeftCell="B8" workbookViewId="0">
      <selection activeCell="D10" sqref="D10:AB30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80</v>
      </c>
    </row>
    <row r="3" spans="2:31" x14ac:dyDescent="0.25">
      <c r="B3" s="674" t="s">
        <v>2</v>
      </c>
    </row>
    <row r="4" spans="2:31" x14ac:dyDescent="0.25">
      <c r="B4" s="674" t="s">
        <v>3</v>
      </c>
    </row>
    <row r="5" spans="2:31" x14ac:dyDescent="0.25">
      <c r="AC5" s="647" t="s">
        <v>73</v>
      </c>
      <c r="AD5" t="s">
        <v>74</v>
      </c>
      <c r="AE5" t="s">
        <v>75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1162041</v>
      </c>
      <c r="D9" s="680">
        <v>31337</v>
      </c>
      <c r="E9" s="680">
        <v>3060</v>
      </c>
      <c r="F9" s="680">
        <v>425985</v>
      </c>
      <c r="G9" s="680">
        <v>40581</v>
      </c>
      <c r="H9" s="680">
        <v>21062</v>
      </c>
      <c r="I9" s="680">
        <v>98478</v>
      </c>
      <c r="J9" s="680">
        <v>107389</v>
      </c>
      <c r="K9" s="680">
        <v>78676</v>
      </c>
      <c r="L9" s="680">
        <v>41990</v>
      </c>
      <c r="M9" s="680">
        <v>52603</v>
      </c>
      <c r="N9" s="680">
        <v>35943</v>
      </c>
      <c r="O9" s="680">
        <v>23729</v>
      </c>
      <c r="P9" s="680">
        <v>52935</v>
      </c>
      <c r="Q9" s="680">
        <v>27949</v>
      </c>
      <c r="R9" s="680">
        <v>24803</v>
      </c>
      <c r="S9" s="680">
        <v>11935</v>
      </c>
      <c r="T9" s="680">
        <v>48647</v>
      </c>
      <c r="U9" s="680">
        <v>21017</v>
      </c>
      <c r="V9" s="680">
        <v>13922</v>
      </c>
      <c r="W9" s="680">
        <v>0</v>
      </c>
      <c r="X9" s="680">
        <v>0</v>
      </c>
      <c r="Y9" s="680">
        <v>1162041</v>
      </c>
      <c r="Z9" s="680">
        <v>969289</v>
      </c>
      <c r="AA9" s="680">
        <v>249560</v>
      </c>
      <c r="AB9" s="680">
        <v>391852</v>
      </c>
    </row>
    <row r="10" spans="2:31" ht="75" x14ac:dyDescent="0.25">
      <c r="B10" s="679" t="s">
        <v>36</v>
      </c>
      <c r="C10" s="680">
        <v>46562.6</v>
      </c>
      <c r="D10" s="680">
        <f>Espagne!D10/D$9</f>
        <v>0.10525576794204934</v>
      </c>
      <c r="E10" s="680">
        <f>Espagne!E10/E$9</f>
        <v>3.2679738562091506E-5</v>
      </c>
      <c r="F10" s="680">
        <f>Espagne!F10/F$9</f>
        <v>9.3256570067021149E-2</v>
      </c>
      <c r="G10" s="680">
        <f>Espagne!G10/G$9</f>
        <v>3.4498903427712476E-5</v>
      </c>
      <c r="H10" s="680">
        <f>Espagne!H10/H$9</f>
        <v>1.2961732029246986E-3</v>
      </c>
      <c r="I10" s="680">
        <f>Espagne!I10/I$9</f>
        <v>7.2097321229107006E-5</v>
      </c>
      <c r="J10" s="680">
        <f>Espagne!J10/J$9</f>
        <v>1.8500032591792455E-2</v>
      </c>
      <c r="K10" s="680">
        <f>Espagne!K10/K$9</f>
        <v>1.9065534597590115E-5</v>
      </c>
      <c r="L10" s="680">
        <f>Espagne!L10/L$9</f>
        <v>2.205525125029769E-2</v>
      </c>
      <c r="M10" s="680">
        <f>Espagne!M10/M$9</f>
        <v>0</v>
      </c>
      <c r="N10" s="680">
        <f>Espagne!N10/N$9</f>
        <v>4.7297109311966168E-5</v>
      </c>
      <c r="O10" s="680">
        <f>Espagne!O10/O$9</f>
        <v>0</v>
      </c>
      <c r="P10" s="680">
        <f>Espagne!P10/P$9</f>
        <v>8.9165958250684804E-4</v>
      </c>
      <c r="Q10" s="680">
        <f>Espagne!Q10/Q$9</f>
        <v>1.7174138609610362E-4</v>
      </c>
      <c r="R10" s="680">
        <f>Espagne!R10/R$9</f>
        <v>6.277466435511833E-3</v>
      </c>
      <c r="S10" s="680">
        <f>Espagne!S10/S$9</f>
        <v>1.2635106828655217E-2</v>
      </c>
      <c r="T10" s="680">
        <f>Espagne!T10/T$9</f>
        <v>4.2469217012354307E-3</v>
      </c>
      <c r="U10" s="680">
        <f>Espagne!U10/U$9</f>
        <v>9.9443307798448874E-4</v>
      </c>
      <c r="V10" s="680">
        <f>Espagne!V10/V$9</f>
        <v>2.8731504094239336E-5</v>
      </c>
      <c r="W10" s="680" t="e">
        <f>Espagne!W10/W$9</f>
        <v>#DIV/0!</v>
      </c>
      <c r="X10" s="680" t="e">
        <f>Espagne!X10/X$9</f>
        <v>#DIV/0!</v>
      </c>
      <c r="Y10" s="680">
        <f>Espagne!Y10/Y$9</f>
        <v>4.0069670519370659E-2</v>
      </c>
      <c r="Z10" s="680">
        <f>Espagne!Z10/Z$9</f>
        <v>2.5497555424646313E-2</v>
      </c>
      <c r="AA10" s="680">
        <f>Espagne!AA10/AA$9</f>
        <v>1.0482449110434364E-2</v>
      </c>
      <c r="AB10" s="680">
        <f>Espagne!AB10/AB$9</f>
        <v>5.5413778671539252E-2</v>
      </c>
    </row>
    <row r="11" spans="2:31" ht="45" x14ac:dyDescent="0.25">
      <c r="B11" s="679" t="s">
        <v>37</v>
      </c>
      <c r="C11" s="680">
        <v>44233.8</v>
      </c>
      <c r="D11" s="680">
        <f>Espagne!D11/D$9</f>
        <v>2.5848039059259023E-4</v>
      </c>
      <c r="E11" s="680">
        <f>Espagne!E11/E$9</f>
        <v>8.0032679738562096E-2</v>
      </c>
      <c r="F11" s="680">
        <f>Espagne!F11/F$9</f>
        <v>8.186673239668063E-2</v>
      </c>
      <c r="G11" s="680">
        <f>Espagne!G11/G$9</f>
        <v>0.17431063798329266</v>
      </c>
      <c r="H11" s="680">
        <f>Espagne!H11/H$9</f>
        <v>1.2154591206912924E-3</v>
      </c>
      <c r="I11" s="680">
        <f>Espagne!I11/I$9</f>
        <v>1.7683137350474217E-2</v>
      </c>
      <c r="J11" s="680">
        <f>Espagne!J11/J$9</f>
        <v>2.1976180055685406E-4</v>
      </c>
      <c r="K11" s="680">
        <f>Espagne!K11/K$9</f>
        <v>5.4654532513091662E-5</v>
      </c>
      <c r="L11" s="680">
        <f>Espagne!L11/L$9</f>
        <v>1.4289116456299118E-5</v>
      </c>
      <c r="M11" s="680">
        <f>Espagne!M11/M$9</f>
        <v>0</v>
      </c>
      <c r="N11" s="680">
        <f>Espagne!N11/N$9</f>
        <v>3.8950560609854489E-5</v>
      </c>
      <c r="O11" s="680">
        <f>Espagne!O11/O$9</f>
        <v>3.0300476210544064E-3</v>
      </c>
      <c r="P11" s="680">
        <f>Espagne!P11/P$9</f>
        <v>1.8324360064229715E-3</v>
      </c>
      <c r="Q11" s="680">
        <f>Espagne!Q11/Q$9</f>
        <v>0</v>
      </c>
      <c r="R11" s="680">
        <f>Espagne!R11/R$9</f>
        <v>2.5924283352820221E-3</v>
      </c>
      <c r="S11" s="680">
        <f>Espagne!S11/S$9</f>
        <v>5.0272308336824466E-5</v>
      </c>
      <c r="T11" s="680">
        <f>Espagne!T11/T$9</f>
        <v>0</v>
      </c>
      <c r="U11" s="680">
        <f>Espagne!U11/U$9</f>
        <v>1.1419327211305134E-4</v>
      </c>
      <c r="V11" s="680">
        <f>Espagne!V11/V$9</f>
        <v>0</v>
      </c>
      <c r="W11" s="680" t="e">
        <f>Espagne!W11/W$9</f>
        <v>#DIV/0!</v>
      </c>
      <c r="X11" s="680" t="e">
        <f>Espagne!X11/X$9</f>
        <v>#DIV/0!</v>
      </c>
      <c r="Y11" s="680">
        <f>Espagne!Y11/Y$9</f>
        <v>3.8065610421663267E-2</v>
      </c>
      <c r="Z11" s="680">
        <f>Espagne!Z11/Z$9</f>
        <v>4.6219445387289033E-5</v>
      </c>
      <c r="AA11" s="680">
        <f>Espagne!AA11/AA$9</f>
        <v>1.7310466420900786E-3</v>
      </c>
      <c r="AB11" s="680">
        <f>Espagne!AB11/AB$9</f>
        <v>1.0248767391770362E-2</v>
      </c>
    </row>
    <row r="12" spans="2:31" ht="45" x14ac:dyDescent="0.25">
      <c r="B12" s="679" t="s">
        <v>38</v>
      </c>
      <c r="C12" s="680">
        <v>479460.2</v>
      </c>
      <c r="D12" s="680">
        <f>Espagne!D12/D$9</f>
        <v>0.67808022465456175</v>
      </c>
      <c r="E12" s="680">
        <f>Espagne!E12/E$9</f>
        <v>0.3865032679738562</v>
      </c>
      <c r="F12" s="680">
        <f>Espagne!F12/F$9</f>
        <v>0.61523668673779597</v>
      </c>
      <c r="G12" s="680">
        <f>Espagne!G12/G$9</f>
        <v>0.40827480840787561</v>
      </c>
      <c r="H12" s="680">
        <f>Espagne!H12/H$9</f>
        <v>0.26054505744943501</v>
      </c>
      <c r="I12" s="680">
        <f>Espagne!I12/I$9</f>
        <v>0.48613802067466849</v>
      </c>
      <c r="J12" s="680">
        <f>Espagne!J12/J$9</f>
        <v>0.17814953114378568</v>
      </c>
      <c r="K12" s="680">
        <f>Espagne!K12/K$9</f>
        <v>0.20546418221566934</v>
      </c>
      <c r="L12" s="680">
        <f>Espagne!L12/L$9</f>
        <v>0.54448916408668724</v>
      </c>
      <c r="M12" s="680">
        <f>Espagne!M12/M$9</f>
        <v>0.13824116495256925</v>
      </c>
      <c r="N12" s="680">
        <f>Espagne!N12/N$9</f>
        <v>4.566675013215369E-2</v>
      </c>
      <c r="O12" s="680">
        <f>Espagne!O12/O$9</f>
        <v>0.12672257575119053</v>
      </c>
      <c r="P12" s="680">
        <f>Espagne!P12/P$9</f>
        <v>0.17582317937092662</v>
      </c>
      <c r="Q12" s="680">
        <f>Espagne!Q12/Q$9</f>
        <v>0.24217682206876812</v>
      </c>
      <c r="R12" s="680">
        <f>Espagne!R12/R$9</f>
        <v>0.20971253477401927</v>
      </c>
      <c r="S12" s="680">
        <f>Espagne!S12/S$9</f>
        <v>0.16573942186845411</v>
      </c>
      <c r="T12" s="680">
        <f>Espagne!T12/T$9</f>
        <v>0.46093695397455137</v>
      </c>
      <c r="U12" s="680">
        <f>Espagne!U12/U$9</f>
        <v>0.29387638578293762</v>
      </c>
      <c r="V12" s="680">
        <f>Espagne!V12/V$9</f>
        <v>0.2214049705502083</v>
      </c>
      <c r="W12" s="680" t="e">
        <f>Espagne!W12/W$9</f>
        <v>#DIV/0!</v>
      </c>
      <c r="X12" s="680" t="e">
        <f>Espagne!X12/X$9</f>
        <v>#DIV/0!</v>
      </c>
      <c r="Y12" s="680">
        <f>Espagne!Y12/Y$9</f>
        <v>0.41260179287994142</v>
      </c>
      <c r="Z12" s="680">
        <f>Espagne!Z12/Z$9</f>
        <v>0.2636311770792818</v>
      </c>
      <c r="AA12" s="680">
        <f>Espagne!AA12/AA$9</f>
        <v>0.28206924186568361</v>
      </c>
      <c r="AB12" s="680">
        <f>Espagne!AB12/AB$9</f>
        <v>0.74336739381194938</v>
      </c>
    </row>
    <row r="13" spans="2:31" ht="90" x14ac:dyDescent="0.25">
      <c r="B13" s="679" t="s">
        <v>39</v>
      </c>
      <c r="C13" s="680">
        <v>45131.7</v>
      </c>
      <c r="D13" s="680">
        <f>Espagne!D13/D$9</f>
        <v>5.384689025752306E-2</v>
      </c>
      <c r="E13" s="680">
        <f>Espagne!E13/E$9</f>
        <v>7.1045751633986937E-2</v>
      </c>
      <c r="F13" s="680">
        <f>Espagne!F13/F$9</f>
        <v>4.5948096763970561E-2</v>
      </c>
      <c r="G13" s="680">
        <f>Espagne!G13/G$9</f>
        <v>0.14148739557921194</v>
      </c>
      <c r="H13" s="680">
        <f>Espagne!H13/H$9</f>
        <v>3.1459500522267592E-2</v>
      </c>
      <c r="I13" s="680">
        <f>Espagne!I13/I$9</f>
        <v>1.1111111111111112E-2</v>
      </c>
      <c r="J13" s="680">
        <f>Espagne!J13/J$9</f>
        <v>3.3509018614569459E-2</v>
      </c>
      <c r="K13" s="680">
        <f>Espagne!K13/K$9</f>
        <v>1.7504702831867405E-2</v>
      </c>
      <c r="L13" s="680">
        <f>Espagne!L13/L$9</f>
        <v>6.3557989997618483E-2</v>
      </c>
      <c r="M13" s="680">
        <f>Espagne!M13/M$9</f>
        <v>3.5326882497195976E-2</v>
      </c>
      <c r="N13" s="680">
        <f>Espagne!N13/N$9</f>
        <v>6.788526277717497E-4</v>
      </c>
      <c r="O13" s="680">
        <f>Espagne!O13/O$9</f>
        <v>1.9583631842892663E-2</v>
      </c>
      <c r="P13" s="680">
        <f>Espagne!P13/P$9</f>
        <v>1.7066213280438274E-2</v>
      </c>
      <c r="Q13" s="680">
        <f>Espagne!Q13/Q$9</f>
        <v>1.2962896704712155E-2</v>
      </c>
      <c r="R13" s="680">
        <f>Espagne!R13/R$9</f>
        <v>5.4549852840382211E-2</v>
      </c>
      <c r="S13" s="680">
        <f>Espagne!S13/S$9</f>
        <v>4.8847926267281107E-2</v>
      </c>
      <c r="T13" s="680">
        <f>Espagne!T13/T$9</f>
        <v>3.7136925195798302E-2</v>
      </c>
      <c r="U13" s="680">
        <f>Espagne!U13/U$9</f>
        <v>3.136984346005614E-2</v>
      </c>
      <c r="V13" s="680">
        <f>Espagne!V13/V$9</f>
        <v>3.5605516448786095E-2</v>
      </c>
      <c r="W13" s="680" t="e">
        <f>Espagne!W13/W$9</f>
        <v>#DIV/0!</v>
      </c>
      <c r="X13" s="680" t="e">
        <f>Espagne!X13/X$9</f>
        <v>#DIV/0!</v>
      </c>
      <c r="Y13" s="680">
        <f>Espagne!Y13/Y$9</f>
        <v>3.8838302607222978E-2</v>
      </c>
      <c r="Z13" s="680">
        <f>Espagne!Z13/Z$9</f>
        <v>2.7262147821753884E-2</v>
      </c>
      <c r="AA13" s="680">
        <f>Espagne!AA13/AA$9</f>
        <v>0</v>
      </c>
      <c r="AB13" s="680">
        <f>Espagne!AB13/AB$9</f>
        <v>7.9698457580923403E-3</v>
      </c>
    </row>
    <row r="14" spans="2:31" ht="120" x14ac:dyDescent="0.25">
      <c r="B14" s="679" t="s">
        <v>40</v>
      </c>
      <c r="C14" s="680">
        <v>23942.2</v>
      </c>
      <c r="D14" s="680">
        <f>Espagne!D14/D$9</f>
        <v>1.8186169703545328E-2</v>
      </c>
      <c r="E14" s="680">
        <f>Espagne!E14/E$9</f>
        <v>1.5424836601307191E-2</v>
      </c>
      <c r="F14" s="680">
        <f>Espagne!F14/F$9</f>
        <v>1.863774546052091E-2</v>
      </c>
      <c r="G14" s="680">
        <f>Espagne!G14/G$9</f>
        <v>2.1064044750006158E-2</v>
      </c>
      <c r="H14" s="680">
        <f>Espagne!H14/H$9</f>
        <v>0.39316304244611144</v>
      </c>
      <c r="I14" s="680">
        <f>Espagne!I14/I$9</f>
        <v>7.5184305123987081E-3</v>
      </c>
      <c r="J14" s="680">
        <f>Espagne!J14/J$9</f>
        <v>6.4494501299015728E-3</v>
      </c>
      <c r="K14" s="680">
        <f>Espagne!K14/K$9</f>
        <v>2.8191570491636589E-3</v>
      </c>
      <c r="L14" s="680">
        <f>Espagne!L14/L$9</f>
        <v>1.3346034770183377E-2</v>
      </c>
      <c r="M14" s="680">
        <f>Espagne!M14/M$9</f>
        <v>7.7162899454403739E-3</v>
      </c>
      <c r="N14" s="680">
        <f>Espagne!N14/N$9</f>
        <v>9.6263528364354679E-4</v>
      </c>
      <c r="O14" s="680">
        <f>Espagne!O14/O$9</f>
        <v>1.0662059083821484E-2</v>
      </c>
      <c r="P14" s="680">
        <f>Espagne!P14/P$9</f>
        <v>2.1539624067252291E-2</v>
      </c>
      <c r="Q14" s="680">
        <f>Espagne!Q14/Q$9</f>
        <v>1.181437618519446E-2</v>
      </c>
      <c r="R14" s="680">
        <f>Espagne!R14/R$9</f>
        <v>1.0059267024150305E-2</v>
      </c>
      <c r="S14" s="680">
        <f>Espagne!S14/S$9</f>
        <v>7.5324675324675329E-3</v>
      </c>
      <c r="T14" s="680">
        <f>Espagne!T14/T$9</f>
        <v>1.5513803523341625E-2</v>
      </c>
      <c r="U14" s="680">
        <f>Espagne!U14/U$9</f>
        <v>2.8790978731503072E-2</v>
      </c>
      <c r="V14" s="680">
        <f>Espagne!V14/V$9</f>
        <v>1.2340181008475795E-2</v>
      </c>
      <c r="W14" s="680" t="e">
        <f>Espagne!W14/W$9</f>
        <v>#DIV/0!</v>
      </c>
      <c r="X14" s="680" t="e">
        <f>Espagne!X14/X$9</f>
        <v>#DIV/0!</v>
      </c>
      <c r="Y14" s="680">
        <f>Espagne!Y14/Y$9</f>
        <v>2.060357594955772E-2</v>
      </c>
      <c r="Z14" s="680">
        <f>Espagne!Z14/Z$9</f>
        <v>1.2520723953330742E-2</v>
      </c>
      <c r="AA14" s="680">
        <f>Espagne!AA14/AA$9</f>
        <v>1.4826093925308543E-4</v>
      </c>
      <c r="AB14" s="680">
        <f>Espagne!AB14/AB$9</f>
        <v>5.793003480906056E-3</v>
      </c>
    </row>
    <row r="15" spans="2:31" ht="60" x14ac:dyDescent="0.25">
      <c r="B15" s="679" t="s">
        <v>41</v>
      </c>
      <c r="C15" s="680">
        <v>48036.800000000003</v>
      </c>
      <c r="D15" s="680">
        <f>Espagne!D15/D$9</f>
        <v>2.1102849666528384E-2</v>
      </c>
      <c r="E15" s="680">
        <f>Espagne!E15/E$9</f>
        <v>2.2222222222222223E-2</v>
      </c>
      <c r="F15" s="680">
        <f>Espagne!F15/F$9</f>
        <v>4.4306724415178944E-3</v>
      </c>
      <c r="G15" s="680">
        <f>Espagne!G15/G$9</f>
        <v>1.4058303146792834E-2</v>
      </c>
      <c r="H15" s="680">
        <f>Espagne!H15/H$9</f>
        <v>5.7824518089450196E-2</v>
      </c>
      <c r="I15" s="680">
        <f>Espagne!I15/I$9</f>
        <v>0.30616381323747438</v>
      </c>
      <c r="J15" s="680">
        <f>Espagne!J15/J$9</f>
        <v>8.1963702055145322E-3</v>
      </c>
      <c r="K15" s="680">
        <f>Espagne!K15/K$9</f>
        <v>6.9830698052773393E-3</v>
      </c>
      <c r="L15" s="680">
        <f>Espagne!L15/L$9</f>
        <v>2.6492021909978569E-2</v>
      </c>
      <c r="M15" s="680">
        <f>Espagne!M15/M$9</f>
        <v>6.4996292987091987E-3</v>
      </c>
      <c r="N15" s="680">
        <f>Espagne!N15/N$9</f>
        <v>1.0669671424199428E-2</v>
      </c>
      <c r="O15" s="680">
        <f>Espagne!O15/O$9</f>
        <v>0.23837919844915503</v>
      </c>
      <c r="P15" s="680">
        <f>Espagne!P15/P$9</f>
        <v>7.6981203362614528E-3</v>
      </c>
      <c r="Q15" s="680">
        <f>Espagne!Q15/Q$9</f>
        <v>1.1528140541700954E-2</v>
      </c>
      <c r="R15" s="680">
        <f>Espagne!R15/R$9</f>
        <v>5.5130427770834177E-2</v>
      </c>
      <c r="S15" s="680">
        <f>Espagne!S15/S$9</f>
        <v>4.8487641390867198E-2</v>
      </c>
      <c r="T15" s="680">
        <f>Espagne!T15/T$9</f>
        <v>2.379180627787942E-2</v>
      </c>
      <c r="U15" s="680">
        <f>Espagne!U15/U$9</f>
        <v>1.4697625731550649E-2</v>
      </c>
      <c r="V15" s="680">
        <f>Espagne!V15/V$9</f>
        <v>2.9830484125843989E-2</v>
      </c>
      <c r="W15" s="680" t="e">
        <f>Espagne!W15/W$9</f>
        <v>#DIV/0!</v>
      </c>
      <c r="X15" s="680" t="e">
        <f>Espagne!X15/X$9</f>
        <v>#DIV/0!</v>
      </c>
      <c r="Y15" s="680">
        <f>Espagne!Y15/Y$9</f>
        <v>4.1338300455835898E-2</v>
      </c>
      <c r="Z15" s="680">
        <f>Espagne!Z15/Z$9</f>
        <v>9.9626633542730814E-3</v>
      </c>
      <c r="AA15" s="680">
        <f>Espagne!AA15/AA$9</f>
        <v>0.43656475396698191</v>
      </c>
      <c r="AB15" s="680">
        <f>Espagne!AB15/AB$9</f>
        <v>2.5519839122934169E-3</v>
      </c>
      <c r="AC15" s="646">
        <f>(Y15-I15)/($Y15-$I15+$Z15+$AA15)</f>
        <v>-1.4574724103890635</v>
      </c>
      <c r="AD15" s="646">
        <f>(Z15)/($Y15-$I15+$Z15+$AA15)</f>
        <v>5.4829713422739151E-2</v>
      </c>
      <c r="AE15" s="646">
        <f>(AA15)/($Y15-$I15+$Z15+$AA15)</f>
        <v>2.4026426969663244</v>
      </c>
    </row>
    <row r="16" spans="2:31" ht="165" x14ac:dyDescent="0.25">
      <c r="B16" s="679" t="s">
        <v>42</v>
      </c>
      <c r="C16" s="680">
        <v>14318.1</v>
      </c>
      <c r="D16" s="680">
        <f>Espagne!D16/D$9</f>
        <v>1.4382359511121039E-2</v>
      </c>
      <c r="E16" s="680">
        <f>Espagne!E16/E$9</f>
        <v>7.7124183006535953E-3</v>
      </c>
      <c r="F16" s="680">
        <f>Espagne!F16/F$9</f>
        <v>6.4849701280561521E-3</v>
      </c>
      <c r="G16" s="680">
        <f>Espagne!G16/G$9</f>
        <v>1.6963603656883763E-2</v>
      </c>
      <c r="H16" s="680">
        <f>Espagne!H16/H$9</f>
        <v>1.0772956034564619E-2</v>
      </c>
      <c r="I16" s="680">
        <f>Espagne!I16/I$9</f>
        <v>2.9042019537358602E-4</v>
      </c>
      <c r="J16" s="680">
        <f>Espagne!J16/J$9</f>
        <v>6.7347679929974202E-2</v>
      </c>
      <c r="K16" s="680">
        <f>Espagne!K16/K$9</f>
        <v>2.0260308099039098E-2</v>
      </c>
      <c r="L16" s="680">
        <f>Espagne!L16/L$9</f>
        <v>9.0259585615622769E-4</v>
      </c>
      <c r="M16" s="680">
        <f>Espagne!M16/M$9</f>
        <v>4.1423492956675478E-3</v>
      </c>
      <c r="N16" s="680">
        <f>Espagne!N16/N$9</f>
        <v>8.8056088807278183E-3</v>
      </c>
      <c r="O16" s="680">
        <f>Espagne!O16/O$9</f>
        <v>1.1083484344051582E-3</v>
      </c>
      <c r="P16" s="680">
        <f>Espagne!P16/P$9</f>
        <v>6.8574667044488515E-4</v>
      </c>
      <c r="Q16" s="680">
        <f>Espagne!Q16/Q$9</f>
        <v>1.3267022075924005E-2</v>
      </c>
      <c r="R16" s="680">
        <f>Espagne!R16/R$9</f>
        <v>8.4465588840059672E-3</v>
      </c>
      <c r="S16" s="680">
        <f>Espagne!S16/S$9</f>
        <v>5.1110180142438207E-4</v>
      </c>
      <c r="T16" s="680">
        <f>Espagne!T16/T$9</f>
        <v>9.5792135177914361E-4</v>
      </c>
      <c r="U16" s="680">
        <f>Espagne!U16/U$9</f>
        <v>1.5035447494885093E-3</v>
      </c>
      <c r="V16" s="680">
        <f>Espagne!V16/V$9</f>
        <v>8.2603074270938082E-4</v>
      </c>
      <c r="W16" s="680" t="e">
        <f>Espagne!W16/W$9</f>
        <v>#DIV/0!</v>
      </c>
      <c r="X16" s="680" t="e">
        <f>Espagne!X16/X$9</f>
        <v>#DIV/0!</v>
      </c>
      <c r="Y16" s="680">
        <f>Espagne!Y16/Y$9</f>
        <v>1.2321510170467308E-2</v>
      </c>
      <c r="Z16" s="680">
        <f>Espagne!Z16/Z$9</f>
        <v>1.7498083646879312E-2</v>
      </c>
      <c r="AA16" s="680">
        <f>Espagne!AA16/AA$9</f>
        <v>0</v>
      </c>
      <c r="AB16" s="680">
        <f>Espagne!AB16/AB$9</f>
        <v>6.1962169390484163E-3</v>
      </c>
    </row>
    <row r="17" spans="2:29" ht="60" x14ac:dyDescent="0.25">
      <c r="B17" s="679" t="s">
        <v>43</v>
      </c>
      <c r="C17" s="680">
        <v>87057.1</v>
      </c>
      <c r="D17" s="680">
        <f>Espagne!D17/D$9</f>
        <v>8.6638797587516355E-3</v>
      </c>
      <c r="E17" s="680">
        <f>Espagne!E17/E$9</f>
        <v>0.13401960784313727</v>
      </c>
      <c r="F17" s="680">
        <f>Espagne!F17/F$9</f>
        <v>3.4206368768853364E-2</v>
      </c>
      <c r="G17" s="680">
        <f>Espagne!G17/G$9</f>
        <v>2.3276902984155148E-2</v>
      </c>
      <c r="H17" s="680">
        <f>Espagne!H17/H$9</f>
        <v>3.7593770772006457E-2</v>
      </c>
      <c r="I17" s="680">
        <f>Espagne!I17/I$9</f>
        <v>8.6628485550072094E-3</v>
      </c>
      <c r="J17" s="680">
        <f>Espagne!J17/J$9</f>
        <v>0.16646490795146618</v>
      </c>
      <c r="K17" s="680">
        <f>Espagne!K17/K$9</f>
        <v>0.52290914637246433</v>
      </c>
      <c r="L17" s="680">
        <f>Espagne!L17/L$9</f>
        <v>1.3658013812812574E-2</v>
      </c>
      <c r="M17" s="680">
        <f>Espagne!M17/M$9</f>
        <v>3.1716822234473321E-2</v>
      </c>
      <c r="N17" s="680">
        <f>Espagne!N17/N$9</f>
        <v>1.641209693125226E-2</v>
      </c>
      <c r="O17" s="680">
        <f>Espagne!O17/O$9</f>
        <v>1.0442917948501834E-2</v>
      </c>
      <c r="P17" s="680">
        <f>Espagne!P17/P$9</f>
        <v>1.9488051383772551E-2</v>
      </c>
      <c r="Q17" s="680">
        <f>Espagne!Q17/Q$9</f>
        <v>5.7987763426240652E-2</v>
      </c>
      <c r="R17" s="680">
        <f>Espagne!R17/R$9</f>
        <v>0.13026650002015885</v>
      </c>
      <c r="S17" s="680">
        <f>Espagne!S17/S$9</f>
        <v>1.6330121491411814E-2</v>
      </c>
      <c r="T17" s="680">
        <f>Espagne!T17/T$9</f>
        <v>8.2368902501695884E-3</v>
      </c>
      <c r="U17" s="680">
        <f>Espagne!U17/U$9</f>
        <v>1.1290859780177952E-2</v>
      </c>
      <c r="V17" s="680">
        <f>Espagne!V17/V$9</f>
        <v>2.8867978738686968E-2</v>
      </c>
      <c r="W17" s="680" t="e">
        <f>Espagne!W17/W$9</f>
        <v>#DIV/0!</v>
      </c>
      <c r="X17" s="680" t="e">
        <f>Espagne!X17/X$9</f>
        <v>#DIV/0!</v>
      </c>
      <c r="Y17" s="680">
        <f>Espagne!Y17/Y$9</f>
        <v>7.4917408249794981E-2</v>
      </c>
      <c r="Z17" s="680">
        <f>Espagne!Z17/Z$9</f>
        <v>2.2393114953331773E-2</v>
      </c>
      <c r="AA17" s="680">
        <f>Espagne!AA17/AA$9</f>
        <v>0</v>
      </c>
      <c r="AB17" s="680">
        <f>Espagne!AB17/AB$9</f>
        <v>4.2210331962067311E-2</v>
      </c>
    </row>
    <row r="18" spans="2:29" ht="60" x14ac:dyDescent="0.25">
      <c r="B18" s="679" t="s">
        <v>44</v>
      </c>
      <c r="C18" s="680">
        <v>13294.9</v>
      </c>
      <c r="D18" s="680">
        <f>Espagne!D18/D$9</f>
        <v>2.840093180585251E-4</v>
      </c>
      <c r="E18" s="680">
        <f>Espagne!E18/E$9</f>
        <v>1.4771241830065361E-2</v>
      </c>
      <c r="F18" s="680">
        <f>Espagne!F18/F$9</f>
        <v>4.1689261358968041E-3</v>
      </c>
      <c r="G18" s="680">
        <f>Espagne!G18/G$9</f>
        <v>8.4275892659126204E-4</v>
      </c>
      <c r="H18" s="680">
        <f>Espagne!H18/H$9</f>
        <v>4.3015857943215262E-3</v>
      </c>
      <c r="I18" s="680">
        <f>Espagne!I18/I$9</f>
        <v>1.8379739637279392E-3</v>
      </c>
      <c r="J18" s="680">
        <f>Espagne!J18/J$9</f>
        <v>1.6154354729069086E-2</v>
      </c>
      <c r="K18" s="680">
        <f>Espagne!K18/K$9</f>
        <v>1.0459352280237937E-2</v>
      </c>
      <c r="L18" s="680">
        <f>Espagne!L18/L$9</f>
        <v>8.4758275779947597E-3</v>
      </c>
      <c r="M18" s="680">
        <f>Espagne!M18/M$9</f>
        <v>3.4551261334904854E-2</v>
      </c>
      <c r="N18" s="680">
        <f>Espagne!N18/N$9</f>
        <v>1.7388643129399327E-2</v>
      </c>
      <c r="O18" s="680">
        <f>Espagne!O18/O$9</f>
        <v>1.411774621770829E-3</v>
      </c>
      <c r="P18" s="680">
        <f>Espagne!P18/P$9</f>
        <v>1.9423821668083499E-2</v>
      </c>
      <c r="Q18" s="680">
        <f>Espagne!Q18/Q$9</f>
        <v>7.7133350030412537E-2</v>
      </c>
      <c r="R18" s="680">
        <f>Espagne!R18/R$9</f>
        <v>1.9429101318388903E-2</v>
      </c>
      <c r="S18" s="680">
        <f>Espagne!S18/S$9</f>
        <v>2.1290322580645161E-2</v>
      </c>
      <c r="T18" s="680">
        <f>Espagne!T18/T$9</f>
        <v>1.5178736612740764E-2</v>
      </c>
      <c r="U18" s="680">
        <f>Espagne!U18/U$9</f>
        <v>7.8603035637816992E-3</v>
      </c>
      <c r="V18" s="680">
        <f>Espagne!V18/V$9</f>
        <v>6.7942824306852459E-2</v>
      </c>
      <c r="W18" s="680" t="e">
        <f>Espagne!W18/W$9</f>
        <v>#DIV/0!</v>
      </c>
      <c r="X18" s="680" t="e">
        <f>Espagne!X18/X$9</f>
        <v>#DIV/0!</v>
      </c>
      <c r="Y18" s="680">
        <f>Espagne!Y18/Y$9</f>
        <v>1.1440990464191883E-2</v>
      </c>
      <c r="Z18" s="680">
        <f>Espagne!Z18/Z$9</f>
        <v>8.6416847813190895E-2</v>
      </c>
      <c r="AA18" s="680">
        <f>Espagne!AA18/AA$9</f>
        <v>0</v>
      </c>
      <c r="AB18" s="680">
        <f>Espagne!AB18/AB$9</f>
        <v>8.4751385727264376E-3</v>
      </c>
    </row>
    <row r="19" spans="2:29" ht="75" x14ac:dyDescent="0.25">
      <c r="B19" s="679" t="s">
        <v>45</v>
      </c>
      <c r="C19" s="680">
        <v>50808.5</v>
      </c>
      <c r="D19" s="680">
        <f>Espagne!D19/D$9</f>
        <v>1.4008998946931741E-3</v>
      </c>
      <c r="E19" s="680">
        <f>Espagne!E19/E$9</f>
        <v>2.4542483660130718E-2</v>
      </c>
      <c r="F19" s="680">
        <f>Espagne!F19/F$9</f>
        <v>8.0641337136284144E-3</v>
      </c>
      <c r="G19" s="680">
        <f>Espagne!G19/G$9</f>
        <v>1.4795101155713265E-2</v>
      </c>
      <c r="H19" s="680">
        <f>Espagne!H19/H$9</f>
        <v>2.3392840186117179E-2</v>
      </c>
      <c r="I19" s="680">
        <f>Espagne!I19/I$9</f>
        <v>9.2365807591543291E-3</v>
      </c>
      <c r="J19" s="680">
        <f>Espagne!J19/J$9</f>
        <v>5.3483131419419121E-2</v>
      </c>
      <c r="K19" s="680">
        <f>Espagne!K19/K$9</f>
        <v>1.6825969800193196E-2</v>
      </c>
      <c r="L19" s="680">
        <f>Espagne!L19/L$9</f>
        <v>2.5501309835675161E-2</v>
      </c>
      <c r="M19" s="680">
        <f>Espagne!M19/M$9</f>
        <v>0.36203638575746633</v>
      </c>
      <c r="N19" s="680">
        <f>Espagne!N19/N$9</f>
        <v>8.1879642767715546E-2</v>
      </c>
      <c r="O19" s="680">
        <f>Espagne!O19/O$9</f>
        <v>2.630536474356273E-2</v>
      </c>
      <c r="P19" s="680">
        <f>Espagne!P19/P$9</f>
        <v>6.5429300085009912E-2</v>
      </c>
      <c r="Q19" s="680">
        <f>Espagne!Q19/Q$9</f>
        <v>5.6903645926509004E-2</v>
      </c>
      <c r="R19" s="680">
        <f>Espagne!R19/R$9</f>
        <v>0.1097609160182236</v>
      </c>
      <c r="S19" s="680">
        <f>Espagne!S19/S$9</f>
        <v>0.17046501885211562</v>
      </c>
      <c r="T19" s="680">
        <f>Espagne!T19/T$9</f>
        <v>5.6299463481817996E-2</v>
      </c>
      <c r="U19" s="680">
        <f>Espagne!U19/U$9</f>
        <v>2.9604605795308561E-2</v>
      </c>
      <c r="V19" s="680">
        <f>Espagne!V19/V$9</f>
        <v>9.5553799741416465E-2</v>
      </c>
      <c r="W19" s="680" t="e">
        <f>Espagne!W19/W$9</f>
        <v>#DIV/0!</v>
      </c>
      <c r="X19" s="680" t="e">
        <f>Espagne!X19/X$9</f>
        <v>#DIV/0!</v>
      </c>
      <c r="Y19" s="680">
        <f>Espagne!Y19/Y$9</f>
        <v>4.3723500289576701E-2</v>
      </c>
      <c r="Z19" s="680">
        <f>Espagne!Z19/Z$9</f>
        <v>2.5756301784091225E-2</v>
      </c>
      <c r="AA19" s="680">
        <f>Espagne!AA19/AA$9</f>
        <v>0.10657116525084148</v>
      </c>
      <c r="AB19" s="680">
        <f>Espagne!AB19/AB$9</f>
        <v>5.2685707869297591E-2</v>
      </c>
    </row>
    <row r="20" spans="2:29" ht="60" x14ac:dyDescent="0.25">
      <c r="B20" s="679" t="s">
        <v>46</v>
      </c>
      <c r="C20" s="680">
        <v>49941.1</v>
      </c>
      <c r="D20" s="680">
        <f>Espagne!D20/D$9</f>
        <v>5.0429205093021026E-2</v>
      </c>
      <c r="E20" s="680">
        <f>Espagne!E20/E$9</f>
        <v>2.1764705882352939E-2</v>
      </c>
      <c r="F20" s="680">
        <f>Espagne!F20/F$9</f>
        <v>1.0873387560594855E-2</v>
      </c>
      <c r="G20" s="680">
        <f>Espagne!G20/G$9</f>
        <v>2.3424755427416771E-2</v>
      </c>
      <c r="H20" s="680">
        <f>Espagne!H20/H$9</f>
        <v>1.5615800968568986E-2</v>
      </c>
      <c r="I20" s="680">
        <f>Espagne!I20/I$9</f>
        <v>1.634679826966429E-2</v>
      </c>
      <c r="J20" s="680">
        <f>Espagne!J20/J$9</f>
        <v>4.6431198726126513E-2</v>
      </c>
      <c r="K20" s="680">
        <f>Espagne!K20/K$9</f>
        <v>2.0876760384361176E-2</v>
      </c>
      <c r="L20" s="680">
        <f>Espagne!L20/L$9</f>
        <v>2.4351035960943082E-2</v>
      </c>
      <c r="M20" s="680">
        <f>Espagne!M20/M$9</f>
        <v>1.7462882345113399E-2</v>
      </c>
      <c r="N20" s="680">
        <f>Espagne!N20/N$9</f>
        <v>0.51736916784909437</v>
      </c>
      <c r="O20" s="680">
        <f>Espagne!O20/O$9</f>
        <v>0.29392304774748196</v>
      </c>
      <c r="P20" s="680">
        <f>Espagne!P20/P$9</f>
        <v>3.6692169642013793E-2</v>
      </c>
      <c r="Q20" s="680">
        <f>Espagne!Q20/Q$9</f>
        <v>4.4534688182045874E-2</v>
      </c>
      <c r="R20" s="680">
        <f>Espagne!R20/R$9</f>
        <v>5.1659073499173487E-2</v>
      </c>
      <c r="S20" s="680">
        <f>Espagne!S20/S$9</f>
        <v>2.4030163385002096E-2</v>
      </c>
      <c r="T20" s="680">
        <f>Espagne!T20/T$9</f>
        <v>1.4245482763582543E-2</v>
      </c>
      <c r="U20" s="680">
        <f>Espagne!U20/U$9</f>
        <v>2.8686301565399436E-2</v>
      </c>
      <c r="V20" s="680">
        <f>Espagne!V20/V$9</f>
        <v>4.1797155581094668E-2</v>
      </c>
      <c r="W20" s="680" t="e">
        <f>Espagne!W20/W$9</f>
        <v>#DIV/0!</v>
      </c>
      <c r="X20" s="680" t="e">
        <f>Espagne!X20/X$9</f>
        <v>#DIV/0!</v>
      </c>
      <c r="Y20" s="680">
        <f>Espagne!Y20/Y$9</f>
        <v>4.297705502645776E-2</v>
      </c>
      <c r="Z20" s="680">
        <f>Espagne!Z20/Z$9</f>
        <v>3.5959657026954812E-2</v>
      </c>
      <c r="AA20" s="680">
        <f>Espagne!AA20/AA$9</f>
        <v>0</v>
      </c>
      <c r="AB20" s="680">
        <f>Espagne!AB20/AB$9</f>
        <v>8.1198947561834569E-3</v>
      </c>
    </row>
    <row r="21" spans="2:29" ht="45" x14ac:dyDescent="0.25">
      <c r="B21" s="679" t="s">
        <v>47</v>
      </c>
      <c r="C21" s="680">
        <v>44243.5</v>
      </c>
      <c r="D21" s="680">
        <f>Espagne!D21/D$9</f>
        <v>2.2337811532692982E-4</v>
      </c>
      <c r="E21" s="680">
        <f>Espagne!E21/E$9</f>
        <v>1.5163398692810456E-2</v>
      </c>
      <c r="F21" s="680">
        <f>Espagne!F21/F$9</f>
        <v>1.0102937896874303E-2</v>
      </c>
      <c r="G21" s="680">
        <f>Espagne!G21/G$9</f>
        <v>1.229393065720411E-2</v>
      </c>
      <c r="H21" s="680">
        <f>Espagne!H21/H$9</f>
        <v>2.2647421897255722E-2</v>
      </c>
      <c r="I21" s="680">
        <f>Espagne!I21/I$9</f>
        <v>9.9870021730741887E-3</v>
      </c>
      <c r="J21" s="680">
        <f>Espagne!J21/J$9</f>
        <v>0.13086628984346629</v>
      </c>
      <c r="K21" s="680">
        <f>Espagne!K21/K$9</f>
        <v>3.3477807717728403E-2</v>
      </c>
      <c r="L21" s="680">
        <f>Espagne!L21/L$9</f>
        <v>0.11832341033579423</v>
      </c>
      <c r="M21" s="680">
        <f>Espagne!M21/M$9</f>
        <v>3.5648156949223429E-2</v>
      </c>
      <c r="N21" s="680">
        <f>Espagne!N21/N$9</f>
        <v>6.1455638093648277E-2</v>
      </c>
      <c r="O21" s="680">
        <f>Espagne!O21/O$9</f>
        <v>5.4524000168570105E-2</v>
      </c>
      <c r="P21" s="680">
        <f>Espagne!P21/P$9</f>
        <v>5.1925946916029087E-2</v>
      </c>
      <c r="Q21" s="680">
        <f>Espagne!Q21/Q$9</f>
        <v>4.5557980607535152E-2</v>
      </c>
      <c r="R21" s="680">
        <f>Espagne!R21/R$9</f>
        <v>7.3608031286537923E-2</v>
      </c>
      <c r="S21" s="680">
        <f>Espagne!S21/S$9</f>
        <v>5.0339338081273562E-2</v>
      </c>
      <c r="T21" s="680">
        <f>Espagne!T21/T$9</f>
        <v>3.7827615269184121E-2</v>
      </c>
      <c r="U21" s="680">
        <f>Espagne!U21/U$9</f>
        <v>7.6794975496027026E-2</v>
      </c>
      <c r="V21" s="680">
        <f>Espagne!V21/V$9</f>
        <v>7.1146387013360152E-2</v>
      </c>
      <c r="W21" s="680" t="e">
        <f>Espagne!W21/W$9</f>
        <v>#DIV/0!</v>
      </c>
      <c r="X21" s="680" t="e">
        <f>Espagne!X21/X$9</f>
        <v>#DIV/0!</v>
      </c>
      <c r="Y21" s="680">
        <f>Espagne!Y21/Y$9</f>
        <v>3.8073957803554263E-2</v>
      </c>
      <c r="Z21" s="680">
        <f>Espagne!Z21/Z$9</f>
        <v>0.12802394332340508</v>
      </c>
      <c r="AA21" s="680">
        <f>Espagne!AA21/AA$9</f>
        <v>2.0474034300368649E-2</v>
      </c>
      <c r="AB21" s="680">
        <f>Espagne!AB21/AB$9</f>
        <v>1.9063319824831825E-3</v>
      </c>
    </row>
    <row r="22" spans="2:29" ht="90" x14ac:dyDescent="0.25">
      <c r="B22" s="679" t="s">
        <v>48</v>
      </c>
      <c r="C22" s="680">
        <v>101579.8</v>
      </c>
      <c r="D22" s="680">
        <f>Espagne!D22/D$9</f>
        <v>2.3138781631936688E-2</v>
      </c>
      <c r="E22" s="680">
        <f>Espagne!E22/E$9</f>
        <v>9.2091503267973857E-2</v>
      </c>
      <c r="F22" s="680">
        <f>Espagne!F22/F$9</f>
        <v>2.987382184818714E-2</v>
      </c>
      <c r="G22" s="680">
        <f>Espagne!G22/G$9</f>
        <v>5.002833838495848E-2</v>
      </c>
      <c r="H22" s="680">
        <f>Espagne!H22/H$9</f>
        <v>6.094387997341183E-2</v>
      </c>
      <c r="I22" s="680">
        <f>Espagne!I22/I$9</f>
        <v>8.4463535002741716E-2</v>
      </c>
      <c r="J22" s="680">
        <f>Espagne!J22/J$9</f>
        <v>0.10786672750467925</v>
      </c>
      <c r="K22" s="680">
        <f>Espagne!K22/K$9</f>
        <v>4.7826529055874728E-2</v>
      </c>
      <c r="L22" s="680">
        <f>Espagne!L22/L$9</f>
        <v>6.5146463443677069E-2</v>
      </c>
      <c r="M22" s="680">
        <f>Espagne!M22/M$9</f>
        <v>0.18012850978081096</v>
      </c>
      <c r="N22" s="680">
        <f>Espagne!N22/N$9</f>
        <v>0.1282308098934424</v>
      </c>
      <c r="O22" s="680">
        <f>Espagne!O22/O$9</f>
        <v>0.17449955750347676</v>
      </c>
      <c r="P22" s="680">
        <f>Espagne!P22/P$9</f>
        <v>0.42882025125153489</v>
      </c>
      <c r="Q22" s="680">
        <f>Espagne!Q22/Q$9</f>
        <v>0.15113241976457117</v>
      </c>
      <c r="R22" s="680">
        <f>Espagne!R22/R$9</f>
        <v>0.10360440269322259</v>
      </c>
      <c r="S22" s="680">
        <f>Espagne!S22/S$9</f>
        <v>0.11892752408881442</v>
      </c>
      <c r="T22" s="680">
        <f>Espagne!T22/T$9</f>
        <v>6.2116882849918807E-2</v>
      </c>
      <c r="U22" s="680">
        <f>Espagne!U22/U$9</f>
        <v>0.18464576295379931</v>
      </c>
      <c r="V22" s="680">
        <f>Espagne!V22/V$9</f>
        <v>0.15035914380117801</v>
      </c>
      <c r="W22" s="680" t="e">
        <f>Espagne!W22/W$9</f>
        <v>#DIV/0!</v>
      </c>
      <c r="X22" s="680" t="e">
        <f>Espagne!X22/X$9</f>
        <v>#DIV/0!</v>
      </c>
      <c r="Y22" s="680">
        <f>Espagne!Y22/Y$9</f>
        <v>8.7414987939324007E-2</v>
      </c>
      <c r="Z22" s="680">
        <f>Espagne!Z22/Z$9</f>
        <v>9.4740577887503109E-3</v>
      </c>
      <c r="AA22" s="680">
        <f>Espagne!AA22/AA$9</f>
        <v>0.1345720468023722</v>
      </c>
      <c r="AB22" s="680">
        <f>Espagne!AB22/AB$9</f>
        <v>3.8869266968141032E-2</v>
      </c>
    </row>
    <row r="23" spans="2:29" ht="60" x14ac:dyDescent="0.25">
      <c r="B23" s="679" t="s">
        <v>49</v>
      </c>
      <c r="C23" s="680">
        <v>80821.399999999994</v>
      </c>
      <c r="D23" s="680">
        <f>Espagne!D23/D$9</f>
        <v>9.5669655678590811E-3</v>
      </c>
      <c r="E23" s="680">
        <f>Espagne!E23/E$9</f>
        <v>0.10088235294117646</v>
      </c>
      <c r="F23" s="680">
        <f>Espagne!F23/F$9</f>
        <v>3.3841801941382914E-2</v>
      </c>
      <c r="G23" s="680">
        <f>Espagne!G23/G$9</f>
        <v>9.6813779847711987E-2</v>
      </c>
      <c r="H23" s="680">
        <f>Espagne!H23/H$9</f>
        <v>6.5734498148323994E-2</v>
      </c>
      <c r="I23" s="680">
        <f>Espagne!I23/I$9</f>
        <v>3.0841406202400536E-2</v>
      </c>
      <c r="J23" s="680">
        <f>Espagne!J23/J$9</f>
        <v>0.13300617381668514</v>
      </c>
      <c r="K23" s="680">
        <f>Espagne!K23/K$9</f>
        <v>8.8639483451115969E-2</v>
      </c>
      <c r="L23" s="680">
        <f>Espagne!L23/L$9</f>
        <v>5.7001667063586565E-2</v>
      </c>
      <c r="M23" s="680">
        <f>Espagne!M23/M$9</f>
        <v>0.12344352983670133</v>
      </c>
      <c r="N23" s="680">
        <f>Espagne!N23/N$9</f>
        <v>9.4402248003783773E-2</v>
      </c>
      <c r="O23" s="680">
        <f>Espagne!O23/O$9</f>
        <v>3.5656791268068609E-2</v>
      </c>
      <c r="P23" s="680">
        <f>Espagne!P23/P$9</f>
        <v>0.11239633512798715</v>
      </c>
      <c r="Q23" s="680">
        <f>Espagne!Q23/Q$9</f>
        <v>0.24494972986511146</v>
      </c>
      <c r="R23" s="680">
        <f>Espagne!R23/R$9</f>
        <v>0.14109583518122806</v>
      </c>
      <c r="S23" s="680">
        <f>Espagne!S23/S$9</f>
        <v>8.7180561374109761E-2</v>
      </c>
      <c r="T23" s="680">
        <f>Espagne!T23/T$9</f>
        <v>7.5381832384319683E-2</v>
      </c>
      <c r="U23" s="680">
        <f>Espagne!U23/U$9</f>
        <v>6.024170909263929E-2</v>
      </c>
      <c r="V23" s="680">
        <f>Espagne!V23/V$9</f>
        <v>5.7017669875017954E-2</v>
      </c>
      <c r="W23" s="680" t="e">
        <f>Espagne!W23/W$9</f>
        <v>#DIV/0!</v>
      </c>
      <c r="X23" s="680" t="e">
        <f>Espagne!X23/X$9</f>
        <v>#DIV/0!</v>
      </c>
      <c r="Y23" s="680">
        <f>Espagne!Y23/Y$9</f>
        <v>6.9551246470649475E-2</v>
      </c>
      <c r="Z23" s="680">
        <f>Espagne!Z23/Z$9</f>
        <v>8.1890953059407471E-3</v>
      </c>
      <c r="AA23" s="680">
        <f>Espagne!AA23/AA$9</f>
        <v>0</v>
      </c>
      <c r="AB23" s="680">
        <f>Espagne!AB23/AB$9</f>
        <v>1.2555760848483611E-2</v>
      </c>
    </row>
    <row r="24" spans="2:29" ht="135" x14ac:dyDescent="0.25">
      <c r="B24" s="679" t="s">
        <v>50</v>
      </c>
      <c r="C24" s="680">
        <v>2145.1999999999998</v>
      </c>
      <c r="D24" s="680">
        <f>Espagne!D24/D$9</f>
        <v>1.8763761687462105E-3</v>
      </c>
      <c r="E24" s="680">
        <f>Espagne!E24/E$9</f>
        <v>3.0718954248366015E-3</v>
      </c>
      <c r="F24" s="680">
        <f>Espagne!F24/F$9</f>
        <v>0</v>
      </c>
      <c r="G24" s="680">
        <f>Espagne!G24/G$9</f>
        <v>0</v>
      </c>
      <c r="H24" s="680">
        <f>Espagne!H24/H$9</f>
        <v>2.9911689298262273E-4</v>
      </c>
      <c r="I24" s="680">
        <f>Espagne!I24/I$9</f>
        <v>7.5600641767704464E-3</v>
      </c>
      <c r="J24" s="680">
        <f>Espagne!J24/J$9</f>
        <v>0</v>
      </c>
      <c r="K24" s="680">
        <f>Espagne!K24/K$9</f>
        <v>1.3727184910264885E-4</v>
      </c>
      <c r="L24" s="680">
        <f>Espagne!L24/L$9</f>
        <v>0</v>
      </c>
      <c r="M24" s="680">
        <f>Espagne!M24/M$9</f>
        <v>3.8020645210349223E-6</v>
      </c>
      <c r="N24" s="680">
        <f>Espagne!N24/N$9</f>
        <v>0</v>
      </c>
      <c r="O24" s="680">
        <f>Espagne!O24/O$9</f>
        <v>0</v>
      </c>
      <c r="P24" s="680">
        <f>Espagne!P24/P$9</f>
        <v>5.3253990743364499E-3</v>
      </c>
      <c r="Q24" s="680">
        <f>Espagne!Q24/Q$9</f>
        <v>0</v>
      </c>
      <c r="R24" s="680">
        <f>Espagne!R24/R$9</f>
        <v>8.2248115147361199E-4</v>
      </c>
      <c r="S24" s="680">
        <f>Espagne!S24/S$9</f>
        <v>7.0171763720150812E-2</v>
      </c>
      <c r="T24" s="680">
        <f>Espagne!T24/T$9</f>
        <v>3.1985528398462389E-3</v>
      </c>
      <c r="U24" s="680">
        <f>Espagne!U24/U$9</f>
        <v>4.710472474663368E-4</v>
      </c>
      <c r="V24" s="680">
        <f>Espagne!V24/V$9</f>
        <v>7.1110472633242351E-4</v>
      </c>
      <c r="W24" s="680" t="e">
        <f>Espagne!W24/W$9</f>
        <v>#DIV/0!</v>
      </c>
      <c r="X24" s="680" t="e">
        <f>Espagne!X24/X$9</f>
        <v>#DIV/0!</v>
      </c>
      <c r="Y24" s="680">
        <f>Espagne!Y24/Y$9</f>
        <v>1.8460622301622747E-3</v>
      </c>
      <c r="Z24" s="680">
        <f>Espagne!Z24/Z$9</f>
        <v>7.599983080381599E-2</v>
      </c>
      <c r="AA24" s="680">
        <f>Espagne!AA24/AA$9</f>
        <v>0</v>
      </c>
      <c r="AB24" s="680">
        <f>Espagne!AB24/AB$9</f>
        <v>1.2913038596204689E-3</v>
      </c>
    </row>
    <row r="25" spans="2:29" ht="30" x14ac:dyDescent="0.25">
      <c r="B25" s="679" t="s">
        <v>51</v>
      </c>
      <c r="C25" s="680">
        <v>2808.5</v>
      </c>
      <c r="D25" s="680">
        <f>Espagne!D25/D$9</f>
        <v>9.4137920030634714E-4</v>
      </c>
      <c r="E25" s="680">
        <f>Espagne!E25/E$9</f>
        <v>3.0718954248366015E-3</v>
      </c>
      <c r="F25" s="680">
        <f>Espagne!F25/F$9</f>
        <v>7.4157540758477405E-4</v>
      </c>
      <c r="G25" s="680">
        <f>Espagne!G25/G$9</f>
        <v>4.4109312239718092E-4</v>
      </c>
      <c r="H25" s="680">
        <f>Espagne!H25/H$9</f>
        <v>2.8107492165986136E-3</v>
      </c>
      <c r="I25" s="680">
        <f>Espagne!I25/I$9</f>
        <v>1.7740002843274639E-3</v>
      </c>
      <c r="J25" s="680">
        <f>Espagne!J25/J$9</f>
        <v>1.4210021510583019E-3</v>
      </c>
      <c r="K25" s="680">
        <f>Espagne!K25/K$9</f>
        <v>6.1518124968224105E-4</v>
      </c>
      <c r="L25" s="680">
        <f>Espagne!L25/L$9</f>
        <v>2.040962133841391E-3</v>
      </c>
      <c r="M25" s="680">
        <f>Espagne!M25/M$9</f>
        <v>1.6139763891793244E-3</v>
      </c>
      <c r="N25" s="680">
        <f>Espagne!N25/N$9</f>
        <v>2.4204991236123864E-3</v>
      </c>
      <c r="O25" s="680">
        <f>Espagne!O25/O$9</f>
        <v>1.6014159888743729E-4</v>
      </c>
      <c r="P25" s="680">
        <f>Espagne!P25/P$9</f>
        <v>5.300840653631813E-3</v>
      </c>
      <c r="Q25" s="680">
        <f>Espagne!Q25/Q$9</f>
        <v>2.3077748756663925E-3</v>
      </c>
      <c r="R25" s="680">
        <f>Espagne!R25/R$9</f>
        <v>1.5562633552392857E-3</v>
      </c>
      <c r="S25" s="680">
        <f>Espagne!S25/S$9</f>
        <v>6.019271051529116E-2</v>
      </c>
      <c r="T25" s="680">
        <f>Espagne!T25/T$9</f>
        <v>4.9314448989660207E-3</v>
      </c>
      <c r="U25" s="680">
        <f>Espagne!U25/U$9</f>
        <v>5.566922015511252E-4</v>
      </c>
      <c r="V25" s="680">
        <f>Espagne!V25/V$9</f>
        <v>2.7711535698893838E-2</v>
      </c>
      <c r="W25" s="680" t="e">
        <f>Espagne!W25/W$9</f>
        <v>#DIV/0!</v>
      </c>
      <c r="X25" s="680" t="e">
        <f>Espagne!X25/X$9</f>
        <v>#DIV/0!</v>
      </c>
      <c r="Y25" s="680">
        <f>Espagne!Y25/Y$9</f>
        <v>2.4168682516365601E-3</v>
      </c>
      <c r="Z25" s="680">
        <f>Espagne!Z25/Z$9</f>
        <v>6.8882758393007656E-2</v>
      </c>
      <c r="AA25" s="680">
        <f>Espagne!AA25/AA$9</f>
        <v>0</v>
      </c>
      <c r="AB25" s="680">
        <f>Espagne!AB25/AB$9</f>
        <v>1.0105856292681932E-3</v>
      </c>
    </row>
    <row r="26" spans="2:29" ht="60" x14ac:dyDescent="0.25">
      <c r="B26" s="679" t="s">
        <v>52</v>
      </c>
      <c r="C26" s="680">
        <v>10928.8</v>
      </c>
      <c r="D26" s="680">
        <f>Espagne!D26/D$9</f>
        <v>1.0722149535692632E-3</v>
      </c>
      <c r="E26" s="680">
        <f>Espagne!E26/E$9</f>
        <v>5.0653594771241832E-3</v>
      </c>
      <c r="F26" s="680">
        <f>Espagne!F26/F$9</f>
        <v>1.2117797575031985E-3</v>
      </c>
      <c r="G26" s="680">
        <f>Espagne!G26/G$9</f>
        <v>3.0802592346171852E-4</v>
      </c>
      <c r="H26" s="680">
        <f>Espagne!H26/H$9</f>
        <v>4.7478871902003608E-3</v>
      </c>
      <c r="I26" s="680">
        <f>Espagne!I26/I$9</f>
        <v>0</v>
      </c>
      <c r="J26" s="680">
        <f>Espagne!J26/J$9</f>
        <v>6.5416383428470327E-3</v>
      </c>
      <c r="K26" s="680">
        <f>Espagne!K26/K$9</f>
        <v>1.6942905079058417E-3</v>
      </c>
      <c r="L26" s="680">
        <f>Espagne!L26/L$9</f>
        <v>6.1919504643962852E-4</v>
      </c>
      <c r="M26" s="680">
        <f>Espagne!M26/M$9</f>
        <v>1.9713704541566069E-3</v>
      </c>
      <c r="N26" s="680">
        <f>Espagne!N26/N$9</f>
        <v>2.5345686225412456E-3</v>
      </c>
      <c r="O26" s="680">
        <f>Espagne!O26/O$9</f>
        <v>2.090269290741287E-3</v>
      </c>
      <c r="P26" s="680">
        <f>Espagne!P26/P$9</f>
        <v>1.3535468026825351E-2</v>
      </c>
      <c r="Q26" s="680">
        <f>Espagne!Q26/Q$9</f>
        <v>9.9109091559626463E-3</v>
      </c>
      <c r="R26" s="680">
        <f>Espagne!R26/R$9</f>
        <v>2.5803330242309399E-3</v>
      </c>
      <c r="S26" s="680">
        <f>Espagne!S26/S$9</f>
        <v>2.9710934227063262E-2</v>
      </c>
      <c r="T26" s="680">
        <f>Espagne!T26/T$9</f>
        <v>0.15428495076777601</v>
      </c>
      <c r="U26" s="680">
        <f>Espagne!U26/U$9</f>
        <v>1.8651567778465053E-3</v>
      </c>
      <c r="V26" s="680">
        <f>Espagne!V26/V$9</f>
        <v>1.3503806924292486E-2</v>
      </c>
      <c r="W26" s="680" t="e">
        <f>Espagne!W26/W$9</f>
        <v>#DIV/0!</v>
      </c>
      <c r="X26" s="680" t="e">
        <f>Espagne!X26/X$9</f>
        <v>#DIV/0!</v>
      </c>
      <c r="Y26" s="680">
        <f>Espagne!Y26/Y$9</f>
        <v>9.404831671171671E-3</v>
      </c>
      <c r="Z26" s="680">
        <f>Espagne!Z26/Z$9</f>
        <v>0.11889065077598115</v>
      </c>
      <c r="AA26" s="680">
        <f>Espagne!AA26/AA$9</f>
        <v>0</v>
      </c>
      <c r="AB26" s="680">
        <f>Espagne!AB26/AB$9</f>
        <v>8.6767453017976177E-5</v>
      </c>
    </row>
    <row r="27" spans="2:29" ht="75" x14ac:dyDescent="0.25">
      <c r="B27" s="679" t="s">
        <v>53</v>
      </c>
      <c r="C27" s="680">
        <v>7895.8</v>
      </c>
      <c r="D27" s="680">
        <f>Espagne!D27/D$9</f>
        <v>3.1592047739094364E-4</v>
      </c>
      <c r="E27" s="680">
        <f>Espagne!E27/E$9</f>
        <v>0</v>
      </c>
      <c r="F27" s="680">
        <f>Espagne!F27/F$9</f>
        <v>1.596300339213822E-5</v>
      </c>
      <c r="G27" s="680">
        <f>Espagne!G27/G$9</f>
        <v>0</v>
      </c>
      <c r="H27" s="680">
        <f>Espagne!H27/H$9</f>
        <v>5.8399012439464438E-4</v>
      </c>
      <c r="I27" s="680">
        <f>Espagne!I27/I$9</f>
        <v>0</v>
      </c>
      <c r="J27" s="680">
        <f>Espagne!J27/J$9</f>
        <v>1.9622121446330628E-2</v>
      </c>
      <c r="K27" s="680">
        <f>Espagne!K27/K$9</f>
        <v>0</v>
      </c>
      <c r="L27" s="680">
        <f>Espagne!L27/L$9</f>
        <v>1.124077161228864E-2</v>
      </c>
      <c r="M27" s="680">
        <f>Espagne!M27/M$9</f>
        <v>6.7182480086687068E-3</v>
      </c>
      <c r="N27" s="680">
        <f>Espagne!N27/N$9</f>
        <v>6.8330412041287597E-3</v>
      </c>
      <c r="O27" s="680">
        <f>Espagne!O27/O$9</f>
        <v>0</v>
      </c>
      <c r="P27" s="680">
        <f>Espagne!P27/P$9</f>
        <v>1.2657032209313309E-4</v>
      </c>
      <c r="Q27" s="680">
        <f>Espagne!Q27/Q$9</f>
        <v>3.3274893556120076E-3</v>
      </c>
      <c r="R27" s="680">
        <f>Espagne!R27/R$9</f>
        <v>4.4389791557472883E-3</v>
      </c>
      <c r="S27" s="680">
        <f>Espagne!S27/S$9</f>
        <v>9.7109342270632597E-3</v>
      </c>
      <c r="T27" s="680">
        <f>Espagne!T27/T$9</f>
        <v>1.1717063744938023E-4</v>
      </c>
      <c r="U27" s="680">
        <f>Espagne!U27/U$9</f>
        <v>0.20058524051957938</v>
      </c>
      <c r="V27" s="680">
        <f>Espagne!V27/V$9</f>
        <v>1.0163769573337164E-2</v>
      </c>
      <c r="W27" s="680" t="e">
        <f>Espagne!W27/W$9</f>
        <v>#DIV/0!</v>
      </c>
      <c r="X27" s="680" t="e">
        <f>Espagne!X27/X$9</f>
        <v>#DIV/0!</v>
      </c>
      <c r="Y27" s="680">
        <f>Espagne!Y27/Y$9</f>
        <v>6.7947688592743284E-3</v>
      </c>
      <c r="Z27" s="680">
        <f>Espagne!Z27/Z$9</f>
        <v>3.1129518647173341E-2</v>
      </c>
      <c r="AA27" s="680">
        <f>Espagne!AA27/AA$9</f>
        <v>7.0564192979644168E-4</v>
      </c>
      <c r="AB27" s="680">
        <f>Espagne!AB27/AB$9</f>
        <v>1.0565213396894746E-3</v>
      </c>
    </row>
    <row r="28" spans="2:29" ht="30" x14ac:dyDescent="0.25">
      <c r="B28" s="679" t="s">
        <v>54</v>
      </c>
      <c r="C28" s="680">
        <v>8831</v>
      </c>
      <c r="D28" s="680">
        <f>Espagne!D28/D$9</f>
        <v>1.0974247694418737E-2</v>
      </c>
      <c r="E28" s="680">
        <f>Espagne!E28/E$9</f>
        <v>2.581699346405229E-3</v>
      </c>
      <c r="F28" s="680">
        <f>Espagne!F28/F$9</f>
        <v>1.0378299705388688E-3</v>
      </c>
      <c r="G28" s="680">
        <f>Espagne!G28/G$9</f>
        <v>1.5820211428993864E-3</v>
      </c>
      <c r="H28" s="680">
        <f>Espagne!H28/H$9</f>
        <v>5.0517519703731839E-3</v>
      </c>
      <c r="I28" s="680">
        <f>Espagne!I28/I$9</f>
        <v>3.1276021040232337E-4</v>
      </c>
      <c r="J28" s="680">
        <f>Espagne!J28/J$9</f>
        <v>5.7706096527577319E-3</v>
      </c>
      <c r="K28" s="680">
        <f>Espagne!K28/K$9</f>
        <v>3.4330672632060604E-3</v>
      </c>
      <c r="L28" s="680">
        <f>Espagne!L28/L$9</f>
        <v>2.7839961895689451E-3</v>
      </c>
      <c r="M28" s="680">
        <f>Espagne!M28/M$9</f>
        <v>1.2778738855198373E-2</v>
      </c>
      <c r="N28" s="680">
        <f>Espagne!N28/N$9</f>
        <v>4.2038783629635814E-3</v>
      </c>
      <c r="O28" s="680">
        <f>Espagne!O28/O$9</f>
        <v>1.5002739264191496E-3</v>
      </c>
      <c r="P28" s="680">
        <f>Espagne!P28/P$9</f>
        <v>1.5998866534429015E-2</v>
      </c>
      <c r="Q28" s="680">
        <f>Espagne!Q28/Q$9</f>
        <v>1.4333249847937315E-2</v>
      </c>
      <c r="R28" s="680">
        <f>Espagne!R28/R$9</f>
        <v>1.4409547232189653E-2</v>
      </c>
      <c r="S28" s="680">
        <f>Espagne!S28/S$9</f>
        <v>5.7846669459572682E-2</v>
      </c>
      <c r="T28" s="680">
        <f>Espagne!T28/T$9</f>
        <v>2.5596645219643555E-2</v>
      </c>
      <c r="U28" s="680">
        <f>Espagne!U28/U$9</f>
        <v>2.6050340200789838E-2</v>
      </c>
      <c r="V28" s="680">
        <f>Espagne!V28/V$9</f>
        <v>0.13518890963941962</v>
      </c>
      <c r="W28" s="680" t="e">
        <f>Espagne!W28/W$9</f>
        <v>#DIV/0!</v>
      </c>
      <c r="X28" s="680" t="e">
        <f>Espagne!X28/X$9</f>
        <v>#DIV/0!</v>
      </c>
      <c r="Y28" s="680">
        <f>Espagne!Y28/Y$9</f>
        <v>7.5995597401468619E-3</v>
      </c>
      <c r="Z28" s="680">
        <f>Espagne!Z28/Z$9</f>
        <v>2.2238568682818025E-2</v>
      </c>
      <c r="AA28" s="680">
        <f>Espagne!AA28/AA$9</f>
        <v>6.6813591921782338E-3</v>
      </c>
      <c r="AB28" s="680">
        <f>Espagne!AB28/AB$9</f>
        <v>1.9139879342200628E-4</v>
      </c>
    </row>
    <row r="29" spans="2:29" ht="195" x14ac:dyDescent="0.25">
      <c r="B29" s="679" t="s">
        <v>55</v>
      </c>
      <c r="C29" s="680">
        <v>0</v>
      </c>
      <c r="D29" s="680">
        <f>Espagne!D29/D$9</f>
        <v>0</v>
      </c>
      <c r="E29" s="680">
        <f>Espagne!E29/E$9</f>
        <v>0</v>
      </c>
      <c r="F29" s="680">
        <f>Espagne!F29/F$9</f>
        <v>0</v>
      </c>
      <c r="G29" s="680">
        <f>Espagne!G29/G$9</f>
        <v>0</v>
      </c>
      <c r="H29" s="680">
        <f>Espagne!H29/H$9</f>
        <v>0</v>
      </c>
      <c r="I29" s="680">
        <f>Espagne!I29/I$9</f>
        <v>0</v>
      </c>
      <c r="J29" s="680">
        <f>Espagne!J29/J$9</f>
        <v>0</v>
      </c>
      <c r="K29" s="680">
        <f>Espagne!K29/K$9</f>
        <v>0</v>
      </c>
      <c r="L29" s="680">
        <f>Espagne!L29/L$9</f>
        <v>0</v>
      </c>
      <c r="M29" s="680">
        <f>Espagne!M29/M$9</f>
        <v>0</v>
      </c>
      <c r="N29" s="680">
        <f>Espagne!N29/N$9</f>
        <v>0</v>
      </c>
      <c r="O29" s="680">
        <f>Espagne!O29/O$9</f>
        <v>0</v>
      </c>
      <c r="P29" s="680">
        <f>Espagne!P29/P$9</f>
        <v>0</v>
      </c>
      <c r="Q29" s="680">
        <f>Espagne!Q29/Q$9</f>
        <v>0</v>
      </c>
      <c r="R29" s="680">
        <f>Espagne!R29/R$9</f>
        <v>0</v>
      </c>
      <c r="S29" s="680">
        <f>Espagne!S29/S$9</f>
        <v>0</v>
      </c>
      <c r="T29" s="680">
        <f>Espagne!T29/T$9</f>
        <v>0</v>
      </c>
      <c r="U29" s="680">
        <f>Espagne!U29/U$9</f>
        <v>0</v>
      </c>
      <c r="V29" s="680">
        <f>Espagne!V29/V$9</f>
        <v>0</v>
      </c>
      <c r="W29" s="680" t="e">
        <f>Espagne!W29/W$9</f>
        <v>#DIV/0!</v>
      </c>
      <c r="X29" s="680" t="e">
        <f>Espagne!X29/X$9</f>
        <v>#DIV/0!</v>
      </c>
      <c r="Y29" s="680">
        <f>Espagne!Y29/Y$9</f>
        <v>0</v>
      </c>
      <c r="Z29" s="680">
        <f>Espagne!Z29/Z$9</f>
        <v>1.0227083975986522E-2</v>
      </c>
      <c r="AA29" s="680">
        <f>Espagne!AA29/AA$9</f>
        <v>0</v>
      </c>
      <c r="AB29" s="680">
        <f>Espagne!AB29/AB$9</f>
        <v>0</v>
      </c>
    </row>
    <row r="30" spans="2:29" ht="105" x14ac:dyDescent="0.25">
      <c r="B30" s="679" t="s">
        <v>56</v>
      </c>
      <c r="C30" s="680">
        <v>0</v>
      </c>
      <c r="D30" s="680">
        <f>Espagne!D30/D$9</f>
        <v>0</v>
      </c>
      <c r="E30" s="680">
        <f>Espagne!E30/E$9</f>
        <v>0</v>
      </c>
      <c r="F30" s="680">
        <f>Espagne!F30/F$9</f>
        <v>0</v>
      </c>
      <c r="G30" s="680">
        <f>Espagne!G30/G$9</f>
        <v>0</v>
      </c>
      <c r="H30" s="680">
        <f>Espagne!H30/H$9</f>
        <v>0</v>
      </c>
      <c r="I30" s="680">
        <f>Espagne!I30/I$9</f>
        <v>0</v>
      </c>
      <c r="J30" s="680">
        <f>Espagne!J30/J$9</f>
        <v>0</v>
      </c>
      <c r="K30" s="680">
        <f>Espagne!K30/K$9</f>
        <v>0</v>
      </c>
      <c r="L30" s="680">
        <f>Espagne!L30/L$9</f>
        <v>0</v>
      </c>
      <c r="M30" s="680">
        <f>Espagne!M30/M$9</f>
        <v>0</v>
      </c>
      <c r="N30" s="680">
        <f>Espagne!N30/N$9</f>
        <v>0</v>
      </c>
      <c r="O30" s="680">
        <f>Espagne!O30/O$9</f>
        <v>0</v>
      </c>
      <c r="P30" s="680">
        <f>Espagne!P30/P$9</f>
        <v>0</v>
      </c>
      <c r="Q30" s="680">
        <f>Espagne!Q30/Q$9</f>
        <v>0</v>
      </c>
      <c r="R30" s="680">
        <f>Espagne!R30/R$9</f>
        <v>0</v>
      </c>
      <c r="S30" s="680">
        <f>Espagne!S30/S$9</f>
        <v>0</v>
      </c>
      <c r="T30" s="680">
        <f>Espagne!T30/T$9</f>
        <v>0</v>
      </c>
      <c r="U30" s="680">
        <f>Espagne!U30/U$9</f>
        <v>0</v>
      </c>
      <c r="V30" s="680">
        <f>Espagne!V30/V$9</f>
        <v>0</v>
      </c>
      <c r="W30" s="680" t="e">
        <f>Espagne!W30/W$9</f>
        <v>#DIV/0!</v>
      </c>
      <c r="X30" s="680" t="e">
        <f>Espagne!X30/X$9</f>
        <v>#DIV/0!</v>
      </c>
      <c r="Y30" s="680">
        <f>Espagne!Y30/Y$9</f>
        <v>0</v>
      </c>
      <c r="Z30" s="680">
        <f>Espagne!Z30/Z$9</f>
        <v>0</v>
      </c>
      <c r="AA30" s="680">
        <f>Espagne!AA30/AA$9</f>
        <v>0</v>
      </c>
      <c r="AB30" s="680">
        <f>Espagne!AB30/AB$9</f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0"/>
  <dimension ref="B1:AE32"/>
  <sheetViews>
    <sheetView topLeftCell="V15" workbookViewId="0">
      <selection activeCell="AB1" sqref="AB1:AB1048576"/>
    </sheetView>
  </sheetViews>
  <sheetFormatPr baseColWidth="10" defaultColWidth="10.7109375" defaultRowHeight="15" x14ac:dyDescent="0.25"/>
  <cols>
    <col min="3" max="3" width="11.5703125" style="646"/>
    <col min="25" max="25" width="11.5703125" style="646"/>
  </cols>
  <sheetData>
    <row r="1" spans="2:31" x14ac:dyDescent="0.25">
      <c r="B1" s="1" t="s">
        <v>0</v>
      </c>
    </row>
    <row r="2" spans="2:31" x14ac:dyDescent="0.25">
      <c r="B2" s="2" t="s">
        <v>1</v>
      </c>
    </row>
    <row r="3" spans="2:31" x14ac:dyDescent="0.25">
      <c r="B3" s="3" t="s">
        <v>2</v>
      </c>
    </row>
    <row r="4" spans="2:31" x14ac:dyDescent="0.25">
      <c r="B4" s="4" t="s">
        <v>3</v>
      </c>
    </row>
    <row r="6" spans="2:31" ht="75" x14ac:dyDescent="0.25">
      <c r="B6" s="5" t="s">
        <v>4</v>
      </c>
      <c r="C6" s="648" t="s">
        <v>5</v>
      </c>
      <c r="D6" s="6" t="s">
        <v>5</v>
      </c>
      <c r="E6" s="7" t="s">
        <v>5</v>
      </c>
      <c r="F6" s="8" t="s">
        <v>5</v>
      </c>
      <c r="G6" s="9" t="s">
        <v>5</v>
      </c>
      <c r="H6" s="10" t="s">
        <v>5</v>
      </c>
      <c r="I6" s="11" t="s">
        <v>5</v>
      </c>
      <c r="J6" s="12" t="s">
        <v>5</v>
      </c>
      <c r="K6" s="13" t="s">
        <v>5</v>
      </c>
      <c r="L6" s="14" t="s">
        <v>5</v>
      </c>
      <c r="M6" s="15" t="s">
        <v>5</v>
      </c>
      <c r="N6" s="16" t="s">
        <v>5</v>
      </c>
      <c r="O6" s="17" t="s">
        <v>5</v>
      </c>
      <c r="P6" s="18" t="s">
        <v>5</v>
      </c>
      <c r="Q6" s="19" t="s">
        <v>5</v>
      </c>
      <c r="R6" s="20" t="s">
        <v>5</v>
      </c>
      <c r="S6" s="21" t="s">
        <v>5</v>
      </c>
      <c r="T6" s="22" t="s">
        <v>5</v>
      </c>
      <c r="U6" s="23" t="s">
        <v>5</v>
      </c>
      <c r="V6" s="24" t="s">
        <v>5</v>
      </c>
      <c r="W6" s="25" t="s">
        <v>5</v>
      </c>
      <c r="X6" s="26" t="s">
        <v>5</v>
      </c>
      <c r="Y6" s="648" t="s">
        <v>5</v>
      </c>
      <c r="Z6" s="27" t="s">
        <v>6</v>
      </c>
      <c r="AA6" s="28" t="s">
        <v>7</v>
      </c>
      <c r="AB6" s="29" t="s">
        <v>8</v>
      </c>
      <c r="AC6" s="647" t="s">
        <v>73</v>
      </c>
      <c r="AD6" t="s">
        <v>74</v>
      </c>
      <c r="AE6" t="s">
        <v>75</v>
      </c>
    </row>
    <row r="7" spans="2:31" ht="255" x14ac:dyDescent="0.25">
      <c r="B7" s="30" t="s">
        <v>9</v>
      </c>
      <c r="C7" s="649" t="s">
        <v>10</v>
      </c>
      <c r="D7" s="31" t="s">
        <v>11</v>
      </c>
      <c r="E7" s="32" t="s">
        <v>12</v>
      </c>
      <c r="F7" s="33" t="s">
        <v>13</v>
      </c>
      <c r="G7" s="34" t="s">
        <v>14</v>
      </c>
      <c r="H7" s="35" t="s">
        <v>15</v>
      </c>
      <c r="I7" s="36" t="s">
        <v>16</v>
      </c>
      <c r="J7" s="37" t="s">
        <v>17</v>
      </c>
      <c r="K7" s="38" t="s">
        <v>18</v>
      </c>
      <c r="L7" s="39" t="s">
        <v>19</v>
      </c>
      <c r="M7" s="40" t="s">
        <v>20</v>
      </c>
      <c r="N7" s="41" t="s">
        <v>21</v>
      </c>
      <c r="O7" s="42" t="s">
        <v>22</v>
      </c>
      <c r="P7" s="43" t="s">
        <v>23</v>
      </c>
      <c r="Q7" s="44" t="s">
        <v>24</v>
      </c>
      <c r="R7" s="45" t="s">
        <v>25</v>
      </c>
      <c r="S7" s="46" t="s">
        <v>26</v>
      </c>
      <c r="T7" s="47" t="s">
        <v>27</v>
      </c>
      <c r="U7" s="48" t="s">
        <v>28</v>
      </c>
      <c r="V7" s="49" t="s">
        <v>29</v>
      </c>
      <c r="W7" s="50" t="s">
        <v>30</v>
      </c>
      <c r="X7" s="51" t="s">
        <v>31</v>
      </c>
      <c r="Y7" s="649" t="s">
        <v>10</v>
      </c>
      <c r="Z7" s="52" t="s">
        <v>32</v>
      </c>
      <c r="AA7" s="53" t="s">
        <v>32</v>
      </c>
      <c r="AB7" s="54" t="s">
        <v>32</v>
      </c>
    </row>
    <row r="8" spans="2:31" x14ac:dyDescent="0.25">
      <c r="B8" s="55" t="s">
        <v>33</v>
      </c>
      <c r="C8" s="650" t="s">
        <v>34</v>
      </c>
      <c r="D8" s="56" t="s">
        <v>34</v>
      </c>
      <c r="E8" s="57" t="s">
        <v>34</v>
      </c>
      <c r="F8" s="58" t="s">
        <v>34</v>
      </c>
      <c r="G8" s="59" t="s">
        <v>34</v>
      </c>
      <c r="H8" s="60" t="s">
        <v>34</v>
      </c>
      <c r="I8" s="61" t="s">
        <v>34</v>
      </c>
      <c r="J8" s="62" t="s">
        <v>34</v>
      </c>
      <c r="K8" s="63" t="s">
        <v>34</v>
      </c>
      <c r="L8" s="64" t="s">
        <v>34</v>
      </c>
      <c r="M8" s="65" t="s">
        <v>34</v>
      </c>
      <c r="N8" s="66" t="s">
        <v>34</v>
      </c>
      <c r="O8" s="67" t="s">
        <v>34</v>
      </c>
      <c r="P8" s="68" t="s">
        <v>34</v>
      </c>
      <c r="Q8" s="69" t="s">
        <v>34</v>
      </c>
      <c r="R8" s="70" t="s">
        <v>34</v>
      </c>
      <c r="S8" s="71" t="s">
        <v>34</v>
      </c>
      <c r="T8" s="72" t="s">
        <v>34</v>
      </c>
      <c r="U8" s="73" t="s">
        <v>34</v>
      </c>
      <c r="V8" s="74" t="s">
        <v>34</v>
      </c>
      <c r="W8" s="75" t="s">
        <v>34</v>
      </c>
      <c r="X8" s="76" t="s">
        <v>34</v>
      </c>
      <c r="Y8" s="650" t="s">
        <v>34</v>
      </c>
      <c r="Z8" s="77" t="s">
        <v>34</v>
      </c>
      <c r="AA8" s="78" t="s">
        <v>34</v>
      </c>
      <c r="AB8" s="79" t="s">
        <v>34</v>
      </c>
    </row>
    <row r="9" spans="2:31" x14ac:dyDescent="0.25">
      <c r="B9" s="80" t="s">
        <v>35</v>
      </c>
      <c r="C9" s="651">
        <v>640806.40000000002</v>
      </c>
      <c r="D9" s="81">
        <v>9261.2999999999993</v>
      </c>
      <c r="E9" s="82">
        <v>575.70000000000005</v>
      </c>
      <c r="F9" s="83">
        <v>208089</v>
      </c>
      <c r="G9" s="84">
        <v>10174.5</v>
      </c>
      <c r="H9" s="85">
        <v>9175.5</v>
      </c>
      <c r="I9" s="86">
        <v>71342.8</v>
      </c>
      <c r="J9" s="87">
        <v>66063.199999999997</v>
      </c>
      <c r="K9" s="88">
        <v>45623.4</v>
      </c>
      <c r="L9" s="89">
        <v>10632.4</v>
      </c>
      <c r="M9" s="90">
        <v>27066.9</v>
      </c>
      <c r="N9" s="91">
        <v>36019.199999999997</v>
      </c>
      <c r="O9" s="92">
        <v>15187.5</v>
      </c>
      <c r="P9" s="93">
        <v>55045.5</v>
      </c>
      <c r="Q9" s="94">
        <v>21799.8</v>
      </c>
      <c r="R9" s="95">
        <v>12233.5</v>
      </c>
      <c r="S9" s="96">
        <v>5096.3</v>
      </c>
      <c r="T9" s="97">
        <v>26902.3</v>
      </c>
      <c r="U9" s="98">
        <v>4889.3</v>
      </c>
      <c r="V9" s="99">
        <v>5628.3</v>
      </c>
      <c r="W9" s="100">
        <v>0</v>
      </c>
      <c r="X9" s="101">
        <v>0</v>
      </c>
      <c r="Y9" s="651">
        <v>640806.40000000002</v>
      </c>
      <c r="Z9" s="102">
        <v>365480.3</v>
      </c>
      <c r="AA9" s="103">
        <v>121003.2</v>
      </c>
      <c r="AB9" s="104">
        <v>447881.7</v>
      </c>
    </row>
    <row r="10" spans="2:31" ht="75" x14ac:dyDescent="0.25">
      <c r="B10" s="105" t="s">
        <v>36</v>
      </c>
      <c r="C10" s="652">
        <v>16209.7</v>
      </c>
      <c r="D10" s="106">
        <v>1675.1</v>
      </c>
      <c r="E10" s="107">
        <v>0</v>
      </c>
      <c r="F10" s="108">
        <v>13009.7</v>
      </c>
      <c r="G10" s="109">
        <v>7.3</v>
      </c>
      <c r="H10" s="110">
        <v>0</v>
      </c>
      <c r="I10" s="111">
        <v>22.3</v>
      </c>
      <c r="J10" s="112">
        <v>524.9</v>
      </c>
      <c r="K10" s="113">
        <v>1.6</v>
      </c>
      <c r="L10" s="114">
        <v>690.8</v>
      </c>
      <c r="M10" s="115">
        <v>0</v>
      </c>
      <c r="N10" s="116">
        <v>0</v>
      </c>
      <c r="O10" s="117">
        <v>15.9</v>
      </c>
      <c r="P10" s="118">
        <v>50.5</v>
      </c>
      <c r="Q10" s="119">
        <v>125</v>
      </c>
      <c r="R10" s="120">
        <v>26.3</v>
      </c>
      <c r="S10" s="121">
        <v>0</v>
      </c>
      <c r="T10" s="122">
        <v>44.4</v>
      </c>
      <c r="U10" s="123">
        <v>0.4</v>
      </c>
      <c r="V10" s="124">
        <v>15.5</v>
      </c>
      <c r="W10" s="125">
        <v>0</v>
      </c>
      <c r="X10" s="126">
        <v>0</v>
      </c>
      <c r="Y10" s="652">
        <v>16209.7</v>
      </c>
      <c r="Z10" s="127">
        <v>6197.7</v>
      </c>
      <c r="AA10" s="128">
        <v>48.4</v>
      </c>
      <c r="AB10" s="129">
        <v>5674.1</v>
      </c>
    </row>
    <row r="11" spans="2:31" ht="45" x14ac:dyDescent="0.25">
      <c r="B11" s="130" t="s">
        <v>37</v>
      </c>
      <c r="C11" s="653">
        <v>18235.2</v>
      </c>
      <c r="D11" s="131">
        <v>3.1</v>
      </c>
      <c r="E11" s="132">
        <v>70.5</v>
      </c>
      <c r="F11" s="133">
        <v>17129.5</v>
      </c>
      <c r="G11" s="134">
        <v>101.4</v>
      </c>
      <c r="H11" s="135">
        <v>18.5</v>
      </c>
      <c r="I11" s="136">
        <v>702.6</v>
      </c>
      <c r="J11" s="137">
        <v>23.2</v>
      </c>
      <c r="K11" s="138">
        <v>11.7</v>
      </c>
      <c r="L11" s="139">
        <v>0.2</v>
      </c>
      <c r="M11" s="140">
        <v>0</v>
      </c>
      <c r="N11" s="141">
        <v>0.1</v>
      </c>
      <c r="O11" s="142">
        <v>103.8</v>
      </c>
      <c r="P11" s="143">
        <v>0</v>
      </c>
      <c r="Q11" s="144">
        <v>38.5</v>
      </c>
      <c r="R11" s="145">
        <v>16.3</v>
      </c>
      <c r="S11" s="146">
        <v>0</v>
      </c>
      <c r="T11" s="147">
        <v>2.2999999999999998</v>
      </c>
      <c r="U11" s="148">
        <v>0.2</v>
      </c>
      <c r="V11" s="149">
        <v>13.3</v>
      </c>
      <c r="W11" s="150">
        <v>0</v>
      </c>
      <c r="X11" s="151">
        <v>0</v>
      </c>
      <c r="Y11" s="653">
        <v>18235.2</v>
      </c>
      <c r="Z11" s="152">
        <v>0.7</v>
      </c>
      <c r="AA11" s="153">
        <v>0</v>
      </c>
      <c r="AB11" s="154">
        <v>7713.4</v>
      </c>
    </row>
    <row r="12" spans="2:31" ht="45" x14ac:dyDescent="0.25">
      <c r="B12" s="155" t="s">
        <v>38</v>
      </c>
      <c r="C12" s="654">
        <v>205831.1</v>
      </c>
      <c r="D12" s="156">
        <v>5697.2</v>
      </c>
      <c r="E12" s="157">
        <v>100.3</v>
      </c>
      <c r="F12" s="158">
        <v>113704.6</v>
      </c>
      <c r="G12" s="159">
        <v>914.9</v>
      </c>
      <c r="H12" s="160">
        <v>618.1</v>
      </c>
      <c r="I12" s="161">
        <v>21139.5</v>
      </c>
      <c r="J12" s="162">
        <v>26865.1</v>
      </c>
      <c r="K12" s="163">
        <v>5275.6</v>
      </c>
      <c r="L12" s="164">
        <v>5256.5</v>
      </c>
      <c r="M12" s="165">
        <v>1986.2</v>
      </c>
      <c r="N12" s="166">
        <v>671.7</v>
      </c>
      <c r="O12" s="167">
        <v>2335.3000000000002</v>
      </c>
      <c r="P12" s="168">
        <v>2906.5</v>
      </c>
      <c r="Q12" s="169">
        <v>2642.7</v>
      </c>
      <c r="R12" s="170">
        <v>2669.5</v>
      </c>
      <c r="S12" s="171">
        <v>970.6</v>
      </c>
      <c r="T12" s="172">
        <v>10863.9</v>
      </c>
      <c r="U12" s="173">
        <v>402.7</v>
      </c>
      <c r="V12" s="174">
        <v>810.2</v>
      </c>
      <c r="W12" s="175">
        <v>0</v>
      </c>
      <c r="X12" s="176">
        <v>0</v>
      </c>
      <c r="Y12" s="654">
        <v>205831.1</v>
      </c>
      <c r="Z12" s="177">
        <v>92129.9</v>
      </c>
      <c r="AA12" s="178">
        <v>37331.4</v>
      </c>
      <c r="AB12" s="179">
        <v>321622.59999999998</v>
      </c>
    </row>
    <row r="13" spans="2:31" ht="90" x14ac:dyDescent="0.25">
      <c r="B13" s="180" t="s">
        <v>39</v>
      </c>
      <c r="C13" s="655">
        <v>12816.3</v>
      </c>
      <c r="D13" s="181">
        <v>408.4</v>
      </c>
      <c r="E13" s="182">
        <v>31.6</v>
      </c>
      <c r="F13" s="183">
        <v>4949.2</v>
      </c>
      <c r="G13" s="184">
        <v>3109.3</v>
      </c>
      <c r="H13" s="185">
        <v>230.2</v>
      </c>
      <c r="I13" s="186">
        <v>144.5</v>
      </c>
      <c r="J13" s="187">
        <v>624</v>
      </c>
      <c r="K13" s="188">
        <v>521.6</v>
      </c>
      <c r="L13" s="189">
        <v>220.8</v>
      </c>
      <c r="M13" s="190">
        <v>269.7</v>
      </c>
      <c r="N13" s="191">
        <v>121.9</v>
      </c>
      <c r="O13" s="192">
        <v>461.6</v>
      </c>
      <c r="P13" s="193">
        <v>470.5</v>
      </c>
      <c r="Q13" s="194">
        <v>106.1</v>
      </c>
      <c r="R13" s="195">
        <v>232.5</v>
      </c>
      <c r="S13" s="196">
        <v>175.1</v>
      </c>
      <c r="T13" s="197">
        <v>477.9</v>
      </c>
      <c r="U13" s="198">
        <v>123.6</v>
      </c>
      <c r="V13" s="199">
        <v>137.80000000000001</v>
      </c>
      <c r="W13" s="200">
        <v>0</v>
      </c>
      <c r="X13" s="201">
        <v>0</v>
      </c>
      <c r="Y13" s="655">
        <v>12816.3</v>
      </c>
      <c r="Z13" s="202">
        <v>10491.4</v>
      </c>
      <c r="AA13" s="203">
        <v>0</v>
      </c>
      <c r="AB13" s="204">
        <v>4391.1000000000004</v>
      </c>
    </row>
    <row r="14" spans="2:31" ht="135" x14ac:dyDescent="0.25">
      <c r="B14" s="205" t="s">
        <v>40</v>
      </c>
      <c r="C14" s="656">
        <v>16332.2</v>
      </c>
      <c r="D14" s="206">
        <v>15.7</v>
      </c>
      <c r="E14" s="207">
        <v>2.1</v>
      </c>
      <c r="F14" s="208">
        <v>7630.9</v>
      </c>
      <c r="G14" s="209">
        <v>41.3</v>
      </c>
      <c r="H14" s="210">
        <v>5983.3</v>
      </c>
      <c r="I14" s="211">
        <v>514.20000000000005</v>
      </c>
      <c r="J14" s="212">
        <v>356</v>
      </c>
      <c r="K14" s="213">
        <v>140.4</v>
      </c>
      <c r="L14" s="214">
        <v>89.2</v>
      </c>
      <c r="M14" s="215">
        <v>8.1</v>
      </c>
      <c r="N14" s="216">
        <v>14.5</v>
      </c>
      <c r="O14" s="217">
        <v>177.7</v>
      </c>
      <c r="P14" s="218">
        <v>159.5</v>
      </c>
      <c r="Q14" s="219">
        <v>221.6</v>
      </c>
      <c r="R14" s="220">
        <v>639.5</v>
      </c>
      <c r="S14" s="221">
        <v>29.3</v>
      </c>
      <c r="T14" s="222">
        <v>168.3</v>
      </c>
      <c r="U14" s="223">
        <v>21.4</v>
      </c>
      <c r="V14" s="224">
        <v>119.2</v>
      </c>
      <c r="W14" s="225">
        <v>0</v>
      </c>
      <c r="X14" s="226">
        <v>0</v>
      </c>
      <c r="Y14" s="656">
        <v>16332.2</v>
      </c>
      <c r="Z14" s="227">
        <v>3982</v>
      </c>
      <c r="AA14" s="228">
        <v>0</v>
      </c>
      <c r="AB14" s="229">
        <v>4334.5</v>
      </c>
    </row>
    <row r="15" spans="2:31" s="646" customFormat="1" ht="60" x14ac:dyDescent="0.25">
      <c r="B15" s="620" t="s">
        <v>41</v>
      </c>
      <c r="C15" s="621">
        <v>48608.6</v>
      </c>
      <c r="D15" s="622">
        <v>136.69999999999999</v>
      </c>
      <c r="E15" s="623">
        <v>10.4</v>
      </c>
      <c r="F15" s="624">
        <v>1781.6</v>
      </c>
      <c r="G15" s="625">
        <v>1684.1</v>
      </c>
      <c r="H15" s="626">
        <v>586</v>
      </c>
      <c r="I15" s="627">
        <v>37324.699999999997</v>
      </c>
      <c r="J15" s="628">
        <v>741.6</v>
      </c>
      <c r="K15" s="629">
        <v>960.2</v>
      </c>
      <c r="L15" s="630">
        <v>197.9</v>
      </c>
      <c r="M15" s="631">
        <v>216</v>
      </c>
      <c r="N15" s="632">
        <v>50.9</v>
      </c>
      <c r="O15" s="633">
        <v>2471.6999999999998</v>
      </c>
      <c r="P15" s="634">
        <v>560.79999999999995</v>
      </c>
      <c r="Q15" s="635">
        <v>275.39999999999998</v>
      </c>
      <c r="R15" s="636">
        <v>452.3</v>
      </c>
      <c r="S15" s="637">
        <v>303.89999999999998</v>
      </c>
      <c r="T15" s="638">
        <v>464.4</v>
      </c>
      <c r="U15" s="639">
        <v>203</v>
      </c>
      <c r="V15" s="640">
        <v>187</v>
      </c>
      <c r="W15" s="641">
        <v>0</v>
      </c>
      <c r="X15" s="642">
        <v>0</v>
      </c>
      <c r="Y15" s="621">
        <v>48608.6</v>
      </c>
      <c r="Z15" s="643">
        <v>378.8</v>
      </c>
      <c r="AA15" s="644">
        <v>46881.1</v>
      </c>
      <c r="AB15" s="645">
        <v>2692.6</v>
      </c>
      <c r="AC15" s="646">
        <f>Y15/($C15+$Z15+$AA15)</f>
        <v>0.50703411443800617</v>
      </c>
      <c r="AD15" s="646">
        <f t="shared" ref="AD15:AE15" si="0">Z15/($C15+$Z15+$AA15)</f>
        <v>3.9512457167891436E-3</v>
      </c>
      <c r="AE15" s="646">
        <f t="shared" si="0"/>
        <v>0.4890146398452046</v>
      </c>
    </row>
    <row r="16" spans="2:31" ht="180" x14ac:dyDescent="0.25">
      <c r="B16" s="230" t="s">
        <v>42</v>
      </c>
      <c r="C16" s="657">
        <v>6191.8</v>
      </c>
      <c r="D16" s="231">
        <v>56.4</v>
      </c>
      <c r="E16" s="232">
        <v>8</v>
      </c>
      <c r="F16" s="233">
        <v>798</v>
      </c>
      <c r="G16" s="234">
        <v>45.5</v>
      </c>
      <c r="H16" s="235">
        <v>65.400000000000006</v>
      </c>
      <c r="I16" s="236">
        <v>452.1</v>
      </c>
      <c r="J16" s="237">
        <v>1775.5</v>
      </c>
      <c r="K16" s="238">
        <v>573.70000000000005</v>
      </c>
      <c r="L16" s="239">
        <v>57.4</v>
      </c>
      <c r="M16" s="240">
        <v>194.1</v>
      </c>
      <c r="N16" s="241">
        <v>84.6</v>
      </c>
      <c r="O16" s="242">
        <v>51.4</v>
      </c>
      <c r="P16" s="243">
        <v>340.2</v>
      </c>
      <c r="Q16" s="244">
        <v>1218.9000000000001</v>
      </c>
      <c r="R16" s="245">
        <v>101.2</v>
      </c>
      <c r="S16" s="246">
        <v>47.7</v>
      </c>
      <c r="T16" s="247">
        <v>296.60000000000002</v>
      </c>
      <c r="U16" s="248">
        <v>4.7</v>
      </c>
      <c r="V16" s="249">
        <v>20.399999999999999</v>
      </c>
      <c r="W16" s="250">
        <v>0</v>
      </c>
      <c r="X16" s="251">
        <v>0</v>
      </c>
      <c r="Y16" s="657">
        <v>6191.8</v>
      </c>
      <c r="Z16" s="252">
        <v>3997</v>
      </c>
      <c r="AA16" s="253">
        <v>0</v>
      </c>
      <c r="AB16" s="254">
        <v>2138.6999999999998</v>
      </c>
    </row>
    <row r="17" spans="2:29" ht="75" x14ac:dyDescent="0.25">
      <c r="B17" s="255" t="s">
        <v>43</v>
      </c>
      <c r="C17" s="658">
        <v>53630.5</v>
      </c>
      <c r="D17" s="256">
        <v>167.1</v>
      </c>
      <c r="E17" s="257">
        <v>105.4</v>
      </c>
      <c r="F17" s="258">
        <v>9607.7000000000007</v>
      </c>
      <c r="G17" s="259">
        <v>1013.7</v>
      </c>
      <c r="H17" s="260">
        <v>321.7</v>
      </c>
      <c r="I17" s="261">
        <v>1211.0999999999999</v>
      </c>
      <c r="J17" s="262">
        <v>8634.7000000000007</v>
      </c>
      <c r="K17" s="263">
        <v>26236.400000000001</v>
      </c>
      <c r="L17" s="264">
        <v>150.69999999999999</v>
      </c>
      <c r="M17" s="265">
        <v>344.9</v>
      </c>
      <c r="N17" s="266">
        <v>439.1</v>
      </c>
      <c r="O17" s="267">
        <v>65.099999999999994</v>
      </c>
      <c r="P17" s="268">
        <v>1734.7</v>
      </c>
      <c r="Q17" s="269">
        <v>1195.5</v>
      </c>
      <c r="R17" s="270">
        <v>1116.3</v>
      </c>
      <c r="S17" s="271">
        <v>412.8</v>
      </c>
      <c r="T17" s="272">
        <v>500.3</v>
      </c>
      <c r="U17" s="273">
        <v>115</v>
      </c>
      <c r="V17" s="274">
        <v>258.3</v>
      </c>
      <c r="W17" s="275">
        <v>0</v>
      </c>
      <c r="X17" s="276">
        <v>0</v>
      </c>
      <c r="Y17" s="658">
        <v>53630.5</v>
      </c>
      <c r="Z17" s="277">
        <v>11076.5</v>
      </c>
      <c r="AA17" s="278">
        <v>0</v>
      </c>
      <c r="AB17" s="279">
        <v>23001.913</v>
      </c>
    </row>
    <row r="18" spans="2:29" ht="60" x14ac:dyDescent="0.25">
      <c r="B18" s="280" t="s">
        <v>44</v>
      </c>
      <c r="C18" s="659">
        <v>6539.5</v>
      </c>
      <c r="D18" s="281">
        <v>9.1</v>
      </c>
      <c r="E18" s="282">
        <v>1.1000000000000001</v>
      </c>
      <c r="F18" s="283">
        <v>412.9</v>
      </c>
      <c r="G18" s="284">
        <v>32</v>
      </c>
      <c r="H18" s="285">
        <v>6</v>
      </c>
      <c r="I18" s="286">
        <v>182.7</v>
      </c>
      <c r="J18" s="287">
        <v>557.6</v>
      </c>
      <c r="K18" s="288">
        <v>624</v>
      </c>
      <c r="L18" s="289">
        <v>135.80000000000001</v>
      </c>
      <c r="M18" s="290">
        <v>277</v>
      </c>
      <c r="N18" s="291">
        <v>738.9</v>
      </c>
      <c r="O18" s="292">
        <v>33.6</v>
      </c>
      <c r="P18" s="293">
        <v>564.9</v>
      </c>
      <c r="Q18" s="294">
        <v>694.7</v>
      </c>
      <c r="R18" s="295">
        <v>355.4</v>
      </c>
      <c r="S18" s="296">
        <v>522.79999999999995</v>
      </c>
      <c r="T18" s="297">
        <v>784.8</v>
      </c>
      <c r="U18" s="298">
        <v>191.5</v>
      </c>
      <c r="V18" s="299">
        <v>414.7</v>
      </c>
      <c r="W18" s="300">
        <v>0</v>
      </c>
      <c r="X18" s="301">
        <v>0</v>
      </c>
      <c r="Y18" s="659">
        <v>6539.5</v>
      </c>
      <c r="Z18" s="302">
        <v>13070.5</v>
      </c>
      <c r="AA18" s="303">
        <v>0</v>
      </c>
      <c r="AB18" s="304">
        <v>404.3</v>
      </c>
    </row>
    <row r="19" spans="2:29" ht="75" x14ac:dyDescent="0.25">
      <c r="B19" s="305" t="s">
        <v>45</v>
      </c>
      <c r="C19" s="660">
        <v>38924.5</v>
      </c>
      <c r="D19" s="306">
        <v>8.9</v>
      </c>
      <c r="E19" s="307">
        <v>65.3</v>
      </c>
      <c r="F19" s="308">
        <v>2438.6</v>
      </c>
      <c r="G19" s="309">
        <v>477.6</v>
      </c>
      <c r="H19" s="310">
        <v>33.6</v>
      </c>
      <c r="I19" s="311">
        <v>570.79999999999995</v>
      </c>
      <c r="J19" s="312">
        <v>3012.5</v>
      </c>
      <c r="K19" s="313">
        <v>838.4</v>
      </c>
      <c r="L19" s="314">
        <v>173.3</v>
      </c>
      <c r="M19" s="315">
        <v>15534.5</v>
      </c>
      <c r="N19" s="316">
        <v>5091.8999999999996</v>
      </c>
      <c r="O19" s="317">
        <v>174.6</v>
      </c>
      <c r="P19" s="318">
        <v>5633.7</v>
      </c>
      <c r="Q19" s="319">
        <v>1207.2</v>
      </c>
      <c r="R19" s="320">
        <v>1093.5999999999999</v>
      </c>
      <c r="S19" s="321">
        <v>419.5</v>
      </c>
      <c r="T19" s="322">
        <v>1219</v>
      </c>
      <c r="U19" s="323">
        <v>475.5</v>
      </c>
      <c r="V19" s="324">
        <v>456</v>
      </c>
      <c r="W19" s="325">
        <v>0</v>
      </c>
      <c r="X19" s="326">
        <v>0</v>
      </c>
      <c r="Y19" s="660">
        <v>38924.5</v>
      </c>
      <c r="Z19" s="327">
        <v>10404.5</v>
      </c>
      <c r="AA19" s="328">
        <v>9830.1</v>
      </c>
      <c r="AB19" s="329">
        <v>13219.9</v>
      </c>
    </row>
    <row r="20" spans="2:29" ht="60" x14ac:dyDescent="0.25">
      <c r="B20" s="330" t="s">
        <v>46</v>
      </c>
      <c r="C20" s="661">
        <v>41335.1</v>
      </c>
      <c r="D20" s="331">
        <v>220.3</v>
      </c>
      <c r="E20" s="332">
        <v>21.2</v>
      </c>
      <c r="F20" s="333">
        <v>3573</v>
      </c>
      <c r="G20" s="334">
        <v>1068.2</v>
      </c>
      <c r="H20" s="335">
        <v>255.9</v>
      </c>
      <c r="I20" s="336">
        <v>1576.1</v>
      </c>
      <c r="J20" s="337">
        <v>2122.1999999999998</v>
      </c>
      <c r="K20" s="338">
        <v>1069.9000000000001</v>
      </c>
      <c r="L20" s="339">
        <v>346.9</v>
      </c>
      <c r="M20" s="340">
        <v>663.7</v>
      </c>
      <c r="N20" s="341">
        <v>17801.2</v>
      </c>
      <c r="O20" s="342">
        <v>5526.9</v>
      </c>
      <c r="P20" s="343">
        <v>4105.2</v>
      </c>
      <c r="Q20" s="344">
        <v>783.6</v>
      </c>
      <c r="R20" s="345">
        <v>930</v>
      </c>
      <c r="S20" s="346">
        <v>101.9</v>
      </c>
      <c r="T20" s="347">
        <v>820.8</v>
      </c>
      <c r="U20" s="348">
        <v>143.80000000000001</v>
      </c>
      <c r="V20" s="349">
        <v>204.3</v>
      </c>
      <c r="W20" s="350">
        <v>0</v>
      </c>
      <c r="X20" s="351">
        <v>0</v>
      </c>
      <c r="Y20" s="661">
        <v>41335.1</v>
      </c>
      <c r="Z20" s="352">
        <v>18131.2</v>
      </c>
      <c r="AA20" s="353">
        <v>0</v>
      </c>
      <c r="AB20" s="354">
        <v>14063.087</v>
      </c>
    </row>
    <row r="21" spans="2:29" ht="45" x14ac:dyDescent="0.25">
      <c r="B21" s="355" t="s">
        <v>47</v>
      </c>
      <c r="C21" s="662">
        <v>15468.3</v>
      </c>
      <c r="D21" s="356">
        <v>21.7</v>
      </c>
      <c r="E21" s="357">
        <v>4.4000000000000004</v>
      </c>
      <c r="F21" s="358">
        <v>1210.0999999999999</v>
      </c>
      <c r="G21" s="359">
        <v>48.5</v>
      </c>
      <c r="H21" s="360">
        <v>39.799999999999997</v>
      </c>
      <c r="I21" s="361">
        <v>762.3</v>
      </c>
      <c r="J21" s="362">
        <v>2204.1999999999998</v>
      </c>
      <c r="K21" s="363">
        <v>1785.5</v>
      </c>
      <c r="L21" s="364">
        <v>954</v>
      </c>
      <c r="M21" s="365">
        <v>532.9</v>
      </c>
      <c r="N21" s="366">
        <v>1338.9</v>
      </c>
      <c r="O21" s="367">
        <v>972.8</v>
      </c>
      <c r="P21" s="368">
        <v>1856.9</v>
      </c>
      <c r="Q21" s="369">
        <v>621.9</v>
      </c>
      <c r="R21" s="370">
        <v>655.20000000000005</v>
      </c>
      <c r="S21" s="371">
        <v>273.8</v>
      </c>
      <c r="T21" s="372">
        <v>1153.7</v>
      </c>
      <c r="U21" s="373">
        <v>343.2</v>
      </c>
      <c r="V21" s="374">
        <v>688.5</v>
      </c>
      <c r="W21" s="375">
        <v>0</v>
      </c>
      <c r="X21" s="376">
        <v>0</v>
      </c>
      <c r="Y21" s="662">
        <v>15468.3</v>
      </c>
      <c r="Z21" s="377">
        <v>45557.5</v>
      </c>
      <c r="AA21" s="378">
        <v>23.6</v>
      </c>
      <c r="AB21" s="379">
        <v>552.20000000000005</v>
      </c>
    </row>
    <row r="22" spans="2:29" ht="90" x14ac:dyDescent="0.25">
      <c r="B22" s="380" t="s">
        <v>48</v>
      </c>
      <c r="C22" s="663">
        <v>103347</v>
      </c>
      <c r="D22" s="381">
        <v>548.79999999999995</v>
      </c>
      <c r="E22" s="382">
        <v>122.2</v>
      </c>
      <c r="F22" s="383">
        <v>20508.3</v>
      </c>
      <c r="G22" s="384">
        <v>1324</v>
      </c>
      <c r="H22" s="385">
        <v>685.9</v>
      </c>
      <c r="I22" s="386">
        <v>3505</v>
      </c>
      <c r="J22" s="387">
        <v>13696.7</v>
      </c>
      <c r="K22" s="388">
        <v>3670.7</v>
      </c>
      <c r="L22" s="389">
        <v>1185.0999999999999</v>
      </c>
      <c r="M22" s="390">
        <v>4539.7</v>
      </c>
      <c r="N22" s="391">
        <v>6743.2</v>
      </c>
      <c r="O22" s="392">
        <v>1609.3</v>
      </c>
      <c r="P22" s="393">
        <v>30339.200000000001</v>
      </c>
      <c r="Q22" s="394">
        <v>6340.3</v>
      </c>
      <c r="R22" s="395">
        <v>2791.8</v>
      </c>
      <c r="S22" s="396">
        <v>742.6</v>
      </c>
      <c r="T22" s="397">
        <v>2381.1999999999998</v>
      </c>
      <c r="U22" s="398">
        <v>1215</v>
      </c>
      <c r="V22" s="399">
        <v>1398</v>
      </c>
      <c r="W22" s="400">
        <v>0</v>
      </c>
      <c r="X22" s="401">
        <v>0</v>
      </c>
      <c r="Y22" s="663">
        <v>103347</v>
      </c>
      <c r="Z22" s="402">
        <v>4319.5</v>
      </c>
      <c r="AA22" s="403">
        <v>26095.8</v>
      </c>
      <c r="AB22" s="404">
        <v>40288.300000000003</v>
      </c>
    </row>
    <row r="23" spans="2:29" ht="75" x14ac:dyDescent="0.25">
      <c r="B23" s="405" t="s">
        <v>49</v>
      </c>
      <c r="C23" s="664">
        <v>42399.6</v>
      </c>
      <c r="D23" s="406">
        <v>246.7</v>
      </c>
      <c r="E23" s="407">
        <v>28</v>
      </c>
      <c r="F23" s="408">
        <v>10294.200000000001</v>
      </c>
      <c r="G23" s="409">
        <v>115.1</v>
      </c>
      <c r="H23" s="410">
        <v>278</v>
      </c>
      <c r="I23" s="411">
        <v>2882.3</v>
      </c>
      <c r="J23" s="412">
        <v>4151.8</v>
      </c>
      <c r="K23" s="413">
        <v>3491.8</v>
      </c>
      <c r="L23" s="414">
        <v>965.6</v>
      </c>
      <c r="M23" s="415">
        <v>2066.8000000000002</v>
      </c>
      <c r="N23" s="416">
        <v>1813.4</v>
      </c>
      <c r="O23" s="417">
        <v>1082.9000000000001</v>
      </c>
      <c r="P23" s="418">
        <v>5170.3</v>
      </c>
      <c r="Q23" s="419">
        <v>5902.7</v>
      </c>
      <c r="R23" s="420">
        <v>742.8</v>
      </c>
      <c r="S23" s="421">
        <v>386.5</v>
      </c>
      <c r="T23" s="422">
        <v>1957.4</v>
      </c>
      <c r="U23" s="423">
        <v>460.2</v>
      </c>
      <c r="V23" s="424">
        <v>363.1</v>
      </c>
      <c r="W23" s="425">
        <v>0</v>
      </c>
      <c r="X23" s="426">
        <v>0</v>
      </c>
      <c r="Y23" s="664">
        <v>42399.6</v>
      </c>
      <c r="Z23" s="427">
        <v>8025.7</v>
      </c>
      <c r="AA23" s="428">
        <v>586</v>
      </c>
      <c r="AB23" s="429">
        <v>6218</v>
      </c>
    </row>
    <row r="24" spans="2:29" ht="135" x14ac:dyDescent="0.25">
      <c r="B24" s="430" t="s">
        <v>50</v>
      </c>
      <c r="C24" s="665">
        <v>1761.9</v>
      </c>
      <c r="D24" s="431">
        <v>10.9</v>
      </c>
      <c r="E24" s="432">
        <v>2.8</v>
      </c>
      <c r="F24" s="433">
        <v>117.7</v>
      </c>
      <c r="G24" s="434">
        <v>100.9</v>
      </c>
      <c r="H24" s="435">
        <v>11.7</v>
      </c>
      <c r="I24" s="436">
        <v>39.200000000000003</v>
      </c>
      <c r="J24" s="437">
        <v>246.2</v>
      </c>
      <c r="K24" s="438">
        <v>131.9</v>
      </c>
      <c r="L24" s="439">
        <v>25.1</v>
      </c>
      <c r="M24" s="440">
        <v>99.2</v>
      </c>
      <c r="N24" s="441">
        <v>292.7</v>
      </c>
      <c r="O24" s="442">
        <v>6.4</v>
      </c>
      <c r="P24" s="443">
        <v>256.39999999999998</v>
      </c>
      <c r="Q24" s="444">
        <v>147.69999999999999</v>
      </c>
      <c r="R24" s="445">
        <v>5</v>
      </c>
      <c r="S24" s="446">
        <v>18</v>
      </c>
      <c r="T24" s="447">
        <v>76.599999999999994</v>
      </c>
      <c r="U24" s="448">
        <v>19.899999999999999</v>
      </c>
      <c r="V24" s="449">
        <v>153.6</v>
      </c>
      <c r="W24" s="450">
        <v>0</v>
      </c>
      <c r="X24" s="451">
        <v>0</v>
      </c>
      <c r="Y24" s="665">
        <v>1761.9</v>
      </c>
      <c r="Z24" s="452">
        <v>38158.199999999997</v>
      </c>
      <c r="AA24" s="453">
        <v>0</v>
      </c>
      <c r="AB24" s="454">
        <v>579.4</v>
      </c>
    </row>
    <row r="25" spans="2:29" ht="45" x14ac:dyDescent="0.25">
      <c r="B25" s="455" t="s">
        <v>51</v>
      </c>
      <c r="C25" s="666">
        <v>956.8</v>
      </c>
      <c r="D25" s="456">
        <v>0.4</v>
      </c>
      <c r="E25" s="457">
        <v>0.4</v>
      </c>
      <c r="F25" s="458">
        <v>60.7</v>
      </c>
      <c r="G25" s="459">
        <v>2.7</v>
      </c>
      <c r="H25" s="460">
        <v>1.4</v>
      </c>
      <c r="I25" s="461">
        <v>17</v>
      </c>
      <c r="J25" s="462">
        <v>56.7</v>
      </c>
      <c r="K25" s="463">
        <v>19.8</v>
      </c>
      <c r="L25" s="464">
        <v>2.1</v>
      </c>
      <c r="M25" s="465">
        <v>40.299999999999997</v>
      </c>
      <c r="N25" s="466">
        <v>67.2</v>
      </c>
      <c r="O25" s="467">
        <v>5</v>
      </c>
      <c r="P25" s="468">
        <v>109</v>
      </c>
      <c r="Q25" s="469">
        <v>30</v>
      </c>
      <c r="R25" s="470">
        <v>34.5</v>
      </c>
      <c r="S25" s="471">
        <v>469.2</v>
      </c>
      <c r="T25" s="472">
        <v>21.4</v>
      </c>
      <c r="U25" s="473">
        <v>7.8</v>
      </c>
      <c r="V25" s="474">
        <v>11.2</v>
      </c>
      <c r="W25" s="475">
        <v>0</v>
      </c>
      <c r="X25" s="476">
        <v>0</v>
      </c>
      <c r="Y25" s="666">
        <v>956.8</v>
      </c>
      <c r="Z25" s="477">
        <v>31147.3</v>
      </c>
      <c r="AA25" s="478">
        <v>0</v>
      </c>
      <c r="AB25" s="479">
        <v>172.2</v>
      </c>
    </row>
    <row r="26" spans="2:29" ht="75" x14ac:dyDescent="0.25">
      <c r="B26" s="480" t="s">
        <v>52</v>
      </c>
      <c r="C26" s="667">
        <v>4720.5</v>
      </c>
      <c r="D26" s="481">
        <v>0.1</v>
      </c>
      <c r="E26" s="482">
        <v>0.1</v>
      </c>
      <c r="F26" s="483">
        <v>36</v>
      </c>
      <c r="G26" s="484">
        <v>0</v>
      </c>
      <c r="H26" s="485">
        <v>1.4</v>
      </c>
      <c r="I26" s="486">
        <v>10.199999999999999</v>
      </c>
      <c r="J26" s="487">
        <v>17.5</v>
      </c>
      <c r="K26" s="488">
        <v>14.7</v>
      </c>
      <c r="L26" s="489">
        <v>5.4</v>
      </c>
      <c r="M26" s="490">
        <v>3.2</v>
      </c>
      <c r="N26" s="491">
        <v>0.5</v>
      </c>
      <c r="O26" s="492">
        <v>4.0999999999999996</v>
      </c>
      <c r="P26" s="493">
        <v>28.9</v>
      </c>
      <c r="Q26" s="494">
        <v>12.1</v>
      </c>
      <c r="R26" s="495">
        <v>59.9</v>
      </c>
      <c r="S26" s="496">
        <v>0.2</v>
      </c>
      <c r="T26" s="497">
        <v>4491.3</v>
      </c>
      <c r="U26" s="498">
        <v>28.3</v>
      </c>
      <c r="V26" s="499">
        <v>6.6</v>
      </c>
      <c r="W26" s="500">
        <v>0</v>
      </c>
      <c r="X26" s="501">
        <v>0</v>
      </c>
      <c r="Y26" s="667">
        <v>4720.5</v>
      </c>
      <c r="Z26" s="502">
        <v>55233.1</v>
      </c>
      <c r="AA26" s="503">
        <v>0</v>
      </c>
      <c r="AB26" s="504">
        <v>21.1</v>
      </c>
    </row>
    <row r="27" spans="2:29" ht="75" x14ac:dyDescent="0.25">
      <c r="B27" s="505" t="s">
        <v>53</v>
      </c>
      <c r="C27" s="668">
        <v>2997.9</v>
      </c>
      <c r="D27" s="506">
        <v>16.600000000000001</v>
      </c>
      <c r="E27" s="507">
        <v>0.7</v>
      </c>
      <c r="F27" s="508">
        <v>328.9</v>
      </c>
      <c r="G27" s="509">
        <v>17.899999999999999</v>
      </c>
      <c r="H27" s="510">
        <v>12.1</v>
      </c>
      <c r="I27" s="511">
        <v>117.1</v>
      </c>
      <c r="J27" s="512">
        <v>194.4</v>
      </c>
      <c r="K27" s="513">
        <v>118.5</v>
      </c>
      <c r="L27" s="514">
        <v>39.5</v>
      </c>
      <c r="M27" s="515">
        <v>156.6</v>
      </c>
      <c r="N27" s="516">
        <v>105.6</v>
      </c>
      <c r="O27" s="517">
        <v>21.2</v>
      </c>
      <c r="P27" s="518">
        <v>220.3</v>
      </c>
      <c r="Q27" s="519">
        <v>61.1</v>
      </c>
      <c r="R27" s="520">
        <v>272.7</v>
      </c>
      <c r="S27" s="521">
        <v>69.099999999999994</v>
      </c>
      <c r="T27" s="522">
        <v>116.6</v>
      </c>
      <c r="U27" s="523">
        <v>1095.0999999999999</v>
      </c>
      <c r="V27" s="524">
        <v>33.9</v>
      </c>
      <c r="W27" s="525">
        <v>0</v>
      </c>
      <c r="X27" s="526">
        <v>0</v>
      </c>
      <c r="Y27" s="668">
        <v>2997.9</v>
      </c>
      <c r="Z27" s="527">
        <v>6088.3</v>
      </c>
      <c r="AA27" s="528">
        <v>206.8</v>
      </c>
      <c r="AB27" s="529">
        <v>452.7</v>
      </c>
    </row>
    <row r="28" spans="2:29" ht="30" x14ac:dyDescent="0.25">
      <c r="B28" s="530" t="s">
        <v>54</v>
      </c>
      <c r="C28" s="669">
        <v>4499.8999999999996</v>
      </c>
      <c r="D28" s="531">
        <v>18.100000000000001</v>
      </c>
      <c r="E28" s="532">
        <v>1.2</v>
      </c>
      <c r="F28" s="533">
        <v>497.4</v>
      </c>
      <c r="G28" s="534">
        <v>70.099999999999994</v>
      </c>
      <c r="H28" s="535">
        <v>26.5</v>
      </c>
      <c r="I28" s="536">
        <v>169.1</v>
      </c>
      <c r="J28" s="537">
        <v>258.39999999999998</v>
      </c>
      <c r="K28" s="538">
        <v>137</v>
      </c>
      <c r="L28" s="539">
        <v>136.1</v>
      </c>
      <c r="M28" s="540">
        <v>134</v>
      </c>
      <c r="N28" s="541">
        <v>642.9</v>
      </c>
      <c r="O28" s="542">
        <v>68.2</v>
      </c>
      <c r="P28" s="543">
        <v>538</v>
      </c>
      <c r="Q28" s="544">
        <v>174.8</v>
      </c>
      <c r="R28" s="545">
        <v>38.700000000000003</v>
      </c>
      <c r="S28" s="546">
        <v>153.30000000000001</v>
      </c>
      <c r="T28" s="547">
        <v>1061.4000000000001</v>
      </c>
      <c r="U28" s="548">
        <v>38</v>
      </c>
      <c r="V28" s="549">
        <v>336.7</v>
      </c>
      <c r="W28" s="550">
        <v>0</v>
      </c>
      <c r="X28" s="551">
        <v>0</v>
      </c>
      <c r="Y28" s="669">
        <v>4499.8999999999996</v>
      </c>
      <c r="Z28" s="552">
        <v>6834.7</v>
      </c>
      <c r="AA28" s="553">
        <v>0</v>
      </c>
      <c r="AB28" s="554">
        <v>341.6</v>
      </c>
    </row>
    <row r="29" spans="2:29" ht="225" x14ac:dyDescent="0.25">
      <c r="B29" s="555" t="s">
        <v>55</v>
      </c>
      <c r="C29" s="670">
        <v>0</v>
      </c>
      <c r="D29" s="556">
        <v>0</v>
      </c>
      <c r="E29" s="557">
        <v>0</v>
      </c>
      <c r="F29" s="558">
        <v>0</v>
      </c>
      <c r="G29" s="559">
        <v>0</v>
      </c>
      <c r="H29" s="560">
        <v>0</v>
      </c>
      <c r="I29" s="561">
        <v>0</v>
      </c>
      <c r="J29" s="562">
        <v>0</v>
      </c>
      <c r="K29" s="563">
        <v>0</v>
      </c>
      <c r="L29" s="564">
        <v>0</v>
      </c>
      <c r="M29" s="565">
        <v>0</v>
      </c>
      <c r="N29" s="566">
        <v>0</v>
      </c>
      <c r="O29" s="567">
        <v>0</v>
      </c>
      <c r="P29" s="568">
        <v>0</v>
      </c>
      <c r="Q29" s="569">
        <v>0</v>
      </c>
      <c r="R29" s="570">
        <v>0</v>
      </c>
      <c r="S29" s="571">
        <v>0</v>
      </c>
      <c r="T29" s="572">
        <v>0</v>
      </c>
      <c r="U29" s="573">
        <v>0</v>
      </c>
      <c r="V29" s="574">
        <v>0</v>
      </c>
      <c r="W29" s="575">
        <v>0</v>
      </c>
      <c r="X29" s="576">
        <v>0</v>
      </c>
      <c r="Y29" s="670">
        <v>0</v>
      </c>
      <c r="Z29" s="577">
        <v>255.8</v>
      </c>
      <c r="AA29" s="578">
        <v>0</v>
      </c>
      <c r="AB29" s="579">
        <v>0</v>
      </c>
    </row>
    <row r="30" spans="2:29" ht="120" x14ac:dyDescent="0.25">
      <c r="B30" s="580" t="s">
        <v>56</v>
      </c>
      <c r="C30" s="671">
        <v>0</v>
      </c>
      <c r="D30" s="581">
        <v>0</v>
      </c>
      <c r="E30" s="582">
        <v>0</v>
      </c>
      <c r="F30" s="583">
        <v>0</v>
      </c>
      <c r="G30" s="584">
        <v>0</v>
      </c>
      <c r="H30" s="585">
        <v>0</v>
      </c>
      <c r="I30" s="586">
        <v>0</v>
      </c>
      <c r="J30" s="587">
        <v>0</v>
      </c>
      <c r="K30" s="588">
        <v>0</v>
      </c>
      <c r="L30" s="589">
        <v>0</v>
      </c>
      <c r="M30" s="590">
        <v>0</v>
      </c>
      <c r="N30" s="591">
        <v>0</v>
      </c>
      <c r="O30" s="592">
        <v>0</v>
      </c>
      <c r="P30" s="593">
        <v>0</v>
      </c>
      <c r="Q30" s="594">
        <v>0</v>
      </c>
      <c r="R30" s="595">
        <v>0</v>
      </c>
      <c r="S30" s="596">
        <v>0</v>
      </c>
      <c r="T30" s="597">
        <v>0</v>
      </c>
      <c r="U30" s="598">
        <v>0</v>
      </c>
      <c r="V30" s="599">
        <v>0</v>
      </c>
      <c r="W30" s="600">
        <v>0</v>
      </c>
      <c r="X30" s="601">
        <v>0</v>
      </c>
      <c r="Y30" s="671">
        <v>0</v>
      </c>
      <c r="Z30" s="602">
        <v>0</v>
      </c>
      <c r="AA30" s="603">
        <v>0</v>
      </c>
      <c r="AB30" s="604">
        <v>0</v>
      </c>
    </row>
    <row r="32" spans="2:29" x14ac:dyDescent="0.25">
      <c r="B32" s="605" t="s">
        <v>57</v>
      </c>
      <c r="AC32" s="606" t="s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16805-1DF7-42BC-89A8-8A8E3A780BF2}">
  <sheetPr codeName="Feuil22"/>
  <dimension ref="B1:AE32"/>
  <sheetViews>
    <sheetView topLeftCell="A7" workbookViewId="0">
      <selection activeCell="F11" sqref="F11"/>
    </sheetView>
  </sheetViews>
  <sheetFormatPr baseColWidth="10" defaultColWidth="10.7109375" defaultRowHeight="15" x14ac:dyDescent="0.25"/>
  <cols>
    <col min="3" max="3" width="10.7109375" style="646"/>
    <col min="25" max="25" width="10.7109375" style="646"/>
  </cols>
  <sheetData>
    <row r="1" spans="2:31" x14ac:dyDescent="0.25">
      <c r="B1" s="1" t="s">
        <v>0</v>
      </c>
    </row>
    <row r="2" spans="2:31" x14ac:dyDescent="0.25">
      <c r="B2" s="2" t="s">
        <v>1</v>
      </c>
    </row>
    <row r="3" spans="2:31" x14ac:dyDescent="0.25">
      <c r="B3" s="3" t="s">
        <v>2</v>
      </c>
    </row>
    <row r="4" spans="2:31" x14ac:dyDescent="0.25">
      <c r="B4" s="4" t="s">
        <v>3</v>
      </c>
    </row>
    <row r="6" spans="2:31" ht="75" x14ac:dyDescent="0.25">
      <c r="B6" s="5" t="s">
        <v>4</v>
      </c>
      <c r="C6" s="648" t="s">
        <v>5</v>
      </c>
      <c r="D6" s="6" t="s">
        <v>5</v>
      </c>
      <c r="E6" s="7" t="s">
        <v>5</v>
      </c>
      <c r="F6" s="8" t="s">
        <v>5</v>
      </c>
      <c r="G6" s="9" t="s">
        <v>5</v>
      </c>
      <c r="H6" s="10" t="s">
        <v>5</v>
      </c>
      <c r="I6" s="11" t="s">
        <v>5</v>
      </c>
      <c r="J6" s="12" t="s">
        <v>5</v>
      </c>
      <c r="K6" s="13" t="s">
        <v>5</v>
      </c>
      <c r="L6" s="14" t="s">
        <v>5</v>
      </c>
      <c r="M6" s="15" t="s">
        <v>5</v>
      </c>
      <c r="N6" s="16" t="s">
        <v>5</v>
      </c>
      <c r="O6" s="17" t="s">
        <v>5</v>
      </c>
      <c r="P6" s="18" t="s">
        <v>5</v>
      </c>
      <c r="Q6" s="19" t="s">
        <v>5</v>
      </c>
      <c r="R6" s="20" t="s">
        <v>5</v>
      </c>
      <c r="S6" s="21" t="s">
        <v>5</v>
      </c>
      <c r="T6" s="22" t="s">
        <v>5</v>
      </c>
      <c r="U6" s="23" t="s">
        <v>5</v>
      </c>
      <c r="V6" s="24" t="s">
        <v>5</v>
      </c>
      <c r="W6" s="25" t="s">
        <v>5</v>
      </c>
      <c r="X6" s="26" t="s">
        <v>5</v>
      </c>
      <c r="Y6" s="648" t="s">
        <v>5</v>
      </c>
      <c r="Z6" s="27" t="s">
        <v>6</v>
      </c>
      <c r="AA6" s="28" t="s">
        <v>7</v>
      </c>
      <c r="AB6" s="29" t="s">
        <v>8</v>
      </c>
      <c r="AC6" s="647" t="s">
        <v>73</v>
      </c>
      <c r="AD6" t="s">
        <v>74</v>
      </c>
      <c r="AE6" t="s">
        <v>75</v>
      </c>
    </row>
    <row r="7" spans="2:31" ht="255" x14ac:dyDescent="0.25">
      <c r="B7" s="30" t="s">
        <v>9</v>
      </c>
      <c r="C7" s="649" t="s">
        <v>10</v>
      </c>
      <c r="D7" s="31" t="s">
        <v>11</v>
      </c>
      <c r="E7" s="32" t="s">
        <v>12</v>
      </c>
      <c r="F7" s="33" t="s">
        <v>13</v>
      </c>
      <c r="G7" s="34" t="s">
        <v>14</v>
      </c>
      <c r="H7" s="35" t="s">
        <v>15</v>
      </c>
      <c r="I7" s="36" t="s">
        <v>16</v>
      </c>
      <c r="J7" s="37" t="s">
        <v>17</v>
      </c>
      <c r="K7" s="38" t="s">
        <v>18</v>
      </c>
      <c r="L7" s="39" t="s">
        <v>19</v>
      </c>
      <c r="M7" s="40" t="s">
        <v>20</v>
      </c>
      <c r="N7" s="41" t="s">
        <v>21</v>
      </c>
      <c r="O7" s="42" t="s">
        <v>22</v>
      </c>
      <c r="P7" s="43" t="s">
        <v>23</v>
      </c>
      <c r="Q7" s="44" t="s">
        <v>24</v>
      </c>
      <c r="R7" s="45" t="s">
        <v>25</v>
      </c>
      <c r="S7" s="46" t="s">
        <v>26</v>
      </c>
      <c r="T7" s="47" t="s">
        <v>27</v>
      </c>
      <c r="U7" s="48" t="s">
        <v>28</v>
      </c>
      <c r="V7" s="49" t="s">
        <v>29</v>
      </c>
      <c r="W7" s="50" t="s">
        <v>30</v>
      </c>
      <c r="X7" s="51" t="s">
        <v>31</v>
      </c>
      <c r="Y7" s="649" t="s">
        <v>10</v>
      </c>
      <c r="Z7" s="52" t="s">
        <v>32</v>
      </c>
      <c r="AA7" s="53" t="s">
        <v>32</v>
      </c>
      <c r="AB7" s="54" t="s">
        <v>32</v>
      </c>
    </row>
    <row r="8" spans="2:31" x14ac:dyDescent="0.25">
      <c r="B8" s="55" t="s">
        <v>33</v>
      </c>
      <c r="C8" s="650" t="s">
        <v>34</v>
      </c>
      <c r="D8" s="56" t="s">
        <v>34</v>
      </c>
      <c r="E8" s="57" t="s">
        <v>34</v>
      </c>
      <c r="F8" s="58" t="s">
        <v>34</v>
      </c>
      <c r="G8" s="59" t="s">
        <v>34</v>
      </c>
      <c r="H8" s="60" t="s">
        <v>34</v>
      </c>
      <c r="I8" s="61" t="s">
        <v>34</v>
      </c>
      <c r="J8" s="62" t="s">
        <v>34</v>
      </c>
      <c r="K8" s="63" t="s">
        <v>34</v>
      </c>
      <c r="L8" s="64" t="s">
        <v>34</v>
      </c>
      <c r="M8" s="65" t="s">
        <v>34</v>
      </c>
      <c r="N8" s="66" t="s">
        <v>34</v>
      </c>
      <c r="O8" s="67" t="s">
        <v>34</v>
      </c>
      <c r="P8" s="68" t="s">
        <v>34</v>
      </c>
      <c r="Q8" s="69" t="s">
        <v>34</v>
      </c>
      <c r="R8" s="70" t="s">
        <v>34</v>
      </c>
      <c r="S8" s="71" t="s">
        <v>34</v>
      </c>
      <c r="T8" s="72" t="s">
        <v>34</v>
      </c>
      <c r="U8" s="73" t="s">
        <v>34</v>
      </c>
      <c r="V8" s="74" t="s">
        <v>34</v>
      </c>
      <c r="W8" s="75" t="s">
        <v>34</v>
      </c>
      <c r="X8" s="76" t="s">
        <v>34</v>
      </c>
      <c r="Y8" s="650" t="s">
        <v>34</v>
      </c>
      <c r="Z8" s="77" t="s">
        <v>34</v>
      </c>
      <c r="AA8" s="78" t="s">
        <v>34</v>
      </c>
      <c r="AB8" s="79" t="s">
        <v>34</v>
      </c>
    </row>
    <row r="9" spans="2:31" x14ac:dyDescent="0.25">
      <c r="B9" s="80" t="s">
        <v>35</v>
      </c>
      <c r="C9" s="651">
        <v>640806.40000000002</v>
      </c>
      <c r="D9" s="81">
        <v>9261.2999999999993</v>
      </c>
      <c r="E9" s="82">
        <v>575.70000000000005</v>
      </c>
      <c r="F9" s="83">
        <v>208089</v>
      </c>
      <c r="G9" s="84">
        <v>10174.5</v>
      </c>
      <c r="H9" s="85">
        <v>9175.5</v>
      </c>
      <c r="I9" s="86">
        <v>71342.8</v>
      </c>
      <c r="J9" s="87">
        <v>66063.199999999997</v>
      </c>
      <c r="K9" s="88">
        <v>45623.4</v>
      </c>
      <c r="L9" s="89">
        <v>10632.4</v>
      </c>
      <c r="M9" s="90">
        <v>27066.9</v>
      </c>
      <c r="N9" s="91">
        <v>36019.199999999997</v>
      </c>
      <c r="O9" s="92">
        <v>15187.5</v>
      </c>
      <c r="P9" s="93">
        <v>55045.5</v>
      </c>
      <c r="Q9" s="94">
        <v>21799.8</v>
      </c>
      <c r="R9" s="95">
        <v>12233.5</v>
      </c>
      <c r="S9" s="96">
        <v>5096.3</v>
      </c>
      <c r="T9" s="97">
        <v>26902.3</v>
      </c>
      <c r="U9" s="98">
        <v>4889.3</v>
      </c>
      <c r="V9" s="99">
        <v>5628.3</v>
      </c>
      <c r="W9" s="100">
        <v>0</v>
      </c>
      <c r="X9" s="101">
        <v>0</v>
      </c>
      <c r="Y9" s="651">
        <v>640806.40000000002</v>
      </c>
      <c r="Z9" s="102">
        <v>365480.3</v>
      </c>
      <c r="AA9" s="103">
        <v>121003.2</v>
      </c>
      <c r="AB9" s="104">
        <v>447881.7</v>
      </c>
    </row>
    <row r="10" spans="2:31" ht="75" x14ac:dyDescent="0.25">
      <c r="B10" s="105" t="s">
        <v>36</v>
      </c>
      <c r="C10" s="652">
        <v>16209.7</v>
      </c>
      <c r="D10" s="680">
        <f>Belgique!D10/D$9</f>
        <v>0.18087093604569554</v>
      </c>
      <c r="E10" s="680">
        <f>Belgique!E10/E$9</f>
        <v>0</v>
      </c>
      <c r="F10" s="680">
        <f>Belgique!F10/F$9</f>
        <v>6.2519883319156713E-2</v>
      </c>
      <c r="G10" s="680">
        <f>Belgique!G10/G$9</f>
        <v>7.1747997444591874E-4</v>
      </c>
      <c r="H10" s="680">
        <f>Belgique!H10/H$9</f>
        <v>0</v>
      </c>
      <c r="I10" s="680">
        <f>Belgique!I10/I$9</f>
        <v>3.1257534046883498E-4</v>
      </c>
      <c r="J10" s="680">
        <f>Belgique!J10/J$9</f>
        <v>7.9454219595781004E-3</v>
      </c>
      <c r="K10" s="680">
        <f>Belgique!K10/K$9</f>
        <v>3.5069722993025507E-5</v>
      </c>
      <c r="L10" s="680">
        <f>Belgique!L10/L$9</f>
        <v>6.4971220044392611E-2</v>
      </c>
      <c r="M10" s="680">
        <f>Belgique!M10/M$9</f>
        <v>0</v>
      </c>
      <c r="N10" s="680">
        <f>Belgique!N10/N$9</f>
        <v>0</v>
      </c>
      <c r="O10" s="680">
        <f>Belgique!O10/O$9</f>
        <v>1.0469135802469137E-3</v>
      </c>
      <c r="P10" s="680">
        <f>Belgique!P10/P$9</f>
        <v>9.1742285927096676E-4</v>
      </c>
      <c r="Q10" s="680">
        <f>Belgique!Q10/Q$9</f>
        <v>5.7339975596106384E-3</v>
      </c>
      <c r="R10" s="680">
        <f>Belgique!R10/R$9</f>
        <v>2.1498344709200146E-3</v>
      </c>
      <c r="S10" s="680">
        <f>Belgique!S10/S$9</f>
        <v>0</v>
      </c>
      <c r="T10" s="680">
        <f>Belgique!T10/T$9</f>
        <v>1.6504165071387948E-3</v>
      </c>
      <c r="U10" s="680">
        <f>Belgique!U10/U$9</f>
        <v>8.1811302231403268E-5</v>
      </c>
      <c r="V10" s="680">
        <f>Belgique!V10/V$9</f>
        <v>2.7539399108078813E-3</v>
      </c>
      <c r="W10" s="680" t="e">
        <f>Belgique!W10/W$9</f>
        <v>#DIV/0!</v>
      </c>
      <c r="X10" s="680" t="e">
        <f>Belgique!X10/X$9</f>
        <v>#DIV/0!</v>
      </c>
      <c r="Y10" s="680">
        <f>Belgique!Y10/Y$9</f>
        <v>2.5295783562710984E-2</v>
      </c>
      <c r="Z10" s="680">
        <f>Belgique!Z10/Z$9</f>
        <v>1.6957685544200331E-2</v>
      </c>
      <c r="AA10" s="680">
        <f>Belgique!AA10/AA$9</f>
        <v>3.9998942176735824E-4</v>
      </c>
      <c r="AB10" s="680">
        <f>Belgique!AB10/AB$9</f>
        <v>1.2668747126752445E-2</v>
      </c>
    </row>
    <row r="11" spans="2:31" ht="45" x14ac:dyDescent="0.25">
      <c r="B11" s="130" t="s">
        <v>37</v>
      </c>
      <c r="C11" s="653">
        <v>18235.2</v>
      </c>
      <c r="D11" s="680">
        <f>Belgique!D11/D$9</f>
        <v>3.3472622633971475E-4</v>
      </c>
      <c r="E11" s="680">
        <f>Belgique!E11/E$9</f>
        <v>0.12245961438249087</v>
      </c>
      <c r="F11" s="680">
        <f>Belgique!F11/F$9</f>
        <v>8.2318142717779416E-2</v>
      </c>
      <c r="G11" s="680">
        <f>Belgique!G11/G$9</f>
        <v>9.9660916998378299E-3</v>
      </c>
      <c r="H11" s="680">
        <f>Belgique!H11/H$9</f>
        <v>2.0162388970628303E-3</v>
      </c>
      <c r="I11" s="680">
        <f>Belgique!I11/I$9</f>
        <v>9.848225749479975E-3</v>
      </c>
      <c r="J11" s="680">
        <f>Belgique!J11/J$9</f>
        <v>3.5117887114157354E-4</v>
      </c>
      <c r="K11" s="680">
        <f>Belgique!K11/K$9</f>
        <v>2.5644734938649899E-4</v>
      </c>
      <c r="L11" s="680">
        <f>Belgique!L11/L$9</f>
        <v>1.8810428501561268E-5</v>
      </c>
      <c r="M11" s="680">
        <f>Belgique!M11/M$9</f>
        <v>0</v>
      </c>
      <c r="N11" s="680">
        <f>Belgique!N11/N$9</f>
        <v>2.7762970859985789E-6</v>
      </c>
      <c r="O11" s="680">
        <f>Belgique!O11/O$9</f>
        <v>6.8345679012345676E-3</v>
      </c>
      <c r="P11" s="680">
        <f>Belgique!P11/P$9</f>
        <v>0</v>
      </c>
      <c r="Q11" s="680">
        <f>Belgique!Q11/Q$9</f>
        <v>1.7660712483600768E-3</v>
      </c>
      <c r="R11" s="680">
        <f>Belgique!R11/R$9</f>
        <v>1.3324069154371195E-3</v>
      </c>
      <c r="S11" s="680">
        <f>Belgique!S11/S$9</f>
        <v>0</v>
      </c>
      <c r="T11" s="680">
        <f>Belgique!T11/T$9</f>
        <v>8.5494548793225847E-5</v>
      </c>
      <c r="U11" s="680">
        <f>Belgique!U11/U$9</f>
        <v>4.0905651115701634E-5</v>
      </c>
      <c r="V11" s="680">
        <f>Belgique!V11/V$9</f>
        <v>2.3630581170157954E-3</v>
      </c>
      <c r="W11" s="680" t="e">
        <f>Belgique!W11/W$9</f>
        <v>#DIV/0!</v>
      </c>
      <c r="X11" s="680" t="e">
        <f>Belgique!X11/X$9</f>
        <v>#DIV/0!</v>
      </c>
      <c r="Y11" s="680">
        <f>Belgique!Y11/Y$9</f>
        <v>2.845664462776901E-2</v>
      </c>
      <c r="Z11" s="680">
        <f>Belgique!Z11/Z$9</f>
        <v>1.915287910182847E-6</v>
      </c>
      <c r="AA11" s="680">
        <f>Belgique!AA11/AA$9</f>
        <v>0</v>
      </c>
      <c r="AB11" s="680">
        <f>Belgique!AB11/AB$9</f>
        <v>1.7221958387672459E-2</v>
      </c>
    </row>
    <row r="12" spans="2:31" ht="45" x14ac:dyDescent="0.25">
      <c r="B12" s="155" t="s">
        <v>38</v>
      </c>
      <c r="C12" s="654">
        <v>205831.1</v>
      </c>
      <c r="D12" s="680">
        <f>Belgique!D12/D$9</f>
        <v>0.61516201829116868</v>
      </c>
      <c r="E12" s="680">
        <f>Belgique!E12/E$9</f>
        <v>0.17422268542643737</v>
      </c>
      <c r="F12" s="680">
        <f>Belgique!F12/F$9</f>
        <v>0.5464229248062128</v>
      </c>
      <c r="G12" s="680">
        <f>Belgique!G12/G$9</f>
        <v>8.9920880632954933E-2</v>
      </c>
      <c r="H12" s="680">
        <f>Belgique!H12/H$9</f>
        <v>6.7364176339164084E-2</v>
      </c>
      <c r="I12" s="680">
        <f>Belgique!I12/I$9</f>
        <v>0.2963088076161855</v>
      </c>
      <c r="J12" s="680">
        <f>Belgique!J12/J$9</f>
        <v>0.40665756427178823</v>
      </c>
      <c r="K12" s="680">
        <f>Belgique!K12/K$9</f>
        <v>0.11563364413875336</v>
      </c>
      <c r="L12" s="680">
        <f>Belgique!L12/L$9</f>
        <v>0.49438508709228396</v>
      </c>
      <c r="M12" s="680">
        <f>Belgique!M12/M$9</f>
        <v>7.3381140802973366E-2</v>
      </c>
      <c r="N12" s="680">
        <f>Belgique!N12/N$9</f>
        <v>1.8648387526652453E-2</v>
      </c>
      <c r="O12" s="680">
        <f>Belgique!O12/O$9</f>
        <v>0.15376460905349795</v>
      </c>
      <c r="P12" s="680">
        <f>Belgique!P12/P$9</f>
        <v>5.2801773078634949E-2</v>
      </c>
      <c r="Q12" s="680">
        <f>Belgique!Q12/Q$9</f>
        <v>0.12122588280626427</v>
      </c>
      <c r="R12" s="680">
        <f>Belgique!R12/R$9</f>
        <v>0.21821228593615891</v>
      </c>
      <c r="S12" s="680">
        <f>Belgique!S12/S$9</f>
        <v>0.19045189647391245</v>
      </c>
      <c r="T12" s="680">
        <f>Belgique!T12/T$9</f>
        <v>0.40382792549335927</v>
      </c>
      <c r="U12" s="680">
        <f>Belgique!U12/U$9</f>
        <v>8.2363528521465237E-2</v>
      </c>
      <c r="V12" s="680">
        <f>Belgique!V12/V$9</f>
        <v>0.14395110424106747</v>
      </c>
      <c r="W12" s="680" t="e">
        <f>Belgique!W12/W$9</f>
        <v>#DIV/0!</v>
      </c>
      <c r="X12" s="680" t="e">
        <f>Belgique!X12/X$9</f>
        <v>#DIV/0!</v>
      </c>
      <c r="Y12" s="680">
        <f>Belgique!Y12/Y$9</f>
        <v>0.32120637371911392</v>
      </c>
      <c r="Z12" s="680">
        <f>Belgique!Z12/Z$9</f>
        <v>0.25207897662336382</v>
      </c>
      <c r="AA12" s="680">
        <f>Belgique!AA12/AA$9</f>
        <v>0.30851580784640409</v>
      </c>
      <c r="AB12" s="680">
        <f>Belgique!AB12/AB$9</f>
        <v>0.71809721183071329</v>
      </c>
    </row>
    <row r="13" spans="2:31" ht="90" x14ac:dyDescent="0.25">
      <c r="B13" s="180" t="s">
        <v>39</v>
      </c>
      <c r="C13" s="655">
        <v>12816.3</v>
      </c>
      <c r="D13" s="680">
        <f>Belgique!D13/D$9</f>
        <v>4.4097480915206287E-2</v>
      </c>
      <c r="E13" s="680">
        <f>Belgique!E13/E$9</f>
        <v>5.4889699496265411E-2</v>
      </c>
      <c r="F13" s="680">
        <f>Belgique!F13/F$9</f>
        <v>2.3784053938459025E-2</v>
      </c>
      <c r="G13" s="680">
        <f>Belgique!G13/G$9</f>
        <v>0.30559732664995826</v>
      </c>
      <c r="H13" s="680">
        <f>Belgique!H13/H$9</f>
        <v>2.5088551032641272E-2</v>
      </c>
      <c r="I13" s="680">
        <f>Belgique!I13/I$9</f>
        <v>2.0254321389124061E-3</v>
      </c>
      <c r="J13" s="680">
        <f>Belgique!J13/J$9</f>
        <v>9.445500672083702E-3</v>
      </c>
      <c r="K13" s="680">
        <f>Belgique!K13/K$9</f>
        <v>1.1432729695726316E-2</v>
      </c>
      <c r="L13" s="680">
        <f>Belgique!L13/L$9</f>
        <v>2.0766713065723637E-2</v>
      </c>
      <c r="M13" s="680">
        <f>Belgique!M13/M$9</f>
        <v>9.9641998160114372E-3</v>
      </c>
      <c r="N13" s="680">
        <f>Belgique!N13/N$9</f>
        <v>3.3843061478322678E-3</v>
      </c>
      <c r="O13" s="680">
        <f>Belgique!O13/O$9</f>
        <v>3.0393415637860084E-2</v>
      </c>
      <c r="P13" s="680">
        <f>Belgique!P13/P$9</f>
        <v>8.5474743621186105E-3</v>
      </c>
      <c r="Q13" s="680">
        <f>Belgique!Q13/Q$9</f>
        <v>4.8670171285975098E-3</v>
      </c>
      <c r="R13" s="680">
        <f>Belgique!R13/R$9</f>
        <v>1.9005190664977318E-2</v>
      </c>
      <c r="S13" s="680">
        <f>Belgique!S13/S$9</f>
        <v>3.4358259914055292E-2</v>
      </c>
      <c r="T13" s="680">
        <f>Belgique!T13/T$9</f>
        <v>1.776428037751419E-2</v>
      </c>
      <c r="U13" s="680">
        <f>Belgique!U13/U$9</f>
        <v>2.5279692389503609E-2</v>
      </c>
      <c r="V13" s="680">
        <f>Belgique!V13/V$9</f>
        <v>2.4483414174795232E-2</v>
      </c>
      <c r="W13" s="680" t="e">
        <f>Belgique!W13/W$9</f>
        <v>#DIV/0!</v>
      </c>
      <c r="X13" s="680" t="e">
        <f>Belgique!X13/X$9</f>
        <v>#DIV/0!</v>
      </c>
      <c r="Y13" s="680">
        <f>Belgique!Y13/Y$9</f>
        <v>2.000026841180113E-2</v>
      </c>
      <c r="Z13" s="680">
        <f>Belgique!Z13/Z$9</f>
        <v>2.8705787972703317E-2</v>
      </c>
      <c r="AA13" s="680">
        <f>Belgique!AA13/AA$9</f>
        <v>0</v>
      </c>
      <c r="AB13" s="680">
        <f>Belgique!AB13/AB$9</f>
        <v>9.8041514087313687E-3</v>
      </c>
    </row>
    <row r="14" spans="2:31" ht="135" x14ac:dyDescent="0.25">
      <c r="B14" s="205" t="s">
        <v>40</v>
      </c>
      <c r="C14" s="656">
        <v>16332.2</v>
      </c>
      <c r="D14" s="680">
        <f>Belgique!D14/D$9</f>
        <v>1.6952263721075876E-3</v>
      </c>
      <c r="E14" s="680">
        <f>Belgique!E14/E$9</f>
        <v>3.6477331943720686E-3</v>
      </c>
      <c r="F14" s="680">
        <f>Belgique!F14/F$9</f>
        <v>3.6671328133635127E-2</v>
      </c>
      <c r="G14" s="680">
        <f>Belgique!G14/G$9</f>
        <v>4.0591675266597868E-3</v>
      </c>
      <c r="H14" s="680">
        <f>Belgique!H14/H$9</f>
        <v>0.65209525366465049</v>
      </c>
      <c r="I14" s="680">
        <f>Belgique!I14/I$9</f>
        <v>7.2074547116177112E-3</v>
      </c>
      <c r="J14" s="680">
        <f>Belgique!J14/J$9</f>
        <v>5.3887792295862144E-3</v>
      </c>
      <c r="K14" s="680">
        <f>Belgique!K14/K$9</f>
        <v>3.0773681926379885E-3</v>
      </c>
      <c r="L14" s="680">
        <f>Belgique!L14/L$9</f>
        <v>8.389451111696325E-3</v>
      </c>
      <c r="M14" s="680">
        <f>Belgique!M14/M$9</f>
        <v>2.9925850392915329E-4</v>
      </c>
      <c r="N14" s="680">
        <f>Belgique!N14/N$9</f>
        <v>4.0256307746979391E-4</v>
      </c>
      <c r="O14" s="680">
        <f>Belgique!O14/O$9</f>
        <v>1.1700411522633744E-2</v>
      </c>
      <c r="P14" s="680">
        <f>Belgique!P14/P$9</f>
        <v>2.8976028921528555E-3</v>
      </c>
      <c r="Q14" s="680">
        <f>Belgique!Q14/Q$9</f>
        <v>1.016523087367774E-2</v>
      </c>
      <c r="R14" s="680">
        <f>Belgique!R14/R$9</f>
        <v>5.2274492173131154E-2</v>
      </c>
      <c r="S14" s="680">
        <f>Belgique!S14/S$9</f>
        <v>5.7492690775660773E-3</v>
      </c>
      <c r="T14" s="680">
        <f>Belgique!T14/T$9</f>
        <v>6.2559706790869191E-3</v>
      </c>
      <c r="U14" s="680">
        <f>Belgique!U14/U$9</f>
        <v>4.376904669380074E-3</v>
      </c>
      <c r="V14" s="680">
        <f>Belgique!V14/V$9</f>
        <v>2.1178686281825773E-2</v>
      </c>
      <c r="W14" s="680" t="e">
        <f>Belgique!W14/W$9</f>
        <v>#DIV/0!</v>
      </c>
      <c r="X14" s="680" t="e">
        <f>Belgique!X14/X$9</f>
        <v>#DIV/0!</v>
      </c>
      <c r="Y14" s="680">
        <f>Belgique!Y14/Y$9</f>
        <v>2.5486948944330144E-2</v>
      </c>
      <c r="Z14" s="680">
        <f>Belgique!Z14/Z$9</f>
        <v>1.0895252083354425E-2</v>
      </c>
      <c r="AA14" s="680">
        <f>Belgique!AA14/AA$9</f>
        <v>0</v>
      </c>
      <c r="AB14" s="680">
        <f>Belgique!AB14/AB$9</f>
        <v>9.6777787527376081E-3</v>
      </c>
    </row>
    <row r="15" spans="2:31" s="646" customFormat="1" ht="60" x14ac:dyDescent="0.25">
      <c r="B15" s="620" t="s">
        <v>41</v>
      </c>
      <c r="C15" s="621">
        <v>48608.6</v>
      </c>
      <c r="D15" s="680">
        <f>Belgique!D15/D$9</f>
        <v>1.4760346819560968E-2</v>
      </c>
      <c r="E15" s="680">
        <f>Belgique!E15/E$9</f>
        <v>1.8064964391175959E-2</v>
      </c>
      <c r="F15" s="680">
        <f>Belgique!F15/F$9</f>
        <v>8.5617211866076525E-3</v>
      </c>
      <c r="G15" s="680">
        <f>Belgique!G15/G$9</f>
        <v>0.16552164725539337</v>
      </c>
      <c r="H15" s="680">
        <f>Belgique!H15/H$9</f>
        <v>6.3865729388044246E-2</v>
      </c>
      <c r="I15" s="680">
        <f>Belgique!I15/I$9</f>
        <v>0.52317402737206831</v>
      </c>
      <c r="J15" s="680">
        <f>Belgique!J15/J$9</f>
        <v>1.1225614260284093E-2</v>
      </c>
      <c r="K15" s="680">
        <f>Belgique!K15/K$9</f>
        <v>2.1046217511189434E-2</v>
      </c>
      <c r="L15" s="680">
        <f>Belgique!L15/L$9</f>
        <v>1.8612919002294875E-2</v>
      </c>
      <c r="M15" s="680">
        <f>Belgique!M15/M$9</f>
        <v>7.9802267714440874E-3</v>
      </c>
      <c r="N15" s="680">
        <f>Belgique!N15/N$9</f>
        <v>1.4131352167732765E-3</v>
      </c>
      <c r="O15" s="680">
        <f>Belgique!O15/O$9</f>
        <v>0.16274567901234566</v>
      </c>
      <c r="P15" s="680">
        <f>Belgique!P15/P$9</f>
        <v>1.0187935435230853E-2</v>
      </c>
      <c r="Q15" s="680">
        <f>Belgique!Q15/Q$9</f>
        <v>1.2633143423334159E-2</v>
      </c>
      <c r="R15" s="680">
        <f>Belgique!R15/R$9</f>
        <v>3.6972248334491357E-2</v>
      </c>
      <c r="S15" s="680">
        <f>Belgique!S15/S$9</f>
        <v>5.9631497360830399E-2</v>
      </c>
      <c r="T15" s="680">
        <f>Belgique!T15/T$9</f>
        <v>1.7262464547640907E-2</v>
      </c>
      <c r="U15" s="680">
        <f>Belgique!U15/U$9</f>
        <v>4.151923588243716E-2</v>
      </c>
      <c r="V15" s="680">
        <f>Belgique!V15/V$9</f>
        <v>3.3224952472327346E-2</v>
      </c>
      <c r="W15" s="680" t="e">
        <f>Belgique!W15/W$9</f>
        <v>#DIV/0!</v>
      </c>
      <c r="X15" s="680" t="e">
        <f>Belgique!X15/X$9</f>
        <v>#DIV/0!</v>
      </c>
      <c r="Y15" s="680">
        <f>Belgique!Y15/Y$9</f>
        <v>7.5855359746719128E-2</v>
      </c>
      <c r="Z15" s="680">
        <f>Belgique!Z15/Z$9</f>
        <v>1.0364443719675178E-3</v>
      </c>
      <c r="AA15" s="680">
        <f>Belgique!AA15/AA$9</f>
        <v>0.38743686117391934</v>
      </c>
      <c r="AB15" s="680">
        <f>Belgique!AB15/AB$9</f>
        <v>6.01185536269957E-3</v>
      </c>
      <c r="AC15" s="646">
        <f>(Y15-I15)/($Y15-$I15+$Z15+$AA15)</f>
        <v>7.6015959766091505</v>
      </c>
      <c r="AD15" s="646">
        <f>(Z15)/($Y15-$I15+$Z15+$AA15)</f>
        <v>-1.7613017157884887E-2</v>
      </c>
      <c r="AE15" s="646">
        <f>(AA15)/($Y15-$I15+$Z15+$AA15)</f>
        <v>-6.5839829594512658</v>
      </c>
    </row>
    <row r="16" spans="2:31" ht="180" x14ac:dyDescent="0.25">
      <c r="B16" s="230" t="s">
        <v>42</v>
      </c>
      <c r="C16" s="657">
        <v>6191.8</v>
      </c>
      <c r="D16" s="680">
        <f>Belgique!D16/D$9</f>
        <v>6.0898577953419067E-3</v>
      </c>
      <c r="E16" s="680">
        <f>Belgique!E16/E$9</f>
        <v>1.3896126454750737E-2</v>
      </c>
      <c r="F16" s="680">
        <f>Belgique!F16/F$9</f>
        <v>3.8348975678675953E-3</v>
      </c>
      <c r="G16" s="680">
        <f>Belgique!G16/G$9</f>
        <v>4.4719642242862061E-3</v>
      </c>
      <c r="H16" s="680">
        <f>Belgique!H16/H$9</f>
        <v>7.1276769658329252E-3</v>
      </c>
      <c r="I16" s="680">
        <f>Belgique!I16/I$9</f>
        <v>6.337009480984767E-3</v>
      </c>
      <c r="J16" s="680">
        <f>Belgique!J16/J$9</f>
        <v>2.6875779556545853E-2</v>
      </c>
      <c r="K16" s="680">
        <f>Belgique!K16/K$9</f>
        <v>1.2574687550686709E-2</v>
      </c>
      <c r="L16" s="680">
        <f>Belgique!L16/L$9</f>
        <v>5.3985929799480834E-3</v>
      </c>
      <c r="M16" s="680">
        <f>Belgique!M16/M$9</f>
        <v>7.1711204460060069E-3</v>
      </c>
      <c r="N16" s="680">
        <f>Belgique!N16/N$9</f>
        <v>2.3487473347547977E-3</v>
      </c>
      <c r="O16" s="680">
        <f>Belgique!O16/O$9</f>
        <v>3.3843621399176952E-3</v>
      </c>
      <c r="P16" s="680">
        <f>Belgique!P16/P$9</f>
        <v>6.1803417173065915E-3</v>
      </c>
      <c r="Q16" s="680">
        <f>Belgique!Q16/Q$9</f>
        <v>5.5913357003275266E-2</v>
      </c>
      <c r="R16" s="680">
        <f>Belgique!R16/R$9</f>
        <v>8.2723668614869007E-3</v>
      </c>
      <c r="S16" s="680">
        <f>Belgique!S16/S$9</f>
        <v>9.3597315699625212E-3</v>
      </c>
      <c r="T16" s="680">
        <f>Belgique!T16/T$9</f>
        <v>1.1025079640030779E-2</v>
      </c>
      <c r="U16" s="680">
        <f>Belgique!U16/U$9</f>
        <v>9.6128280121898844E-4</v>
      </c>
      <c r="V16" s="680">
        <f>Belgique!V16/V$9</f>
        <v>3.6245402697084373E-3</v>
      </c>
      <c r="W16" s="680" t="e">
        <f>Belgique!W16/W$9</f>
        <v>#DIV/0!</v>
      </c>
      <c r="X16" s="680" t="e">
        <f>Belgique!X16/X$9</f>
        <v>#DIV/0!</v>
      </c>
      <c r="Y16" s="680">
        <f>Belgique!Y16/Y$9</f>
        <v>9.6625127339552159E-3</v>
      </c>
      <c r="Z16" s="680">
        <f>Belgique!Z16/Z$9</f>
        <v>1.0936293967144057E-2</v>
      </c>
      <c r="AA16" s="680">
        <f>Belgique!AA16/AA$9</f>
        <v>0</v>
      </c>
      <c r="AB16" s="680">
        <f>Belgique!AB16/AB$9</f>
        <v>4.7751448652624115E-3</v>
      </c>
    </row>
    <row r="17" spans="2:29" ht="75" x14ac:dyDescent="0.25">
      <c r="B17" s="255" t="s">
        <v>43</v>
      </c>
      <c r="C17" s="658">
        <v>53630.5</v>
      </c>
      <c r="D17" s="680">
        <f>Belgique!D17/D$9</f>
        <v>1.8042823361731075E-2</v>
      </c>
      <c r="E17" s="680">
        <f>Belgique!E17/E$9</f>
        <v>0.18308146604134098</v>
      </c>
      <c r="F17" s="680">
        <f>Belgique!F17/F$9</f>
        <v>4.6171109477194855E-2</v>
      </c>
      <c r="G17" s="680">
        <f>Belgique!G17/G$9</f>
        <v>9.9631431519976416E-2</v>
      </c>
      <c r="H17" s="680">
        <f>Belgique!H17/H$9</f>
        <v>3.5060759631627705E-2</v>
      </c>
      <c r="I17" s="680">
        <f>Belgique!I17/I$9</f>
        <v>1.6975784522054081E-2</v>
      </c>
      <c r="J17" s="680">
        <f>Belgique!J17/J$9</f>
        <v>0.13070362925198903</v>
      </c>
      <c r="K17" s="680">
        <f>Belgique!K17/K$9</f>
        <v>0.57506455020888403</v>
      </c>
      <c r="L17" s="680">
        <f>Belgique!L17/L$9</f>
        <v>1.4173657875926412E-2</v>
      </c>
      <c r="M17" s="680">
        <f>Belgique!M17/M$9</f>
        <v>1.2742500988291971E-2</v>
      </c>
      <c r="N17" s="680">
        <f>Belgique!N17/N$9</f>
        <v>1.219072050461976E-2</v>
      </c>
      <c r="O17" s="680">
        <f>Belgique!O17/O$9</f>
        <v>4.2864197530864193E-3</v>
      </c>
      <c r="P17" s="680">
        <f>Belgique!P17/P$9</f>
        <v>3.1513929385690018E-2</v>
      </c>
      <c r="Q17" s="680">
        <f>Belgique!Q17/Q$9</f>
        <v>5.4839952660116147E-2</v>
      </c>
      <c r="R17" s="680">
        <f>Belgique!R17/R$9</f>
        <v>9.1249438018555604E-2</v>
      </c>
      <c r="S17" s="680">
        <f>Belgique!S17/S$9</f>
        <v>8.0999941133763714E-2</v>
      </c>
      <c r="T17" s="680">
        <f>Belgique!T17/T$9</f>
        <v>1.8596922939674305E-2</v>
      </c>
      <c r="U17" s="680">
        <f>Belgique!U17/U$9</f>
        <v>2.3520749391528439E-2</v>
      </c>
      <c r="V17" s="680">
        <f>Belgique!V17/V$9</f>
        <v>4.5893076062043604E-2</v>
      </c>
      <c r="W17" s="680" t="e">
        <f>Belgique!W17/W$9</f>
        <v>#DIV/0!</v>
      </c>
      <c r="X17" s="680" t="e">
        <f>Belgique!X17/X$9</f>
        <v>#DIV/0!</v>
      </c>
      <c r="Y17" s="680">
        <f>Belgique!Y17/Y$9</f>
        <v>8.369220407286819E-2</v>
      </c>
      <c r="Z17" s="680">
        <f>Belgique!Z17/Z$9</f>
        <v>3.0306695053057581E-2</v>
      </c>
      <c r="AA17" s="680">
        <f>Belgique!AA17/AA$9</f>
        <v>0</v>
      </c>
      <c r="AB17" s="680">
        <f>Belgique!AB17/AB$9</f>
        <v>5.1357117292356438E-2</v>
      </c>
    </row>
    <row r="18" spans="2:29" ht="60" x14ac:dyDescent="0.25">
      <c r="B18" s="280" t="s">
        <v>44</v>
      </c>
      <c r="C18" s="659">
        <v>6539.5</v>
      </c>
      <c r="D18" s="680">
        <f>Belgique!D18/D$9</f>
        <v>9.825834386101304E-4</v>
      </c>
      <c r="E18" s="680">
        <f>Belgique!E18/E$9</f>
        <v>1.9107173875282265E-3</v>
      </c>
      <c r="F18" s="680">
        <f>Belgique!F18/F$9</f>
        <v>1.9842471250282332E-3</v>
      </c>
      <c r="G18" s="680">
        <f>Belgique!G18/G$9</f>
        <v>3.1451176962012874E-3</v>
      </c>
      <c r="H18" s="680">
        <f>Belgique!H18/H$9</f>
        <v>6.5391531796632333E-4</v>
      </c>
      <c r="I18" s="680">
        <f>Belgique!I18/I$9</f>
        <v>2.5608750988186614E-3</v>
      </c>
      <c r="J18" s="680">
        <f>Belgique!J18/J$9</f>
        <v>8.4404025236440271E-3</v>
      </c>
      <c r="K18" s="680">
        <f>Belgique!K18/K$9</f>
        <v>1.3677191967279949E-2</v>
      </c>
      <c r="L18" s="680">
        <f>Belgique!L18/L$9</f>
        <v>1.2772280952560101E-2</v>
      </c>
      <c r="M18" s="680">
        <f>Belgique!M18/M$9</f>
        <v>1.0233901924490798E-2</v>
      </c>
      <c r="N18" s="680">
        <f>Belgique!N18/N$9</f>
        <v>2.0514059168443496E-2</v>
      </c>
      <c r="O18" s="680">
        <f>Belgique!O18/O$9</f>
        <v>2.2123456790123456E-3</v>
      </c>
      <c r="P18" s="680">
        <f>Belgique!P18/P$9</f>
        <v>1.0262419271330082E-2</v>
      </c>
      <c r="Q18" s="680">
        <f>Belgique!Q18/Q$9</f>
        <v>3.1867264837292089E-2</v>
      </c>
      <c r="R18" s="680">
        <f>Belgique!R18/R$9</f>
        <v>2.9051375321862097E-2</v>
      </c>
      <c r="S18" s="680">
        <f>Belgique!S18/S$9</f>
        <v>0.10258422777309027</v>
      </c>
      <c r="T18" s="680">
        <f>Belgique!T18/T$9</f>
        <v>2.9172226909966806E-2</v>
      </c>
      <c r="U18" s="680">
        <f>Belgique!U18/U$9</f>
        <v>3.9167160943284311E-2</v>
      </c>
      <c r="V18" s="680">
        <f>Belgique!V18/V$9</f>
        <v>7.3681218129808282E-2</v>
      </c>
      <c r="W18" s="680" t="e">
        <f>Belgique!W18/W$9</f>
        <v>#DIV/0!</v>
      </c>
      <c r="X18" s="680" t="e">
        <f>Belgique!X18/X$9</f>
        <v>#DIV/0!</v>
      </c>
      <c r="Y18" s="680">
        <f>Belgique!Y18/Y$9</f>
        <v>1.0205110311008129E-2</v>
      </c>
      <c r="Z18" s="680">
        <f>Belgique!Z18/Z$9</f>
        <v>3.5762529471492721E-2</v>
      </c>
      <c r="AA18" s="680">
        <f>Belgique!AA18/AA$9</f>
        <v>0</v>
      </c>
      <c r="AB18" s="680">
        <f>Belgique!AB18/AB$9</f>
        <v>9.0269372470453693E-4</v>
      </c>
    </row>
    <row r="19" spans="2:29" ht="75" x14ac:dyDescent="0.25">
      <c r="B19" s="305" t="s">
        <v>45</v>
      </c>
      <c r="C19" s="660">
        <v>38924.5</v>
      </c>
      <c r="D19" s="680">
        <f>Belgique!D19/D$9</f>
        <v>9.6098819820111662E-4</v>
      </c>
      <c r="E19" s="680">
        <f>Belgique!E19/E$9</f>
        <v>0.11342713218690288</v>
      </c>
      <c r="F19" s="680">
        <f>Belgique!F19/F$9</f>
        <v>1.1719024071430974E-2</v>
      </c>
      <c r="G19" s="680">
        <f>Belgique!G19/G$9</f>
        <v>4.6940881615804217E-2</v>
      </c>
      <c r="H19" s="680">
        <f>Belgique!H19/H$9</f>
        <v>3.6619257806114109E-3</v>
      </c>
      <c r="I19" s="680">
        <f>Belgique!I19/I$9</f>
        <v>8.0008073694892816E-3</v>
      </c>
      <c r="J19" s="680">
        <f>Belgique!J19/J$9</f>
        <v>4.560027367732717E-2</v>
      </c>
      <c r="K19" s="680">
        <f>Belgique!K19/K$9</f>
        <v>1.8376534848345366E-2</v>
      </c>
      <c r="L19" s="680">
        <f>Belgique!L19/L$9</f>
        <v>1.6299236296602838E-2</v>
      </c>
      <c r="M19" s="680">
        <f>Belgique!M19/M$9</f>
        <v>0.57392978139351014</v>
      </c>
      <c r="N19" s="680">
        <f>Belgique!N19/N$9</f>
        <v>0.14136627132196161</v>
      </c>
      <c r="O19" s="680">
        <f>Belgique!O19/O$9</f>
        <v>1.1496296296296296E-2</v>
      </c>
      <c r="P19" s="680">
        <f>Belgique!P19/P$9</f>
        <v>0.10234624083712565</v>
      </c>
      <c r="Q19" s="680">
        <f>Belgique!Q19/Q$9</f>
        <v>5.537665483169571E-2</v>
      </c>
      <c r="R19" s="680">
        <f>Belgique!R19/R$9</f>
        <v>8.939387746760942E-2</v>
      </c>
      <c r="S19" s="680">
        <f>Belgique!S19/S$9</f>
        <v>8.231462041088633E-2</v>
      </c>
      <c r="T19" s="680">
        <f>Belgique!T19/T$9</f>
        <v>4.5312110860409704E-2</v>
      </c>
      <c r="U19" s="680">
        <f>Belgique!U19/U$9</f>
        <v>9.7253185527580638E-2</v>
      </c>
      <c r="V19" s="680">
        <f>Belgique!V19/V$9</f>
        <v>8.101913544054154E-2</v>
      </c>
      <c r="W19" s="680" t="e">
        <f>Belgique!W19/W$9</f>
        <v>#DIV/0!</v>
      </c>
      <c r="X19" s="680" t="e">
        <f>Belgique!X19/X$9</f>
        <v>#DIV/0!</v>
      </c>
      <c r="Y19" s="680">
        <f>Belgique!Y19/Y$9</f>
        <v>6.0742995076203982E-2</v>
      </c>
      <c r="Z19" s="680">
        <f>Belgique!Z19/Z$9</f>
        <v>2.8468018659282047E-2</v>
      </c>
      <c r="AA19" s="680">
        <f>Belgique!AA19/AA$9</f>
        <v>8.1238347415605539E-2</v>
      </c>
      <c r="AB19" s="680">
        <f>Belgique!AB19/AB$9</f>
        <v>2.951649955780734E-2</v>
      </c>
    </row>
    <row r="20" spans="2:29" ht="60" x14ac:dyDescent="0.25">
      <c r="B20" s="330" t="s">
        <v>46</v>
      </c>
      <c r="C20" s="661">
        <v>41335.1</v>
      </c>
      <c r="D20" s="680">
        <f>Belgique!D20/D$9</f>
        <v>2.3787157310528762E-2</v>
      </c>
      <c r="E20" s="680">
        <f>Belgique!E20/E$9</f>
        <v>3.6824735105089455E-2</v>
      </c>
      <c r="F20" s="680">
        <f>Belgique!F20/F$9</f>
        <v>1.7170537606504908E-2</v>
      </c>
      <c r="G20" s="680">
        <f>Belgique!G20/G$9</f>
        <v>0.10498796009631924</v>
      </c>
      <c r="H20" s="680">
        <f>Belgique!H20/H$9</f>
        <v>2.7889488311263692E-2</v>
      </c>
      <c r="I20" s="680">
        <f>Belgique!I20/I$9</f>
        <v>2.209192798712694E-2</v>
      </c>
      <c r="J20" s="680">
        <f>Belgique!J20/J$9</f>
        <v>3.2123784497269277E-2</v>
      </c>
      <c r="K20" s="680">
        <f>Belgique!K20/K$9</f>
        <v>2.3450685393898746E-2</v>
      </c>
      <c r="L20" s="680">
        <f>Belgique!L20/L$9</f>
        <v>3.2626688235958011E-2</v>
      </c>
      <c r="M20" s="680">
        <f>Belgique!M20/M$9</f>
        <v>2.4520724575034451E-2</v>
      </c>
      <c r="N20" s="680">
        <f>Belgique!N20/N$9</f>
        <v>0.49421419687277901</v>
      </c>
      <c r="O20" s="680">
        <f>Belgique!O20/O$9</f>
        <v>0.36391111111111107</v>
      </c>
      <c r="P20" s="680">
        <f>Belgique!P20/P$9</f>
        <v>7.4578303403547971E-2</v>
      </c>
      <c r="Q20" s="680">
        <f>Belgique!Q20/Q$9</f>
        <v>3.5945283901687171E-2</v>
      </c>
      <c r="R20" s="680">
        <f>Belgique!R20/R$9</f>
        <v>7.6020762659909272E-2</v>
      </c>
      <c r="S20" s="680">
        <f>Belgique!S20/S$9</f>
        <v>1.9994898259521613E-2</v>
      </c>
      <c r="T20" s="680">
        <f>Belgique!T20/T$9</f>
        <v>3.0510402456295556E-2</v>
      </c>
      <c r="U20" s="680">
        <f>Belgique!U20/U$9</f>
        <v>2.9411163152189477E-2</v>
      </c>
      <c r="V20" s="680">
        <f>Belgique!V20/V$9</f>
        <v>3.6298704759874206E-2</v>
      </c>
      <c r="W20" s="680" t="e">
        <f>Belgique!W20/W$9</f>
        <v>#DIV/0!</v>
      </c>
      <c r="X20" s="680" t="e">
        <f>Belgique!X20/X$9</f>
        <v>#DIV/0!</v>
      </c>
      <c r="Y20" s="680">
        <f>Belgique!Y20/Y$9</f>
        <v>6.4504817679723547E-2</v>
      </c>
      <c r="Z20" s="680">
        <f>Belgique!Z20/Z$9</f>
        <v>4.9609240224438911E-2</v>
      </c>
      <c r="AA20" s="680">
        <f>Belgique!AA20/AA$9</f>
        <v>0</v>
      </c>
      <c r="AB20" s="680">
        <f>Belgique!AB20/AB$9</f>
        <v>3.1399110524051324E-2</v>
      </c>
    </row>
    <row r="21" spans="2:29" ht="45" x14ac:dyDescent="0.25">
      <c r="B21" s="355" t="s">
        <v>47</v>
      </c>
      <c r="C21" s="662">
        <v>15468.3</v>
      </c>
      <c r="D21" s="680">
        <f>Belgique!D21/D$9</f>
        <v>2.3430835843780032E-3</v>
      </c>
      <c r="E21" s="680">
        <f>Belgique!E21/E$9</f>
        <v>7.6428695501129058E-3</v>
      </c>
      <c r="F21" s="680">
        <f>Belgique!F21/F$9</f>
        <v>5.8153001840558606E-3</v>
      </c>
      <c r="G21" s="680">
        <f>Belgique!G21/G$9</f>
        <v>4.7668190083050765E-3</v>
      </c>
      <c r="H21" s="680">
        <f>Belgique!H21/H$9</f>
        <v>4.3376382758432783E-3</v>
      </c>
      <c r="I21" s="680">
        <f>Belgique!I21/I$9</f>
        <v>1.0685030584726139E-2</v>
      </c>
      <c r="J21" s="680">
        <f>Belgique!J21/J$9</f>
        <v>3.3365020162511048E-2</v>
      </c>
      <c r="K21" s="680">
        <f>Belgique!K21/K$9</f>
        <v>3.9135619002529404E-2</v>
      </c>
      <c r="L21" s="680">
        <f>Belgique!L21/L$9</f>
        <v>8.9725743952447243E-2</v>
      </c>
      <c r="M21" s="680">
        <f>Belgique!M21/M$9</f>
        <v>1.9688253918993308E-2</v>
      </c>
      <c r="N21" s="680">
        <f>Belgique!N21/N$9</f>
        <v>3.7171841684434971E-2</v>
      </c>
      <c r="O21" s="680">
        <f>Belgique!O21/O$9</f>
        <v>6.4052674897119341E-2</v>
      </c>
      <c r="P21" s="680">
        <f>Belgique!P21/P$9</f>
        <v>3.3733911037232833E-2</v>
      </c>
      <c r="Q21" s="680">
        <f>Belgique!Q21/Q$9</f>
        <v>2.8527784658574848E-2</v>
      </c>
      <c r="R21" s="680">
        <f>Belgique!R21/R$9</f>
        <v>5.3557853435239305E-2</v>
      </c>
      <c r="S21" s="680">
        <f>Belgique!S21/S$9</f>
        <v>5.3725251653160139E-2</v>
      </c>
      <c r="T21" s="680">
        <f>Belgique!T21/T$9</f>
        <v>4.2884809105541162E-2</v>
      </c>
      <c r="U21" s="680">
        <f>Belgique!U21/U$9</f>
        <v>7.0194097314543999E-2</v>
      </c>
      <c r="V21" s="680">
        <f>Belgique!V21/V$9</f>
        <v>0.12232823410265976</v>
      </c>
      <c r="W21" s="680" t="e">
        <f>Belgique!W21/W$9</f>
        <v>#DIV/0!</v>
      </c>
      <c r="X21" s="680" t="e">
        <f>Belgique!X21/X$9</f>
        <v>#DIV/0!</v>
      </c>
      <c r="Y21" s="680">
        <f>Belgique!Y21/Y$9</f>
        <v>2.4138803857140002E-2</v>
      </c>
      <c r="Z21" s="680">
        <f>Belgique!Z21/Z$9</f>
        <v>0.12465104138307866</v>
      </c>
      <c r="AA21" s="680">
        <f>Belgique!AA21/AA$9</f>
        <v>1.9503616433284409E-4</v>
      </c>
      <c r="AB21" s="680">
        <f>Belgique!AB21/AB$9</f>
        <v>1.2329148522924693E-3</v>
      </c>
    </row>
    <row r="22" spans="2:29" ht="90" x14ac:dyDescent="0.25">
      <c r="B22" s="380" t="s">
        <v>48</v>
      </c>
      <c r="C22" s="663">
        <v>103347</v>
      </c>
      <c r="D22" s="680">
        <f>Belgique!D22/D$9</f>
        <v>5.9257339682334015E-2</v>
      </c>
      <c r="E22" s="680">
        <f>Belgique!E22/E$9</f>
        <v>0.21226333159631752</v>
      </c>
      <c r="F22" s="680">
        <f>Belgique!F22/F$9</f>
        <v>9.855542580338221E-2</v>
      </c>
      <c r="G22" s="680">
        <f>Belgique!G22/G$9</f>
        <v>0.13012924468032827</v>
      </c>
      <c r="H22" s="680">
        <f>Belgique!H22/H$9</f>
        <v>7.4753419432183527E-2</v>
      </c>
      <c r="I22" s="680">
        <f>Belgique!I22/I$9</f>
        <v>4.9128994096110608E-2</v>
      </c>
      <c r="J22" s="680">
        <f>Belgique!J22/J$9</f>
        <v>0.20732722605020648</v>
      </c>
      <c r="K22" s="680">
        <f>Belgique!K22/K$9</f>
        <v>8.0456520119061709E-2</v>
      </c>
      <c r="L22" s="680">
        <f>Belgique!L22/L$9</f>
        <v>0.11146119408600128</v>
      </c>
      <c r="M22" s="680">
        <f>Belgique!M22/M$9</f>
        <v>0.16772146052928114</v>
      </c>
      <c r="N22" s="680">
        <f>Belgique!N22/N$9</f>
        <v>0.18721126510305616</v>
      </c>
      <c r="O22" s="680">
        <f>Belgique!O22/O$9</f>
        <v>0.10596213991769547</v>
      </c>
      <c r="P22" s="680">
        <f>Belgique!P22/P$9</f>
        <v>0.55116585370284588</v>
      </c>
      <c r="Q22" s="680">
        <f>Belgique!Q22/Q$9</f>
        <v>0.29084211781759467</v>
      </c>
      <c r="R22" s="680">
        <f>Belgique!R22/R$9</f>
        <v>0.22820942493971474</v>
      </c>
      <c r="S22" s="680">
        <f>Belgique!S22/S$9</f>
        <v>0.14571355689421736</v>
      </c>
      <c r="T22" s="680">
        <f>Belgique!T22/T$9</f>
        <v>8.8512878081056262E-2</v>
      </c>
      <c r="U22" s="680">
        <f>Belgique!U22/U$9</f>
        <v>0.24850183052788741</v>
      </c>
      <c r="V22" s="680">
        <f>Belgique!V22/V$9</f>
        <v>0.24838761260060763</v>
      </c>
      <c r="W22" s="680" t="e">
        <f>Belgique!W22/W$9</f>
        <v>#DIV/0!</v>
      </c>
      <c r="X22" s="680" t="e">
        <f>Belgique!X22/X$9</f>
        <v>#DIV/0!</v>
      </c>
      <c r="Y22" s="680">
        <f>Belgique!Y22/Y$9</f>
        <v>0.16127647913628826</v>
      </c>
      <c r="Z22" s="680">
        <f>Belgique!Z22/Z$9</f>
        <v>1.1818694468621155E-2</v>
      </c>
      <c r="AA22" s="680">
        <f>Belgique!AA22/AA$9</f>
        <v>0.21566206513546748</v>
      </c>
      <c r="AB22" s="680">
        <f>Belgique!AB22/AB$9</f>
        <v>8.9952994283981694E-2</v>
      </c>
    </row>
    <row r="23" spans="2:29" ht="75" x14ac:dyDescent="0.25">
      <c r="B23" s="405" t="s">
        <v>49</v>
      </c>
      <c r="C23" s="664">
        <v>42399.6</v>
      </c>
      <c r="D23" s="680">
        <f>Belgique!D23/D$9</f>
        <v>2.6637729044518589E-2</v>
      </c>
      <c r="E23" s="680">
        <f>Belgique!E23/E$9</f>
        <v>4.8636442591627582E-2</v>
      </c>
      <c r="F23" s="680">
        <f>Belgique!F23/F$9</f>
        <v>4.9470178625491981E-2</v>
      </c>
      <c r="G23" s="680">
        <f>Belgique!G23/G$9</f>
        <v>1.1312595213524006E-2</v>
      </c>
      <c r="H23" s="680">
        <f>Belgique!H23/H$9</f>
        <v>3.0298076399106314E-2</v>
      </c>
      <c r="I23" s="680">
        <f>Belgique!I23/I$9</f>
        <v>4.0400713176382198E-2</v>
      </c>
      <c r="J23" s="680">
        <f>Belgique!J23/J$9</f>
        <v>6.2845880914033841E-2</v>
      </c>
      <c r="K23" s="680">
        <f>Belgique!K23/K$9</f>
        <v>7.6535286716904044E-2</v>
      </c>
      <c r="L23" s="680">
        <f>Belgique!L23/L$9</f>
        <v>9.0816748805537792E-2</v>
      </c>
      <c r="M23" s="680">
        <f>Belgique!M23/M$9</f>
        <v>7.6358947644540015E-2</v>
      </c>
      <c r="N23" s="680">
        <f>Belgique!N23/N$9</f>
        <v>5.0345371357498232E-2</v>
      </c>
      <c r="O23" s="680">
        <f>Belgique!O23/O$9</f>
        <v>7.1302057613168726E-2</v>
      </c>
      <c r="P23" s="680">
        <f>Belgique!P23/P$9</f>
        <v>9.3927750678983749E-2</v>
      </c>
      <c r="Q23" s="680">
        <f>Belgique!Q23/Q$9</f>
        <v>0.27076853916090976</v>
      </c>
      <c r="R23" s="680">
        <f>Belgique!R23/R$9</f>
        <v>6.0718518821269461E-2</v>
      </c>
      <c r="S23" s="680">
        <f>Belgique!S23/S$9</f>
        <v>7.5839334419088356E-2</v>
      </c>
      <c r="T23" s="680">
        <f>Belgique!T23/T$9</f>
        <v>7.2759578177330572E-2</v>
      </c>
      <c r="U23" s="680">
        <f>Belgique!U23/U$9</f>
        <v>9.4123903217229452E-2</v>
      </c>
      <c r="V23" s="680">
        <f>Belgique!V23/V$9</f>
        <v>6.4513263329957535E-2</v>
      </c>
      <c r="W23" s="680" t="e">
        <f>Belgique!W23/W$9</f>
        <v>#DIV/0!</v>
      </c>
      <c r="X23" s="680" t="e">
        <f>Belgique!X23/X$9</f>
        <v>#DIV/0!</v>
      </c>
      <c r="Y23" s="680">
        <f>Belgique!Y23/Y$9</f>
        <v>6.6166005832650851E-2</v>
      </c>
      <c r="Z23" s="680">
        <f>Belgique!Z23/Z$9</f>
        <v>2.1959323115363538E-2</v>
      </c>
      <c r="AA23" s="680">
        <f>Belgique!AA23/AA$9</f>
        <v>4.8428471313155357E-3</v>
      </c>
      <c r="AB23" s="680">
        <f>Belgique!AB23/AB$9</f>
        <v>1.3883130299809079E-2</v>
      </c>
    </row>
    <row r="24" spans="2:29" ht="135" x14ac:dyDescent="0.25">
      <c r="B24" s="430" t="s">
        <v>50</v>
      </c>
      <c r="C24" s="665">
        <v>1761.9</v>
      </c>
      <c r="D24" s="680">
        <f>Belgique!D24/D$9</f>
        <v>1.1769406022912551E-3</v>
      </c>
      <c r="E24" s="680">
        <f>Belgique!E24/E$9</f>
        <v>4.8636442591627575E-3</v>
      </c>
      <c r="F24" s="680">
        <f>Belgique!F24/F$9</f>
        <v>5.6562336308022053E-4</v>
      </c>
      <c r="G24" s="680">
        <f>Belgique!G24/G$9</f>
        <v>9.9169492358346847E-3</v>
      </c>
      <c r="H24" s="680">
        <f>Belgique!H24/H$9</f>
        <v>1.2751348700343304E-3</v>
      </c>
      <c r="I24" s="680">
        <f>Belgique!I24/I$9</f>
        <v>5.4945979131741402E-4</v>
      </c>
      <c r="J24" s="680">
        <f>Belgique!J24/J$9</f>
        <v>3.7267343997868709E-3</v>
      </c>
      <c r="K24" s="680">
        <f>Belgique!K24/K$9</f>
        <v>2.8910602892375406E-3</v>
      </c>
      <c r="L24" s="680">
        <f>Belgique!L24/L$9</f>
        <v>2.360708776945939E-3</v>
      </c>
      <c r="M24" s="680">
        <f>Belgique!M24/M$9</f>
        <v>3.6649930357743219E-3</v>
      </c>
      <c r="N24" s="680">
        <f>Belgique!N24/N$9</f>
        <v>8.1262215707178405E-3</v>
      </c>
      <c r="O24" s="680">
        <f>Belgique!O24/O$9</f>
        <v>4.2139917695473253E-4</v>
      </c>
      <c r="P24" s="680">
        <f>Belgique!P24/P$9</f>
        <v>4.6579647745955619E-3</v>
      </c>
      <c r="Q24" s="680">
        <f>Belgique!Q24/Q$9</f>
        <v>6.7752915164359306E-3</v>
      </c>
      <c r="R24" s="680">
        <f>Belgique!R24/R$9</f>
        <v>4.0871377774144769E-4</v>
      </c>
      <c r="S24" s="680">
        <f>Belgique!S24/S$9</f>
        <v>3.5319741773443478E-3</v>
      </c>
      <c r="T24" s="680">
        <f>Belgique!T24/T$9</f>
        <v>2.8473401902439567E-3</v>
      </c>
      <c r="U24" s="680">
        <f>Belgique!U24/U$9</f>
        <v>4.0701122860123118E-3</v>
      </c>
      <c r="V24" s="680">
        <f>Belgique!V24/V$9</f>
        <v>2.729065614839294E-2</v>
      </c>
      <c r="W24" s="680" t="e">
        <f>Belgique!W24/W$9</f>
        <v>#DIV/0!</v>
      </c>
      <c r="X24" s="680" t="e">
        <f>Belgique!X24/X$9</f>
        <v>#DIV/0!</v>
      </c>
      <c r="Y24" s="680">
        <f>Belgique!Y24/Y$9</f>
        <v>2.7495043744881452E-3</v>
      </c>
      <c r="Z24" s="680">
        <f>Belgique!Z24/Z$9</f>
        <v>0.10440562733477016</v>
      </c>
      <c r="AA24" s="680">
        <f>Belgique!AA24/AA$9</f>
        <v>0</v>
      </c>
      <c r="AB24" s="680">
        <f>Belgique!AB24/AB$9</f>
        <v>1.2936451746074912E-3</v>
      </c>
    </row>
    <row r="25" spans="2:29" ht="45" x14ac:dyDescent="0.25">
      <c r="B25" s="455" t="s">
        <v>51</v>
      </c>
      <c r="C25" s="666">
        <v>956.8</v>
      </c>
      <c r="D25" s="680">
        <f>Belgique!D25/D$9</f>
        <v>4.3190480818027711E-5</v>
      </c>
      <c r="E25" s="680">
        <f>Belgique!E25/E$9</f>
        <v>6.9480632273753685E-4</v>
      </c>
      <c r="F25" s="680">
        <f>Belgique!F25/F$9</f>
        <v>2.9170210823253515E-4</v>
      </c>
      <c r="G25" s="680">
        <f>Belgique!G25/G$9</f>
        <v>2.6536930561698365E-4</v>
      </c>
      <c r="H25" s="680">
        <f>Belgique!H25/H$9</f>
        <v>1.5258024085880876E-4</v>
      </c>
      <c r="I25" s="680">
        <f>Belgique!I25/I$9</f>
        <v>2.3828613398969482E-4</v>
      </c>
      <c r="J25" s="680">
        <f>Belgique!J25/J$9</f>
        <v>8.5826905145375948E-4</v>
      </c>
      <c r="K25" s="680">
        <f>Belgique!K25/K$9</f>
        <v>4.3398782203869069E-4</v>
      </c>
      <c r="L25" s="680">
        <f>Belgique!L25/L$9</f>
        <v>1.9750949926639329E-4</v>
      </c>
      <c r="M25" s="680">
        <f>Belgique!M25/M$9</f>
        <v>1.4889034207833181E-3</v>
      </c>
      <c r="N25" s="680">
        <f>Belgique!N25/N$9</f>
        <v>1.865671641791045E-3</v>
      </c>
      <c r="O25" s="680">
        <f>Belgique!O25/O$9</f>
        <v>3.292181069958848E-4</v>
      </c>
      <c r="P25" s="680">
        <f>Belgique!P25/P$9</f>
        <v>1.9801800328818884E-3</v>
      </c>
      <c r="Q25" s="680">
        <f>Belgique!Q25/Q$9</f>
        <v>1.3761594143065533E-3</v>
      </c>
      <c r="R25" s="680">
        <f>Belgique!R25/R$9</f>
        <v>2.8201250664159887E-3</v>
      </c>
      <c r="S25" s="680">
        <f>Belgique!S25/S$9</f>
        <v>9.2066793556109333E-2</v>
      </c>
      <c r="T25" s="680">
        <f>Belgique!T25/T$9</f>
        <v>7.9547101920653617E-4</v>
      </c>
      <c r="U25" s="680">
        <f>Belgique!U25/U$9</f>
        <v>1.5953203935123637E-3</v>
      </c>
      <c r="V25" s="680">
        <f>Belgique!V25/V$9</f>
        <v>1.989943677486985E-3</v>
      </c>
      <c r="W25" s="680" t="e">
        <f>Belgique!W25/W$9</f>
        <v>#DIV/0!</v>
      </c>
      <c r="X25" s="680" t="e">
        <f>Belgique!X25/X$9</f>
        <v>#DIV/0!</v>
      </c>
      <c r="Y25" s="680">
        <f>Belgique!Y25/Y$9</f>
        <v>1.4931186704752011E-3</v>
      </c>
      <c r="Z25" s="680">
        <f>Belgique!Z25/Z$9</f>
        <v>8.5222924464054564E-2</v>
      </c>
      <c r="AA25" s="680">
        <f>Belgique!AA25/AA$9</f>
        <v>0</v>
      </c>
      <c r="AB25" s="680">
        <f>Belgique!AB25/AB$9</f>
        <v>3.8447652583260264E-4</v>
      </c>
    </row>
    <row r="26" spans="2:29" ht="75" x14ac:dyDescent="0.25">
      <c r="B26" s="480" t="s">
        <v>52</v>
      </c>
      <c r="C26" s="667">
        <v>4720.5</v>
      </c>
      <c r="D26" s="680">
        <f>Belgique!D26/D$9</f>
        <v>1.0797620204506928E-5</v>
      </c>
      <c r="E26" s="680">
        <f>Belgique!E26/E$9</f>
        <v>1.7370158068438421E-4</v>
      </c>
      <c r="F26" s="680">
        <f>Belgique!F26/F$9</f>
        <v>1.7300289779853813E-4</v>
      </c>
      <c r="G26" s="680">
        <f>Belgique!G26/G$9</f>
        <v>0</v>
      </c>
      <c r="H26" s="680">
        <f>Belgique!H26/H$9</f>
        <v>1.5258024085880876E-4</v>
      </c>
      <c r="I26" s="680">
        <f>Belgique!I26/I$9</f>
        <v>1.4297168039381687E-4</v>
      </c>
      <c r="J26" s="680">
        <f>Belgique!J26/J$9</f>
        <v>2.6489785538696281E-4</v>
      </c>
      <c r="K26" s="680">
        <f>Belgique!K26/K$9</f>
        <v>3.2220307999842186E-4</v>
      </c>
      <c r="L26" s="680">
        <f>Belgique!L26/L$9</f>
        <v>5.0788156954215417E-4</v>
      </c>
      <c r="M26" s="680">
        <f>Belgique!M26/M$9</f>
        <v>1.1822558179917168E-4</v>
      </c>
      <c r="N26" s="680">
        <f>Belgique!N26/N$9</f>
        <v>1.3881485429992894E-5</v>
      </c>
      <c r="O26" s="680">
        <f>Belgique!O26/O$9</f>
        <v>2.6995884773662547E-4</v>
      </c>
      <c r="P26" s="680">
        <f>Belgique!P26/P$9</f>
        <v>5.2502021055308783E-4</v>
      </c>
      <c r="Q26" s="680">
        <f>Belgique!Q26/Q$9</f>
        <v>5.5505096377030984E-4</v>
      </c>
      <c r="R26" s="680">
        <f>Belgique!R26/R$9</f>
        <v>4.896391057342543E-3</v>
      </c>
      <c r="S26" s="680">
        <f>Belgique!S26/S$9</f>
        <v>3.9244157526048309E-5</v>
      </c>
      <c r="T26" s="680">
        <f>Belgique!T26/T$9</f>
        <v>0.16694855086739796</v>
      </c>
      <c r="U26" s="680">
        <f>Belgique!U26/U$9</f>
        <v>5.7881496328717813E-3</v>
      </c>
      <c r="V26" s="680">
        <f>Belgique!V26/V$9</f>
        <v>1.1726453813762591E-3</v>
      </c>
      <c r="W26" s="680" t="e">
        <f>Belgique!W26/W$9</f>
        <v>#DIV/0!</v>
      </c>
      <c r="X26" s="680" t="e">
        <f>Belgique!X26/X$9</f>
        <v>#DIV/0!</v>
      </c>
      <c r="Y26" s="680">
        <f>Belgique!Y26/Y$9</f>
        <v>7.3664994606795434E-3</v>
      </c>
      <c r="Z26" s="680">
        <f>Belgique!Z26/Z$9</f>
        <v>0.15112469810274315</v>
      </c>
      <c r="AA26" s="680">
        <f>Belgique!AA26/AA$9</f>
        <v>0</v>
      </c>
      <c r="AB26" s="680">
        <f>Belgique!AB26/AB$9</f>
        <v>4.7110654442903117E-5</v>
      </c>
    </row>
    <row r="27" spans="2:29" ht="75" x14ac:dyDescent="0.25">
      <c r="B27" s="505" t="s">
        <v>53</v>
      </c>
      <c r="C27" s="668">
        <v>2997.9</v>
      </c>
      <c r="D27" s="680">
        <f>Belgique!D27/D$9</f>
        <v>1.7924049539481501E-3</v>
      </c>
      <c r="E27" s="680">
        <f>Belgique!E27/E$9</f>
        <v>1.2159110647906894E-3</v>
      </c>
      <c r="F27" s="680">
        <f>Belgique!F27/F$9</f>
        <v>1.5805736968316441E-3</v>
      </c>
      <c r="G27" s="680">
        <f>Belgique!G27/G$9</f>
        <v>1.7593002113125951E-3</v>
      </c>
      <c r="H27" s="680">
        <f>Belgique!H27/H$9</f>
        <v>1.3187292245654188E-3</v>
      </c>
      <c r="I27" s="680">
        <f>Belgique!I27/I$9</f>
        <v>1.6413709582466624E-3</v>
      </c>
      <c r="J27" s="680">
        <f>Belgique!J27/J$9</f>
        <v>2.9426367478414613E-3</v>
      </c>
      <c r="K27" s="680">
        <f>Belgique!K27/K$9</f>
        <v>2.5973513591709516E-3</v>
      </c>
      <c r="L27" s="680">
        <f>Belgique!L27/L$9</f>
        <v>3.7150596290583503E-3</v>
      </c>
      <c r="M27" s="680">
        <f>Belgique!M27/M$9</f>
        <v>5.7856644092969638E-3</v>
      </c>
      <c r="N27" s="680">
        <f>Belgique!N27/N$9</f>
        <v>2.9317697228144991E-3</v>
      </c>
      <c r="O27" s="680">
        <f>Belgique!O27/O$9</f>
        <v>1.3958847736625514E-3</v>
      </c>
      <c r="P27" s="680">
        <f>Belgique!P27/P$9</f>
        <v>4.0021436811365149E-3</v>
      </c>
      <c r="Q27" s="680">
        <f>Belgique!Q27/Q$9</f>
        <v>2.8027780071376803E-3</v>
      </c>
      <c r="R27" s="680">
        <f>Belgique!R27/R$9</f>
        <v>2.2291249438018555E-2</v>
      </c>
      <c r="S27" s="680">
        <f>Belgique!S27/S$9</f>
        <v>1.3558856425249689E-2</v>
      </c>
      <c r="T27" s="680">
        <f>Belgique!T27/T$9</f>
        <v>4.3342019083870151E-3</v>
      </c>
      <c r="U27" s="680">
        <f>Belgique!U27/U$9</f>
        <v>0.22397889268402427</v>
      </c>
      <c r="V27" s="680">
        <f>Belgique!V27/V$9</f>
        <v>6.0231330952507855E-3</v>
      </c>
      <c r="W27" s="680" t="e">
        <f>Belgique!W27/W$9</f>
        <v>#DIV/0!</v>
      </c>
      <c r="X27" s="680" t="e">
        <f>Belgique!X27/X$9</f>
        <v>#DIV/0!</v>
      </c>
      <c r="Y27" s="680">
        <f>Belgique!Y27/Y$9</f>
        <v>4.6783240616822801E-3</v>
      </c>
      <c r="Z27" s="680">
        <f>Belgique!Z27/Z$9</f>
        <v>1.6658353405094611E-2</v>
      </c>
      <c r="AA27" s="680">
        <f>Belgique!AA27/AA$9</f>
        <v>1.7090457111878035E-3</v>
      </c>
      <c r="AB27" s="680">
        <f>Belgique!AB27/AB$9</f>
        <v>1.0107579747062672E-3</v>
      </c>
    </row>
    <row r="28" spans="2:29" ht="30" x14ac:dyDescent="0.25">
      <c r="B28" s="530" t="s">
        <v>54</v>
      </c>
      <c r="C28" s="669">
        <v>4499.8999999999996</v>
      </c>
      <c r="D28" s="680">
        <f>Belgique!D28/D$9</f>
        <v>1.9543692570157542E-3</v>
      </c>
      <c r="E28" s="680">
        <f>Belgique!E28/E$9</f>
        <v>2.0844189682126106E-3</v>
      </c>
      <c r="F28" s="680">
        <f>Belgique!F28/F$9</f>
        <v>2.3903233712498015E-3</v>
      </c>
      <c r="G28" s="680">
        <f>Belgique!G28/G$9</f>
        <v>6.8897734532409449E-3</v>
      </c>
      <c r="H28" s="680">
        <f>Belgique!H28/H$9</f>
        <v>2.8881259876845948E-3</v>
      </c>
      <c r="I28" s="680">
        <f>Belgique!I28/I$9</f>
        <v>2.3702461916269052E-3</v>
      </c>
      <c r="J28" s="680">
        <f>Belgique!J28/J$9</f>
        <v>3.911406047542353E-3</v>
      </c>
      <c r="K28" s="680">
        <f>Belgique!K28/K$9</f>
        <v>3.002845031277809E-3</v>
      </c>
      <c r="L28" s="680">
        <f>Belgique!L28/L$9</f>
        <v>1.2800496595312441E-2</v>
      </c>
      <c r="M28" s="680">
        <f>Belgique!M28/M$9</f>
        <v>4.9506962378403135E-3</v>
      </c>
      <c r="N28" s="680">
        <f>Belgique!N28/N$9</f>
        <v>1.7848813965884863E-2</v>
      </c>
      <c r="O28" s="680">
        <f>Belgique!O28/O$9</f>
        <v>4.4905349794238684E-3</v>
      </c>
      <c r="P28" s="680">
        <f>Belgique!P28/P$9</f>
        <v>9.773732639361982E-3</v>
      </c>
      <c r="Q28" s="680">
        <f>Belgique!Q28/Q$9</f>
        <v>8.0184221873595175E-3</v>
      </c>
      <c r="R28" s="680">
        <f>Belgique!R28/R$9</f>
        <v>3.1634446397188053E-3</v>
      </c>
      <c r="S28" s="680">
        <f>Belgique!S28/S$9</f>
        <v>3.0080646743716029E-2</v>
      </c>
      <c r="T28" s="680">
        <f>Belgique!T28/T$9</f>
        <v>3.9453875690926059E-2</v>
      </c>
      <c r="U28" s="680">
        <f>Belgique!U28/U$9</f>
        <v>7.77207371198331E-3</v>
      </c>
      <c r="V28" s="680">
        <f>Belgique!V28/V$9</f>
        <v>5.9822681804452493E-2</v>
      </c>
      <c r="W28" s="680" t="e">
        <f>Belgique!W28/W$9</f>
        <v>#DIV/0!</v>
      </c>
      <c r="X28" s="680" t="e">
        <f>Belgique!X28/X$9</f>
        <v>#DIV/0!</v>
      </c>
      <c r="Y28" s="680">
        <f>Belgique!Y28/Y$9</f>
        <v>7.0222457203923047E-3</v>
      </c>
      <c r="Z28" s="680">
        <f>Belgique!Z28/Z$9</f>
        <v>1.870059754246672E-2</v>
      </c>
      <c r="AA28" s="680">
        <f>Belgique!AA28/AA$9</f>
        <v>0</v>
      </c>
      <c r="AB28" s="680">
        <f>Belgique!AB28/AB$9</f>
        <v>7.6270140083865899E-4</v>
      </c>
    </row>
    <row r="29" spans="2:29" ht="225" x14ac:dyDescent="0.25">
      <c r="B29" s="555" t="s">
        <v>55</v>
      </c>
      <c r="C29" s="670">
        <v>0</v>
      </c>
      <c r="D29" s="680">
        <f>Belgique!D29/D$9</f>
        <v>0</v>
      </c>
      <c r="E29" s="680">
        <f>Belgique!E29/E$9</f>
        <v>0</v>
      </c>
      <c r="F29" s="680">
        <f>Belgique!F29/F$9</f>
        <v>0</v>
      </c>
      <c r="G29" s="680">
        <f>Belgique!G29/G$9</f>
        <v>0</v>
      </c>
      <c r="H29" s="680">
        <f>Belgique!H29/H$9</f>
        <v>0</v>
      </c>
      <c r="I29" s="680">
        <f>Belgique!I29/I$9</f>
        <v>0</v>
      </c>
      <c r="J29" s="680">
        <f>Belgique!J29/J$9</f>
        <v>0</v>
      </c>
      <c r="K29" s="680">
        <f>Belgique!K29/K$9</f>
        <v>0</v>
      </c>
      <c r="L29" s="680">
        <f>Belgique!L29/L$9</f>
        <v>0</v>
      </c>
      <c r="M29" s="680">
        <f>Belgique!M29/M$9</f>
        <v>0</v>
      </c>
      <c r="N29" s="680">
        <f>Belgique!N29/N$9</f>
        <v>0</v>
      </c>
      <c r="O29" s="680">
        <f>Belgique!O29/O$9</f>
        <v>0</v>
      </c>
      <c r="P29" s="680">
        <f>Belgique!P29/P$9</f>
        <v>0</v>
      </c>
      <c r="Q29" s="680">
        <f>Belgique!Q29/Q$9</f>
        <v>0</v>
      </c>
      <c r="R29" s="680">
        <f>Belgique!R29/R$9</f>
        <v>0</v>
      </c>
      <c r="S29" s="680">
        <f>Belgique!S29/S$9</f>
        <v>0</v>
      </c>
      <c r="T29" s="680">
        <f>Belgique!T29/T$9</f>
        <v>0</v>
      </c>
      <c r="U29" s="680">
        <f>Belgique!U29/U$9</f>
        <v>0</v>
      </c>
      <c r="V29" s="680">
        <f>Belgique!V29/V$9</f>
        <v>0</v>
      </c>
      <c r="W29" s="680" t="e">
        <f>Belgique!W29/W$9</f>
        <v>#DIV/0!</v>
      </c>
      <c r="X29" s="680" t="e">
        <f>Belgique!X29/X$9</f>
        <v>#DIV/0!</v>
      </c>
      <c r="Y29" s="680">
        <f>Belgique!Y29/Y$9</f>
        <v>0</v>
      </c>
      <c r="Z29" s="680">
        <f>Belgique!Z29/Z$9</f>
        <v>6.9990092489253186E-4</v>
      </c>
      <c r="AA29" s="680">
        <f>Belgique!AA29/AA$9</f>
        <v>0</v>
      </c>
      <c r="AB29" s="680">
        <f>Belgique!AB29/AB$9</f>
        <v>0</v>
      </c>
    </row>
    <row r="30" spans="2:29" ht="120" x14ac:dyDescent="0.25">
      <c r="B30" s="580" t="s">
        <v>56</v>
      </c>
      <c r="C30" s="671">
        <v>0</v>
      </c>
      <c r="D30" s="680">
        <f>Belgique!D30/D$9</f>
        <v>0</v>
      </c>
      <c r="E30" s="680">
        <f>Belgique!E30/E$9</f>
        <v>0</v>
      </c>
      <c r="F30" s="680">
        <f>Belgique!F30/F$9</f>
        <v>0</v>
      </c>
      <c r="G30" s="680">
        <f>Belgique!G30/G$9</f>
        <v>0</v>
      </c>
      <c r="H30" s="680">
        <f>Belgique!H30/H$9</f>
        <v>0</v>
      </c>
      <c r="I30" s="680">
        <f>Belgique!I30/I$9</f>
        <v>0</v>
      </c>
      <c r="J30" s="680">
        <f>Belgique!J30/J$9</f>
        <v>0</v>
      </c>
      <c r="K30" s="680">
        <f>Belgique!K30/K$9</f>
        <v>0</v>
      </c>
      <c r="L30" s="680">
        <f>Belgique!L30/L$9</f>
        <v>0</v>
      </c>
      <c r="M30" s="680">
        <f>Belgique!M30/M$9</f>
        <v>0</v>
      </c>
      <c r="N30" s="680">
        <f>Belgique!N30/N$9</f>
        <v>0</v>
      </c>
      <c r="O30" s="680">
        <f>Belgique!O30/O$9</f>
        <v>0</v>
      </c>
      <c r="P30" s="680">
        <f>Belgique!P30/P$9</f>
        <v>0</v>
      </c>
      <c r="Q30" s="680">
        <f>Belgique!Q30/Q$9</f>
        <v>0</v>
      </c>
      <c r="R30" s="680">
        <f>Belgique!R30/R$9</f>
        <v>0</v>
      </c>
      <c r="S30" s="680">
        <f>Belgique!S30/S$9</f>
        <v>0</v>
      </c>
      <c r="T30" s="680">
        <f>Belgique!T30/T$9</f>
        <v>0</v>
      </c>
      <c r="U30" s="680">
        <f>Belgique!U30/U$9</f>
        <v>0</v>
      </c>
      <c r="V30" s="680">
        <f>Belgique!V30/V$9</f>
        <v>0</v>
      </c>
      <c r="W30" s="680" t="e">
        <f>Belgique!W30/W$9</f>
        <v>#DIV/0!</v>
      </c>
      <c r="X30" s="680" t="e">
        <f>Belgique!X30/X$9</f>
        <v>#DIV/0!</v>
      </c>
      <c r="Y30" s="680">
        <f>Belgique!Y30/Y$9</f>
        <v>0</v>
      </c>
      <c r="Z30" s="680">
        <f>Belgique!Z30/Z$9</f>
        <v>0</v>
      </c>
      <c r="AA30" s="680">
        <f>Belgique!AA30/AA$9</f>
        <v>0</v>
      </c>
      <c r="AB30" s="680">
        <f>Belgique!AB30/AB$9</f>
        <v>0</v>
      </c>
    </row>
    <row r="32" spans="2:29" x14ac:dyDescent="0.25">
      <c r="B32" s="605" t="s">
        <v>57</v>
      </c>
      <c r="AC32" s="606" t="s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EBC84-5DC8-4A6F-9CAE-8B710C86B80E}">
  <dimension ref="B3:P23"/>
  <sheetViews>
    <sheetView topLeftCell="A2" workbookViewId="0">
      <selection activeCell="C4" sqref="C4:P23"/>
    </sheetView>
  </sheetViews>
  <sheetFormatPr baseColWidth="10" defaultRowHeight="15" x14ac:dyDescent="0.25"/>
  <cols>
    <col min="1" max="1" width="2.140625" customWidth="1"/>
    <col min="2" max="2" width="41.7109375" customWidth="1"/>
    <col min="3" max="16" width="10.7109375" customWidth="1"/>
  </cols>
  <sheetData>
    <row r="3" spans="2:16" ht="15.75" x14ac:dyDescent="0.25">
      <c r="B3" s="705"/>
      <c r="C3" s="702" t="s">
        <v>96</v>
      </c>
      <c r="D3" s="703" t="s">
        <v>97</v>
      </c>
      <c r="E3" s="703" t="s">
        <v>98</v>
      </c>
      <c r="F3" s="703" t="s">
        <v>99</v>
      </c>
      <c r="G3" s="703" t="s">
        <v>100</v>
      </c>
      <c r="H3" s="703" t="s">
        <v>107</v>
      </c>
      <c r="I3" s="703" t="s">
        <v>101</v>
      </c>
      <c r="J3" s="703" t="s">
        <v>106</v>
      </c>
      <c r="K3" s="703" t="s">
        <v>102</v>
      </c>
      <c r="L3" s="703" t="s">
        <v>103</v>
      </c>
      <c r="M3" s="703" t="s">
        <v>129</v>
      </c>
      <c r="N3" s="703" t="s">
        <v>108</v>
      </c>
      <c r="O3" s="703" t="s">
        <v>104</v>
      </c>
      <c r="P3" s="704" t="s">
        <v>105</v>
      </c>
    </row>
    <row r="4" spans="2:16" ht="20.100000000000001" customHeight="1" x14ac:dyDescent="0.25">
      <c r="B4" s="700" t="s">
        <v>109</v>
      </c>
      <c r="C4" s="706">
        <f>'France (2)'!F10</f>
        <v>7.9991679670777346E-2</v>
      </c>
      <c r="D4" s="707">
        <f>'Allemagne (2)'!F10</f>
        <v>3.8229696344967777E-2</v>
      </c>
      <c r="E4" s="707">
        <f>'Italie (2)'!F10</f>
        <v>4.3083430745150877E-2</v>
      </c>
      <c r="F4" s="707">
        <f>'Espagne (2)'!F10</f>
        <v>9.3256570067021149E-2</v>
      </c>
      <c r="G4" s="707">
        <f>'Belgique (2)'!F10</f>
        <v>6.2519883319156713E-2</v>
      </c>
      <c r="H4" s="707">
        <f>'Pays Bas (2)'!F10</f>
        <v>9.0619818431340288E-2</v>
      </c>
      <c r="I4" s="707">
        <f>'Autriche (2)'!F10</f>
        <v>5.1225192553546899E-2</v>
      </c>
      <c r="J4" s="707">
        <f>'Finlande (2)'!F10</f>
        <v>8.100275727585339E-2</v>
      </c>
      <c r="K4" s="707">
        <f>'Suède (2)'!F10</f>
        <v>7.0154211277040912E-2</v>
      </c>
      <c r="L4" s="707">
        <f>'Pologne (2)'!F10</f>
        <v>7.5100342125807448E-2</v>
      </c>
      <c r="M4" s="707">
        <f>'Tchequie (2)'!F10</f>
        <v>3.808797692843173E-2</v>
      </c>
      <c r="N4" s="707">
        <f>'UK (2)'!F10</f>
        <v>6.2102947302645282E-2</v>
      </c>
      <c r="O4" s="707">
        <f>'USA (2)'!F10</f>
        <v>9.3914326401792439E-2</v>
      </c>
      <c r="P4" s="714">
        <f>'Canada (2)'!F10</f>
        <v>0.11672446461157683</v>
      </c>
    </row>
    <row r="5" spans="2:16" ht="20.100000000000001" customHeight="1" x14ac:dyDescent="0.25">
      <c r="B5" s="701" t="s">
        <v>110</v>
      </c>
      <c r="C5" s="708">
        <f>'France (2)'!F11</f>
        <v>4.2851249085109032E-2</v>
      </c>
      <c r="D5" s="709">
        <f>'Allemagne (2)'!F11</f>
        <v>4.6411336531318563E-2</v>
      </c>
      <c r="E5" s="709">
        <f>'Italie (2)'!F11</f>
        <v>4.8484338160996968E-2</v>
      </c>
      <c r="F5" s="709">
        <f>'Espagne (2)'!F11</f>
        <v>8.186673239668063E-2</v>
      </c>
      <c r="G5" s="709">
        <f>'Belgique (2)'!F11</f>
        <v>8.2318142717779416E-2</v>
      </c>
      <c r="H5" s="709">
        <f>'Pays Bas (2)'!F11</f>
        <v>8.5710451237515528E-2</v>
      </c>
      <c r="I5" s="709">
        <f>'Autriche (2)'!F11</f>
        <v>4.4573520433376493E-2</v>
      </c>
      <c r="J5" s="709">
        <f>'Finlande (2)'!F11</f>
        <v>6.6715423970477222E-2</v>
      </c>
      <c r="K5" s="709">
        <f>'Suède (2)'!F11</f>
        <v>8.6585523398055281E-2</v>
      </c>
      <c r="L5" s="709">
        <f>'Pologne (2)'!F11</f>
        <v>5.8695655365914E-2</v>
      </c>
      <c r="M5" s="709">
        <f>'Tchequie (2)'!F11</f>
        <v>3.5561182535498628E-2</v>
      </c>
      <c r="N5" s="709">
        <f>'UK (2)'!F11</f>
        <v>5.0956181003957511E-2</v>
      </c>
      <c r="O5" s="709">
        <f>'USA (2)'!F11</f>
        <v>0.10789512333243938</v>
      </c>
      <c r="P5" s="715">
        <f>'Canada (2)'!F11</f>
        <v>0.13618232921056864</v>
      </c>
    </row>
    <row r="6" spans="2:16" ht="20.100000000000001" customHeight="1" x14ac:dyDescent="0.25">
      <c r="B6" s="701" t="s">
        <v>111</v>
      </c>
      <c r="C6" s="708">
        <f>'France (2)'!F12</f>
        <v>0.62841444215817599</v>
      </c>
      <c r="D6" s="709">
        <f>'Allemagne (2)'!F12</f>
        <v>0.60904918485928672</v>
      </c>
      <c r="E6" s="709">
        <f>'Italie (2)'!F12</f>
        <v>0.64703467695599626</v>
      </c>
      <c r="F6" s="709">
        <f>'Espagne (2)'!F12</f>
        <v>0.61523668673779597</v>
      </c>
      <c r="G6" s="709">
        <f>'Belgique (2)'!F12</f>
        <v>0.5464229248062128</v>
      </c>
      <c r="H6" s="709">
        <f>'Pays Bas (2)'!F12</f>
        <v>0.61775770930831608</v>
      </c>
      <c r="I6" s="709">
        <f>'Autriche (2)'!F12</f>
        <v>0.66098694239023281</v>
      </c>
      <c r="J6" s="709">
        <f>'Finlande (2)'!F12</f>
        <v>0.558570441583494</v>
      </c>
      <c r="K6" s="709">
        <f>'Suède (2)'!F12</f>
        <v>0.56752786497490193</v>
      </c>
      <c r="L6" s="709">
        <f>'Pologne (2)'!F12</f>
        <v>0.69031029688473411</v>
      </c>
      <c r="M6" s="709">
        <f>'Tchequie (2)'!F12</f>
        <v>0.77195119212726571</v>
      </c>
      <c r="N6" s="709">
        <f>'UK (2)'!F12</f>
        <v>0.64163390439491774</v>
      </c>
      <c r="O6" s="709">
        <f>'USA (2)'!F12</f>
        <v>0.62499846345165389</v>
      </c>
      <c r="P6" s="715">
        <f>'Canada (2)'!F12</f>
        <v>0.61268676543589673</v>
      </c>
    </row>
    <row r="7" spans="2:16" ht="20.100000000000001" customHeight="1" x14ac:dyDescent="0.25">
      <c r="B7" s="701" t="s">
        <v>112</v>
      </c>
      <c r="C7" s="708">
        <f>'France (2)'!F13</f>
        <v>3.0543203568420035E-2</v>
      </c>
      <c r="D7" s="709">
        <f>'Allemagne (2)'!F13</f>
        <v>3.1399905557699066E-2</v>
      </c>
      <c r="E7" s="709">
        <f>'Italie (2)'!F13</f>
        <v>2.4506295445089452E-2</v>
      </c>
      <c r="F7" s="709">
        <f>'Espagne (2)'!F13</f>
        <v>4.5948096763970561E-2</v>
      </c>
      <c r="G7" s="709">
        <f>'Belgique (2)'!F13</f>
        <v>2.3784053938459025E-2</v>
      </c>
      <c r="H7" s="709">
        <f>'Pays Bas (2)'!F13</f>
        <v>1.0727876460580033E-2</v>
      </c>
      <c r="I7" s="709">
        <f>'Autriche (2)'!F13</f>
        <v>2.5045377902773839E-2</v>
      </c>
      <c r="J7" s="709">
        <f>'Finlande (2)'!F13</f>
        <v>2.7284492158013922E-2</v>
      </c>
      <c r="K7" s="709">
        <f>'Suède (2)'!F13</f>
        <v>1.99339950696075E-2</v>
      </c>
      <c r="L7" s="709">
        <f>'Pologne (2)'!F13</f>
        <v>2.9818422462078064E-2</v>
      </c>
      <c r="M7" s="709">
        <f>'Tchequie (2)'!F13</f>
        <v>2.5896969236839658E-2</v>
      </c>
      <c r="N7" s="709">
        <f>'UK (2)'!F13</f>
        <v>2.3813398250364506E-2</v>
      </c>
      <c r="O7" s="709">
        <f>'USA (2)'!F13</f>
        <v>1.450943977419996E-2</v>
      </c>
      <c r="P7" s="715">
        <f>'Canada (2)'!F13</f>
        <v>1.5488334370433555E-2</v>
      </c>
    </row>
    <row r="8" spans="2:16" ht="20.100000000000001" customHeight="1" x14ac:dyDescent="0.25">
      <c r="B8" s="701" t="s">
        <v>113</v>
      </c>
      <c r="C8" s="708">
        <f>'France (2)'!F14</f>
        <v>1.2714049963404361E-2</v>
      </c>
      <c r="D8" s="709">
        <f>'Allemagne (2)'!F14</f>
        <v>2.2125556432154147E-2</v>
      </c>
      <c r="E8" s="709">
        <f>'Italie (2)'!F14</f>
        <v>2.770280645097379E-2</v>
      </c>
      <c r="F8" s="709">
        <f>'Espagne (2)'!F14</f>
        <v>1.863774546052091E-2</v>
      </c>
      <c r="G8" s="709">
        <f>'Belgique (2)'!F14</f>
        <v>3.6671328133635127E-2</v>
      </c>
      <c r="H8" s="709">
        <f>'Pays Bas (2)'!F14</f>
        <v>6.2947265430522061E-3</v>
      </c>
      <c r="I8" s="709">
        <f>'Autriche (2)'!F14</f>
        <v>1.8364464838683918E-2</v>
      </c>
      <c r="J8" s="709">
        <f>'Finlande (2)'!F14</f>
        <v>1.8955097290950264E-2</v>
      </c>
      <c r="K8" s="709">
        <f>'Suède (2)'!F14</f>
        <v>1.4125268194972918E-2</v>
      </c>
      <c r="L8" s="709">
        <f>'Pologne (2)'!F14</f>
        <v>7.6611628031233543E-3</v>
      </c>
      <c r="M8" s="709">
        <f>'Tchequie (2)'!F14</f>
        <v>5.1685402870258789E-3</v>
      </c>
      <c r="N8" s="709">
        <f>'UK (2)'!F14</f>
        <v>8.4097063111851691E-3</v>
      </c>
      <c r="O8" s="709">
        <f>'USA (2)'!F14</f>
        <v>2.8850962476590926E-3</v>
      </c>
      <c r="P8" s="715">
        <f>'Canada (2)'!F14</f>
        <v>3.9730260720003919E-3</v>
      </c>
    </row>
    <row r="9" spans="2:16" ht="20.100000000000001" customHeight="1" x14ac:dyDescent="0.25">
      <c r="B9" s="701" t="s">
        <v>114</v>
      </c>
      <c r="C9" s="708">
        <f>'France (2)'!F15</f>
        <v>3.6509328435501915E-3</v>
      </c>
      <c r="D9" s="709">
        <f>'Allemagne (2)'!F15</f>
        <v>1.2940466798348411E-2</v>
      </c>
      <c r="E9" s="709">
        <f>'Italie (2)'!F15</f>
        <v>3.7373942503912982E-3</v>
      </c>
      <c r="F9" s="709">
        <f>'Espagne (2)'!F15</f>
        <v>4.4306724415178944E-3</v>
      </c>
      <c r="G9" s="709">
        <f>'Belgique (2)'!F15</f>
        <v>8.5617211866076525E-3</v>
      </c>
      <c r="H9" s="709">
        <f>'Pays Bas (2)'!F15</f>
        <v>1.9914540645144534E-3</v>
      </c>
      <c r="I9" s="709">
        <f>'Autriche (2)'!F15</f>
        <v>1.9871535496704579E-2</v>
      </c>
      <c r="J9" s="709">
        <f>'Finlande (2)'!F15</f>
        <v>1.7786211523945314E-3</v>
      </c>
      <c r="K9" s="709">
        <f>'Suède (2)'!F15</f>
        <v>1.400074315478529E-2</v>
      </c>
      <c r="L9" s="709">
        <f>'Pologne (2)'!F15</f>
        <v>1.1690942502187539E-2</v>
      </c>
      <c r="M9" s="709">
        <f>'Tchequie (2)'!F15</f>
        <v>6.6500780066233453E-3</v>
      </c>
      <c r="N9" s="709">
        <f>'UK (2)'!F15</f>
        <v>6.8963497188085816E-3</v>
      </c>
      <c r="O9" s="709">
        <f>'USA (2)'!F15</f>
        <v>3.25680897394059E-3</v>
      </c>
      <c r="P9" s="715">
        <f>'Canada (2)'!F15</f>
        <v>3.8594111601306046E-3</v>
      </c>
    </row>
    <row r="10" spans="2:16" ht="20.100000000000001" customHeight="1" x14ac:dyDescent="0.25">
      <c r="B10" s="701" t="s">
        <v>115</v>
      </c>
      <c r="C10" s="708">
        <f>'France (2)'!F16</f>
        <v>9.0814149393064775E-3</v>
      </c>
      <c r="D10" s="709">
        <f>'Allemagne (2)'!F16</f>
        <v>5.7903496092737731E-3</v>
      </c>
      <c r="E10" s="709">
        <f>'Italie (2)'!F16</f>
        <v>1.9433905256275634E-2</v>
      </c>
      <c r="F10" s="709">
        <f>'Espagne (2)'!F16</f>
        <v>6.4849701280561521E-3</v>
      </c>
      <c r="G10" s="709">
        <f>'Belgique (2)'!F16</f>
        <v>3.8348975678675953E-3</v>
      </c>
      <c r="H10" s="709">
        <f>'Pays Bas (2)'!F16</f>
        <v>1.6585348959032326E-2</v>
      </c>
      <c r="I10" s="709">
        <f>'Autriche (2)'!F16</f>
        <v>1.4008163530807952E-2</v>
      </c>
      <c r="J10" s="709">
        <f>'Finlande (2)'!F16</f>
        <v>3.0822464983645058E-3</v>
      </c>
      <c r="K10" s="709">
        <f>'Suède (2)'!F16</f>
        <v>7.6000229072801205E-3</v>
      </c>
      <c r="L10" s="709">
        <f>'Pologne (2)'!F16</f>
        <v>1.2889248722415426E-3</v>
      </c>
      <c r="M10" s="709">
        <f>'Tchequie (2)'!F16</f>
        <v>1.4323759031712712E-2</v>
      </c>
      <c r="N10" s="709">
        <f>'UK (2)'!F16</f>
        <v>0</v>
      </c>
      <c r="O10" s="709">
        <f>'USA (2)'!F16</f>
        <v>8.6122380844287152E-3</v>
      </c>
      <c r="P10" s="715">
        <f>'Canada (2)'!F16</f>
        <v>5.5583910730141865E-4</v>
      </c>
    </row>
    <row r="11" spans="2:16" ht="20.100000000000001" customHeight="1" x14ac:dyDescent="0.25">
      <c r="B11" s="701" t="s">
        <v>116</v>
      </c>
      <c r="C11" s="708">
        <f>'France (2)'!F17</f>
        <v>3.0506953171391876E-2</v>
      </c>
      <c r="D11" s="709">
        <f>'Allemagne (2)'!F17</f>
        <v>4.9700980702673751E-2</v>
      </c>
      <c r="E11" s="709">
        <f>'Italie (2)'!F17</f>
        <v>4.3002199195609533E-2</v>
      </c>
      <c r="F11" s="709">
        <f>'Espagne (2)'!F17</f>
        <v>3.4206368768853364E-2</v>
      </c>
      <c r="G11" s="709">
        <f>'Belgique (2)'!F17</f>
        <v>4.6171109477194855E-2</v>
      </c>
      <c r="H11" s="709">
        <f>'Pays Bas (2)'!F17</f>
        <v>9.8014173957841778E-3</v>
      </c>
      <c r="I11" s="709">
        <f>'Autriche (2)'!F17</f>
        <v>3.6517037717774356E-2</v>
      </c>
      <c r="J11" s="709">
        <f>'Finlande (2)'!F17</f>
        <v>5.5812463306214879E-2</v>
      </c>
      <c r="K11" s="709">
        <f>'Suède (2)'!F17</f>
        <v>5.2157346378052694E-2</v>
      </c>
      <c r="L11" s="709">
        <f>'Pologne (2)'!F17</f>
        <v>3.7599399751834794E-2</v>
      </c>
      <c r="M11" s="709">
        <f>'Tchequie (2)'!F17</f>
        <v>2.0954589345118624E-2</v>
      </c>
      <c r="N11" s="709">
        <f>'UK (2)'!F17</f>
        <v>4.7317616121641322E-2</v>
      </c>
      <c r="O11" s="709">
        <f>'USA (2)'!F17</f>
        <v>1.3477885664643776E-2</v>
      </c>
      <c r="P11" s="715">
        <f>'Canada (2)'!F17</f>
        <v>2.7756996930649459E-2</v>
      </c>
    </row>
    <row r="12" spans="2:16" ht="20.100000000000001" customHeight="1" x14ac:dyDescent="0.25">
      <c r="B12" s="701" t="s">
        <v>117</v>
      </c>
      <c r="C12" s="708">
        <f>'France (2)'!F18</f>
        <v>2.6856365569718145E-3</v>
      </c>
      <c r="D12" s="709">
        <f>'Allemagne (2)'!F18</f>
        <v>1.4375097177672458E-3</v>
      </c>
      <c r="E12" s="709">
        <f>'Italie (2)'!F18</f>
        <v>6.4078814415628156E-3</v>
      </c>
      <c r="F12" s="709">
        <f>'Espagne (2)'!F18</f>
        <v>4.1689261358968041E-3</v>
      </c>
      <c r="G12" s="709">
        <f>'Belgique (2)'!F18</f>
        <v>1.9842471250282332E-3</v>
      </c>
      <c r="H12" s="709">
        <f>'Pays Bas (2)'!F18</f>
        <v>2.2815136782589496E-3</v>
      </c>
      <c r="I12" s="709">
        <f>'Autriche (2)'!F18</f>
        <v>1.8167676149600451E-3</v>
      </c>
      <c r="J12" s="709">
        <f>'Finlande (2)'!F18</f>
        <v>4.3003019374318542E-4</v>
      </c>
      <c r="K12" s="709">
        <f>'Suède (2)'!F18</f>
        <v>2.3200280214635887E-3</v>
      </c>
      <c r="L12" s="709">
        <f>'Pologne (2)'!F18</f>
        <v>1.368606803638927E-3</v>
      </c>
      <c r="M12" s="709">
        <f>'Tchequie (2)'!F18</f>
        <v>1.4267352597422734E-3</v>
      </c>
      <c r="N12" s="709">
        <f>'UK (2)'!F18</f>
        <v>4.6051603832534885E-3</v>
      </c>
      <c r="O12" s="709">
        <f>'USA (2)'!F18</f>
        <v>1.9969082423880696E-3</v>
      </c>
      <c r="P12" s="715">
        <f>'Canada (2)'!F18</f>
        <v>3.7388045613765235E-3</v>
      </c>
    </row>
    <row r="13" spans="2:16" ht="20.100000000000001" customHeight="1" x14ac:dyDescent="0.25">
      <c r="B13" s="701" t="s">
        <v>118</v>
      </c>
      <c r="C13" s="708">
        <f>'France (2)'!F19</f>
        <v>1.6538121607998564E-2</v>
      </c>
      <c r="D13" s="709">
        <f>'Allemagne (2)'!F19</f>
        <v>2.6943409482237363E-2</v>
      </c>
      <c r="E13" s="709">
        <f>'Italie (2)'!F19</f>
        <v>1.8555093812533435E-2</v>
      </c>
      <c r="F13" s="709">
        <f>'Espagne (2)'!F19</f>
        <v>8.0641337136284144E-3</v>
      </c>
      <c r="G13" s="709">
        <f>'Belgique (2)'!F19</f>
        <v>1.1719024071430974E-2</v>
      </c>
      <c r="H13" s="709">
        <f>'Pays Bas (2)'!F19</f>
        <v>1.0243000688350427E-2</v>
      </c>
      <c r="I13" s="709">
        <f>'Autriche (2)'!F19</f>
        <v>1.5225868045322674E-2</v>
      </c>
      <c r="J13" s="709">
        <f>'Finlande (2)'!F19</f>
        <v>2.7022645307389077E-2</v>
      </c>
      <c r="K13" s="709">
        <f>'Suède (2)'!F19</f>
        <v>2.4180498712797312E-2</v>
      </c>
      <c r="L13" s="709">
        <f>'Pologne (2)'!F19</f>
        <v>8.6231877592122946E-3</v>
      </c>
      <c r="M13" s="709">
        <f>'Tchequie (2)'!F19</f>
        <v>9.8465317260796621E-3</v>
      </c>
      <c r="N13" s="709">
        <f>'UK (2)'!F19</f>
        <v>1.7483336804832328E-2</v>
      </c>
      <c r="O13" s="709">
        <f>'USA (2)'!F19</f>
        <v>7.7176581420563715E-3</v>
      </c>
      <c r="P13" s="715">
        <f>'Canada (2)'!F19</f>
        <v>7.8184538583624067E-3</v>
      </c>
    </row>
    <row r="14" spans="2:16" ht="20.100000000000001" customHeight="1" x14ac:dyDescent="0.25">
      <c r="B14" s="701" t="s">
        <v>119</v>
      </c>
      <c r="C14" s="708">
        <f>'France (2)'!F20</f>
        <v>1.7023186444422963E-2</v>
      </c>
      <c r="D14" s="709">
        <f>'Allemagne (2)'!F20</f>
        <v>1.274107261115686E-2</v>
      </c>
      <c r="E14" s="709">
        <f>'Italie (2)'!F20</f>
        <v>2.0746983535751787E-2</v>
      </c>
      <c r="F14" s="709">
        <f>'Espagne (2)'!F20</f>
        <v>1.0873387560594855E-2</v>
      </c>
      <c r="G14" s="709">
        <f>'Belgique (2)'!F20</f>
        <v>1.7170537606504908E-2</v>
      </c>
      <c r="H14" s="709">
        <f>'Pays Bas (2)'!F20</f>
        <v>1.4754077069272297E-2</v>
      </c>
      <c r="I14" s="709">
        <f>'Autriche (2)'!F20</f>
        <v>1.369366522552742E-2</v>
      </c>
      <c r="J14" s="709">
        <f>'Finlande (2)'!F20</f>
        <v>1.7353057116497525E-2</v>
      </c>
      <c r="K14" s="709">
        <f>'Suède (2)'!F20</f>
        <v>8.180695821951833E-3</v>
      </c>
      <c r="L14" s="709">
        <f>'Pologne (2)'!F20</f>
        <v>8.0966262293753928E-3</v>
      </c>
      <c r="M14" s="709">
        <f>'Tchequie (2)'!F20</f>
        <v>7.8685639189158847E-3</v>
      </c>
      <c r="N14" s="709">
        <f>'UK (2)'!F20</f>
        <v>4.9358206623620081E-2</v>
      </c>
      <c r="O14" s="709">
        <f>'USA (2)'!F20</f>
        <v>9.8555088575748278E-3</v>
      </c>
      <c r="P14" s="715">
        <f>'Canada (2)'!F20</f>
        <v>2.0398246484929418E-2</v>
      </c>
    </row>
    <row r="15" spans="2:16" ht="20.100000000000001" customHeight="1" x14ac:dyDescent="0.25">
      <c r="B15" s="701" t="s">
        <v>120</v>
      </c>
      <c r="C15" s="708">
        <f>'France (2)'!F21</f>
        <v>9.3034054658693889E-3</v>
      </c>
      <c r="D15" s="709">
        <f>'Allemagne (2)'!F21</f>
        <v>1.8415528848091861E-2</v>
      </c>
      <c r="E15" s="709">
        <f>'Italie (2)'!F21</f>
        <v>1.0667708477800011E-2</v>
      </c>
      <c r="F15" s="709">
        <f>'Espagne (2)'!F21</f>
        <v>1.0102937896874303E-2</v>
      </c>
      <c r="G15" s="709">
        <f>'Belgique (2)'!F21</f>
        <v>5.8153001840558606E-3</v>
      </c>
      <c r="H15" s="709">
        <f>'Pays Bas (2)'!F21</f>
        <v>1.0706230220748354E-2</v>
      </c>
      <c r="I15" s="709">
        <f>'Autriche (2)'!F21</f>
        <v>1.4173280634994767E-2</v>
      </c>
      <c r="J15" s="709">
        <f>'Finlande (2)'!F21</f>
        <v>7.5944498029019546E-3</v>
      </c>
      <c r="K15" s="709">
        <f>'Suède (2)'!F21</f>
        <v>1.3639154401727102E-2</v>
      </c>
      <c r="L15" s="709">
        <f>'Pologne (2)'!F21</f>
        <v>6.3588809018531997E-3</v>
      </c>
      <c r="M15" s="709">
        <f>'Tchequie (2)'!F21</f>
        <v>6.4581357325939372E-3</v>
      </c>
      <c r="N15" s="709">
        <f>'UK (2)'!F21</f>
        <v>2.6654603207665068E-3</v>
      </c>
      <c r="O15" s="709">
        <f>'USA (2)'!F21</f>
        <v>9.1282530815358434E-3</v>
      </c>
      <c r="P15" s="715">
        <f>'Canada (2)'!F21</f>
        <v>4.3278541813783411E-3</v>
      </c>
    </row>
    <row r="16" spans="2:16" ht="20.100000000000001" customHeight="1" x14ac:dyDescent="0.25">
      <c r="B16" s="701" t="s">
        <v>121</v>
      </c>
      <c r="C16" s="708">
        <f>'France (2)'!F22</f>
        <v>6.0162194633560269E-2</v>
      </c>
      <c r="D16" s="709">
        <f>'Allemagne (2)'!F22</f>
        <v>6.3803260562853084E-2</v>
      </c>
      <c r="E16" s="709">
        <f>'Italie (2)'!F22</f>
        <v>5.1742144314782162E-2</v>
      </c>
      <c r="F16" s="709">
        <f>'Espagne (2)'!F22</f>
        <v>2.987382184818714E-2</v>
      </c>
      <c r="G16" s="709">
        <f>'Belgique (2)'!F22</f>
        <v>9.855542580338221E-2</v>
      </c>
      <c r="H16" s="709">
        <f>'Pays Bas (2)'!F22</f>
        <v>5.8639663704017977E-2</v>
      </c>
      <c r="I16" s="709">
        <f>'Autriche (2)'!F22</f>
        <v>5.2546349143622918E-2</v>
      </c>
      <c r="J16" s="709">
        <f>'Finlande (2)'!F22</f>
        <v>0.10333672314014929</v>
      </c>
      <c r="K16" s="709">
        <f>'Suède (2)'!F22</f>
        <v>6.4923493679854782E-2</v>
      </c>
      <c r="L16" s="709">
        <f>'Pologne (2)'!F22</f>
        <v>3.6206347833231227E-2</v>
      </c>
      <c r="M16" s="709">
        <f>'Tchequie (2)'!F22</f>
        <v>4.0896536163742267E-2</v>
      </c>
      <c r="N16" s="709">
        <f>'UK (2)'!F22</f>
        <v>5.5343287856696524E-2</v>
      </c>
      <c r="O16" s="709">
        <f>'USA (2)'!F22</f>
        <v>6.7244338112221677E-2</v>
      </c>
      <c r="P16" s="715">
        <f>'Canada (2)'!F22</f>
        <v>2.4899144916694052E-2</v>
      </c>
    </row>
    <row r="17" spans="2:16" ht="20.100000000000001" customHeight="1" x14ac:dyDescent="0.25">
      <c r="B17" s="701" t="s">
        <v>122</v>
      </c>
      <c r="C17" s="708">
        <f>'France (2)'!F23</f>
        <v>4.8158307210031344E-2</v>
      </c>
      <c r="D17" s="709">
        <f>'Allemagne (2)'!F23</f>
        <v>4.9585087330334982E-2</v>
      </c>
      <c r="E17" s="709">
        <f>'Italie (2)'!F23</f>
        <v>2.7595818556455928E-2</v>
      </c>
      <c r="F17" s="709">
        <f>'Espagne (2)'!F23</f>
        <v>3.3841801941382914E-2</v>
      </c>
      <c r="G17" s="709">
        <f>'Belgique (2)'!F23</f>
        <v>4.9470178625491981E-2</v>
      </c>
      <c r="H17" s="709">
        <f>'Pays Bas (2)'!F23</f>
        <v>5.8613688216219963E-2</v>
      </c>
      <c r="I17" s="709">
        <f>'Autriche (2)'!F23</f>
        <v>2.8893428852684644E-2</v>
      </c>
      <c r="J17" s="709">
        <f>'Finlande (2)'!F23</f>
        <v>1.874070074645643E-2</v>
      </c>
      <c r="K17" s="709">
        <f>'Suède (2)'!F23</f>
        <v>4.8785847562705348E-2</v>
      </c>
      <c r="L17" s="709">
        <f>'Pologne (2)'!F23</f>
        <v>2.0326612905992494E-2</v>
      </c>
      <c r="M17" s="709">
        <f>'Tchequie (2)'!F23</f>
        <v>1.202633298295403E-2</v>
      </c>
      <c r="N17" s="709">
        <f>'UK (2)'!F23</f>
        <v>2.5645698812747343E-2</v>
      </c>
      <c r="O17" s="709">
        <f>'USA (2)'!F23</f>
        <v>1.7624510533450762E-2</v>
      </c>
      <c r="P17" s="715">
        <f>'Canada (2)'!F23</f>
        <v>1.915197829780391E-2</v>
      </c>
    </row>
    <row r="18" spans="2:16" ht="20.100000000000001" customHeight="1" x14ac:dyDescent="0.25">
      <c r="B18" s="701" t="s">
        <v>123</v>
      </c>
      <c r="C18" s="708">
        <f>'France (2)'!F24</f>
        <v>0</v>
      </c>
      <c r="D18" s="709">
        <f>'Allemagne (2)'!F24</f>
        <v>6.8945759022407014E-3</v>
      </c>
      <c r="E18" s="709">
        <f>'Italie (2)'!F24</f>
        <v>7.3492263190220509E-4</v>
      </c>
      <c r="F18" s="709">
        <f>'Espagne (2)'!F24</f>
        <v>0</v>
      </c>
      <c r="G18" s="709">
        <f>'Belgique (2)'!F24</f>
        <v>5.6562336308022053E-4</v>
      </c>
      <c r="H18" s="709">
        <f>'Pays Bas (2)'!F24</f>
        <v>1.7446869304333144E-3</v>
      </c>
      <c r="I18" s="709">
        <f>'Autriche (2)'!F24</f>
        <v>2.9229623125920031E-4</v>
      </c>
      <c r="J18" s="709">
        <f>'Finlande (2)'!F24</f>
        <v>9.1288476054684226E-3</v>
      </c>
      <c r="K18" s="709">
        <f>'Suède (2)'!F24</f>
        <v>1.1486935525329193E-3</v>
      </c>
      <c r="L18" s="709">
        <f>'Pologne (2)'!F24</f>
        <v>2.0150880843163408E-3</v>
      </c>
      <c r="M18" s="709">
        <f>'Tchequie (2)'!F24</f>
        <v>5.2503429831999714E-4</v>
      </c>
      <c r="N18" s="709">
        <f>'UK (2)'!F24</f>
        <v>2.281425744636534E-3</v>
      </c>
      <c r="O18" s="709">
        <f>'USA (2)'!F24</f>
        <v>1.2307989544569619E-5</v>
      </c>
      <c r="P18" s="715">
        <f>'Canada (2)'!F24</f>
        <v>8.3026281750998062E-4</v>
      </c>
    </row>
    <row r="19" spans="2:16" ht="20.100000000000001" customHeight="1" x14ac:dyDescent="0.25">
      <c r="B19" s="701" t="s">
        <v>124</v>
      </c>
      <c r="C19" s="708">
        <f>'France (2)'!F25</f>
        <v>4.0253476585695941E-3</v>
      </c>
      <c r="D19" s="709">
        <f>'Allemagne (2)'!F25</f>
        <v>2.0918393789842848E-3</v>
      </c>
      <c r="E19" s="709">
        <f>'Italie (2)'!F25</f>
        <v>2.4234491708438172E-3</v>
      </c>
      <c r="F19" s="709">
        <f>'Espagne (2)'!F25</f>
        <v>7.4157540758477405E-4</v>
      </c>
      <c r="G19" s="709">
        <f>'Belgique (2)'!F25</f>
        <v>2.9170210823253515E-4</v>
      </c>
      <c r="H19" s="709">
        <f>'Pays Bas (2)'!F25</f>
        <v>9.1347132089684697E-4</v>
      </c>
      <c r="I19" s="709">
        <f>'Autriche (2)'!F25</f>
        <v>1.0996153187678092E-3</v>
      </c>
      <c r="J19" s="709">
        <f>'Finlande (2)'!F25</f>
        <v>2.5386123458861023E-3</v>
      </c>
      <c r="K19" s="709">
        <f>'Suède (2)'!F25</f>
        <v>1.0248344216511089E-3</v>
      </c>
      <c r="L19" s="709">
        <f>'Pologne (2)'!F25</f>
        <v>5.8468504427128644E-4</v>
      </c>
      <c r="M19" s="709">
        <f>'Tchequie (2)'!F25</f>
        <v>5.1915305872578135E-4</v>
      </c>
      <c r="N19" s="709">
        <f>'UK (2)'!F25</f>
        <v>7.322693188918975E-4</v>
      </c>
      <c r="O19" s="709">
        <f>'USA (2)'!F25</f>
        <v>1.3251957472876987E-5</v>
      </c>
      <c r="P19" s="715">
        <f>'Canada (2)'!F25</f>
        <v>6.9916868842945736E-5</v>
      </c>
    </row>
    <row r="20" spans="2:16" ht="20.100000000000001" customHeight="1" x14ac:dyDescent="0.25">
      <c r="B20" s="701" t="s">
        <v>125</v>
      </c>
      <c r="C20" s="708">
        <f>'France (2)'!F26</f>
        <v>4.1135569580047786E-4</v>
      </c>
      <c r="D20" s="709">
        <f>'Allemagne (2)'!F26</f>
        <v>1.1589337233877144E-4</v>
      </c>
      <c r="E20" s="709">
        <f>'Italie (2)'!F26</f>
        <v>3.3879499930655998E-4</v>
      </c>
      <c r="F20" s="709">
        <f>'Espagne (2)'!F26</f>
        <v>1.2117797575031985E-3</v>
      </c>
      <c r="G20" s="709">
        <f>'Belgique (2)'!F26</f>
        <v>1.7300289779853813E-4</v>
      </c>
      <c r="H20" s="709">
        <f>'Pays Bas (2)'!F26</f>
        <v>2.8140111781182488E-4</v>
      </c>
      <c r="I20" s="709">
        <f>'Autriche (2)'!F26</f>
        <v>2.4114622209368608E-4</v>
      </c>
      <c r="J20" s="709"/>
      <c r="K20" s="709">
        <f>'Suède (2)'!F26</f>
        <v>1.1054094476548673E-3</v>
      </c>
      <c r="L20" s="709">
        <f>'Pologne (2)'!F26</f>
        <v>4.9884784598778792E-4</v>
      </c>
      <c r="M20" s="709">
        <f>'Tchequie (2)'!F26</f>
        <v>5.7743079652301118E-5</v>
      </c>
      <c r="N20" s="709">
        <f>'UK (2)'!F26</f>
        <v>5.69542803582587E-4</v>
      </c>
      <c r="O20" s="709">
        <v>1.6E-2</v>
      </c>
      <c r="P20" s="715"/>
    </row>
    <row r="21" spans="2:16" ht="20.100000000000001" customHeight="1" x14ac:dyDescent="0.25">
      <c r="B21" s="701" t="s">
        <v>126</v>
      </c>
      <c r="C21" s="708">
        <f>'France (2)'!F27</f>
        <v>5.7707179650062833E-4</v>
      </c>
      <c r="D21" s="709">
        <f>'Allemagne (2)'!F27</f>
        <v>2.7713632515793171E-4</v>
      </c>
      <c r="E21" s="709">
        <f>'Italie (2)'!F27</f>
        <v>2.572043468785291E-3</v>
      </c>
      <c r="F21" s="709">
        <f>'Espagne (2)'!F27</f>
        <v>1.596300339213822E-5</v>
      </c>
      <c r="G21" s="709">
        <f>'Belgique (2)'!F27</f>
        <v>1.5805736968316441E-3</v>
      </c>
      <c r="H21" s="709">
        <f>'Pays Bas (2)'!F27</f>
        <v>6.7103343478204405E-4</v>
      </c>
      <c r="I21" s="709">
        <f>'Autriche (2)'!F27</f>
        <v>4.6023021526335852E-4</v>
      </c>
      <c r="J21" s="709">
        <f>'Finlande (2)'!F27</f>
        <v>3.1454960999748385E-4</v>
      </c>
      <c r="K21" s="709">
        <f>'Suède (2)'!F27</f>
        <v>4.3483877669796885E-4</v>
      </c>
      <c r="L21" s="709">
        <f>'Pologne (2)'!F27</f>
        <v>2.2575177001745095E-4</v>
      </c>
      <c r="M21" s="709">
        <f>'Tchequie (2)'!F27</f>
        <v>2.6465578173971344E-5</v>
      </c>
      <c r="N21" s="709">
        <f>'UK (2)'!F27</f>
        <v>4.2308893980420746E-5</v>
      </c>
      <c r="O21" s="709">
        <f>'USA (2)'!F27</f>
        <v>3.6220543497050058E-4</v>
      </c>
      <c r="P21" s="715"/>
    </row>
    <row r="22" spans="2:16" ht="20.100000000000001" customHeight="1" x14ac:dyDescent="0.25">
      <c r="B22" s="701" t="s">
        <v>127</v>
      </c>
      <c r="C22" s="708">
        <f>'France (2)'!F28</f>
        <v>3.3614475301396158E-3</v>
      </c>
      <c r="D22" s="709">
        <f>'Allemagne (2)'!F28</f>
        <v>2.0472096331146956E-3</v>
      </c>
      <c r="E22" s="709">
        <f>'Italie (2)'!F28</f>
        <v>1.231599072771581E-3</v>
      </c>
      <c r="F22" s="709">
        <f>'Espagne (2)'!F28</f>
        <v>1.0378299705388688E-3</v>
      </c>
      <c r="G22" s="709">
        <f>'Belgique (2)'!F28</f>
        <v>2.3903233712498015E-3</v>
      </c>
      <c r="H22" s="709">
        <f>'Pays Bas (2)'!F28</f>
        <v>1.6624312190729349E-3</v>
      </c>
      <c r="I22" s="709">
        <f>'Autriche (2)'!F28</f>
        <v>9.6511763160261053E-4</v>
      </c>
      <c r="J22" s="709">
        <f>'Finlande (2)'!F28</f>
        <v>3.3884089574771453E-4</v>
      </c>
      <c r="K22" s="709">
        <f>'Suède (2)'!F28</f>
        <v>2.1715302462665797E-3</v>
      </c>
      <c r="L22" s="709">
        <f>'Pologne (2)'!F28</f>
        <v>3.5302180541827255E-3</v>
      </c>
      <c r="M22" s="709">
        <f>'Tchequie (2)'!F28</f>
        <v>1.7544807025835752E-3</v>
      </c>
      <c r="N22" s="709">
        <f>'UK (2)'!F28</f>
        <v>1.431993334721933E-4</v>
      </c>
      <c r="O22" s="709">
        <f>'USA (2)'!F28</f>
        <v>7.5313297949514688E-4</v>
      </c>
      <c r="P22" s="715">
        <f>'Canada (2)'!F28</f>
        <v>1.5364231928237325E-3</v>
      </c>
    </row>
    <row r="23" spans="2:16" ht="21.75" customHeight="1" x14ac:dyDescent="0.25">
      <c r="B23" s="710" t="s">
        <v>128</v>
      </c>
      <c r="C23" s="711">
        <f>SUM(C4:C22)</f>
        <v>1</v>
      </c>
      <c r="D23" s="712">
        <f>SUM(D4:D22)</f>
        <v>1</v>
      </c>
      <c r="E23" s="712">
        <f t="shared" ref="E23:P23" si="0">SUM(E4:E22)</f>
        <v>1.0000014859429791</v>
      </c>
      <c r="F23" s="712">
        <f t="shared" si="0"/>
        <v>1</v>
      </c>
      <c r="G23" s="712">
        <f t="shared" si="0"/>
        <v>0.99999999999999989</v>
      </c>
      <c r="H23" s="712">
        <f t="shared" si="0"/>
        <v>0.99999999999999989</v>
      </c>
      <c r="I23" s="712">
        <f t="shared" si="0"/>
        <v>0.99999999999999978</v>
      </c>
      <c r="J23" s="712">
        <f t="shared" si="0"/>
        <v>0.99999999999999989</v>
      </c>
      <c r="K23" s="712">
        <f t="shared" si="0"/>
        <v>0.99999999999999989</v>
      </c>
      <c r="L23" s="712">
        <f t="shared" si="0"/>
        <v>1</v>
      </c>
      <c r="M23" s="712">
        <f t="shared" si="0"/>
        <v>0.99999999999999978</v>
      </c>
      <c r="N23" s="712">
        <f t="shared" si="0"/>
        <v>1.0000000000000002</v>
      </c>
      <c r="O23" s="712">
        <f t="shared" si="0"/>
        <v>1.0002574572614682</v>
      </c>
      <c r="P23" s="713">
        <f t="shared" si="0"/>
        <v>0.99999825207827886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1"/>
  <dimension ref="B1:AE32"/>
  <sheetViews>
    <sheetView topLeftCell="A8" workbookViewId="0">
      <selection activeCell="AC5" sqref="AC5:AE5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88</v>
      </c>
    </row>
    <row r="3" spans="2:31" x14ac:dyDescent="0.25">
      <c r="B3" s="674" t="s">
        <v>89</v>
      </c>
    </row>
    <row r="4" spans="2:31" x14ac:dyDescent="0.25">
      <c r="B4" s="674" t="s">
        <v>3</v>
      </c>
    </row>
    <row r="5" spans="2:31" x14ac:dyDescent="0.25">
      <c r="AC5" s="647" t="s">
        <v>73</v>
      </c>
      <c r="AD5" t="s">
        <v>74</v>
      </c>
      <c r="AE5" t="s">
        <v>75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810850</v>
      </c>
      <c r="D9" s="680">
        <v>19612</v>
      </c>
      <c r="E9" s="680">
        <v>3715</v>
      </c>
      <c r="F9" s="680">
        <v>230987</v>
      </c>
      <c r="G9" s="680">
        <v>8677</v>
      </c>
      <c r="H9" s="680">
        <v>7156</v>
      </c>
      <c r="I9" s="680">
        <v>83156</v>
      </c>
      <c r="J9" s="680">
        <v>78912</v>
      </c>
      <c r="K9" s="680">
        <v>48287</v>
      </c>
      <c r="L9" s="680">
        <v>12295</v>
      </c>
      <c r="M9" s="680">
        <v>51773</v>
      </c>
      <c r="N9" s="680">
        <v>39667</v>
      </c>
      <c r="O9" s="680">
        <v>44742</v>
      </c>
      <c r="P9" s="680">
        <v>65152</v>
      </c>
      <c r="Q9" s="680">
        <v>28626</v>
      </c>
      <c r="R9" s="680">
        <v>35003</v>
      </c>
      <c r="S9" s="680">
        <v>10565</v>
      </c>
      <c r="T9" s="680">
        <v>30561</v>
      </c>
      <c r="U9" s="680">
        <v>6216</v>
      </c>
      <c r="V9" s="680">
        <v>5748</v>
      </c>
      <c r="W9" s="680">
        <v>0</v>
      </c>
      <c r="X9" s="680">
        <v>0</v>
      </c>
      <c r="Y9" s="680">
        <v>810850</v>
      </c>
      <c r="Z9" s="680">
        <v>546082</v>
      </c>
      <c r="AA9" s="680">
        <v>172937</v>
      </c>
      <c r="AB9" s="680">
        <v>614952</v>
      </c>
    </row>
    <row r="10" spans="2:31" ht="75" x14ac:dyDescent="0.25">
      <c r="B10" s="679" t="s">
        <v>36</v>
      </c>
      <c r="C10" s="680">
        <v>29044</v>
      </c>
      <c r="D10" s="680">
        <v>6222</v>
      </c>
      <c r="E10" s="680">
        <v>0</v>
      </c>
      <c r="F10" s="680">
        <v>20932</v>
      </c>
      <c r="G10" s="680">
        <v>0</v>
      </c>
      <c r="H10" s="680">
        <v>0</v>
      </c>
      <c r="I10" s="680">
        <v>180</v>
      </c>
      <c r="J10" s="680">
        <v>220</v>
      </c>
      <c r="K10" s="680">
        <v>0</v>
      </c>
      <c r="L10" s="680">
        <v>468</v>
      </c>
      <c r="M10" s="680">
        <v>0</v>
      </c>
      <c r="N10" s="680">
        <v>0</v>
      </c>
      <c r="O10" s="680">
        <v>3</v>
      </c>
      <c r="P10" s="680">
        <v>1</v>
      </c>
      <c r="Q10" s="680">
        <v>351</v>
      </c>
      <c r="R10" s="680">
        <v>188</v>
      </c>
      <c r="S10" s="680">
        <v>0</v>
      </c>
      <c r="T10" s="680">
        <v>425</v>
      </c>
      <c r="U10" s="680">
        <v>14</v>
      </c>
      <c r="V10" s="680">
        <v>40</v>
      </c>
      <c r="W10" s="680">
        <v>0</v>
      </c>
      <c r="X10" s="680">
        <v>0</v>
      </c>
      <c r="Y10" s="680">
        <v>29044</v>
      </c>
      <c r="Z10" s="680">
        <v>9121</v>
      </c>
      <c r="AA10" s="680">
        <v>296</v>
      </c>
      <c r="AB10" s="680">
        <v>29046</v>
      </c>
    </row>
    <row r="11" spans="2:31" ht="45" x14ac:dyDescent="0.25">
      <c r="B11" s="679" t="s">
        <v>37</v>
      </c>
      <c r="C11" s="680">
        <v>26957</v>
      </c>
      <c r="D11" s="680">
        <v>615</v>
      </c>
      <c r="E11" s="680">
        <v>815</v>
      </c>
      <c r="F11" s="680">
        <v>19798</v>
      </c>
      <c r="G11" s="680">
        <v>1586</v>
      </c>
      <c r="H11" s="680">
        <v>41</v>
      </c>
      <c r="I11" s="680">
        <v>1483</v>
      </c>
      <c r="J11" s="680">
        <v>401</v>
      </c>
      <c r="K11" s="680">
        <v>88</v>
      </c>
      <c r="L11" s="680">
        <v>270</v>
      </c>
      <c r="M11" s="680">
        <v>28</v>
      </c>
      <c r="N11" s="680">
        <v>48</v>
      </c>
      <c r="O11" s="680">
        <v>93</v>
      </c>
      <c r="P11" s="680">
        <v>600</v>
      </c>
      <c r="Q11" s="680">
        <v>72</v>
      </c>
      <c r="R11" s="680">
        <v>245</v>
      </c>
      <c r="S11" s="680">
        <v>173</v>
      </c>
      <c r="T11" s="680">
        <v>348</v>
      </c>
      <c r="U11" s="680">
        <v>91</v>
      </c>
      <c r="V11" s="680">
        <v>162</v>
      </c>
      <c r="W11" s="680">
        <v>0</v>
      </c>
      <c r="X11" s="680">
        <v>0</v>
      </c>
      <c r="Y11" s="680">
        <v>26957</v>
      </c>
      <c r="Z11" s="680">
        <v>6404</v>
      </c>
      <c r="AA11" s="680">
        <v>101</v>
      </c>
      <c r="AB11" s="680">
        <v>11705</v>
      </c>
    </row>
    <row r="12" spans="2:31" ht="45" x14ac:dyDescent="0.25">
      <c r="B12" s="679" t="s">
        <v>38</v>
      </c>
      <c r="C12" s="680">
        <v>247714</v>
      </c>
      <c r="D12" s="680">
        <v>8116</v>
      </c>
      <c r="E12" s="680">
        <v>493</v>
      </c>
      <c r="F12" s="680">
        <v>142694</v>
      </c>
      <c r="G12" s="680">
        <v>1137</v>
      </c>
      <c r="H12" s="680">
        <v>1432</v>
      </c>
      <c r="I12" s="680">
        <v>34888</v>
      </c>
      <c r="J12" s="680">
        <v>10624</v>
      </c>
      <c r="K12" s="680">
        <v>6479</v>
      </c>
      <c r="L12" s="680">
        <v>5736</v>
      </c>
      <c r="M12" s="680">
        <v>4643</v>
      </c>
      <c r="N12" s="680">
        <v>736</v>
      </c>
      <c r="O12" s="680">
        <v>2753</v>
      </c>
      <c r="P12" s="680">
        <v>5112</v>
      </c>
      <c r="Q12" s="680">
        <v>4035</v>
      </c>
      <c r="R12" s="680">
        <v>4222</v>
      </c>
      <c r="S12" s="680">
        <v>1188</v>
      </c>
      <c r="T12" s="680">
        <v>11009</v>
      </c>
      <c r="U12" s="680">
        <v>1080</v>
      </c>
      <c r="V12" s="680">
        <v>1337</v>
      </c>
      <c r="W12" s="680">
        <v>0</v>
      </c>
      <c r="X12" s="680">
        <v>0</v>
      </c>
      <c r="Y12" s="680">
        <v>247714</v>
      </c>
      <c r="Z12" s="680">
        <v>138974</v>
      </c>
      <c r="AA12" s="680">
        <v>40734</v>
      </c>
      <c r="AB12" s="680">
        <v>423497</v>
      </c>
    </row>
    <row r="13" spans="2:31" ht="90" x14ac:dyDescent="0.25">
      <c r="B13" s="679" t="s">
        <v>39</v>
      </c>
      <c r="C13" s="680">
        <v>11133</v>
      </c>
      <c r="D13" s="680">
        <v>385</v>
      </c>
      <c r="E13" s="680">
        <v>926</v>
      </c>
      <c r="F13" s="680">
        <v>2478</v>
      </c>
      <c r="G13" s="680">
        <v>2042</v>
      </c>
      <c r="H13" s="680">
        <v>164</v>
      </c>
      <c r="I13" s="680">
        <v>132</v>
      </c>
      <c r="J13" s="680">
        <v>1591</v>
      </c>
      <c r="K13" s="680">
        <v>384</v>
      </c>
      <c r="L13" s="680">
        <v>375</v>
      </c>
      <c r="M13" s="680">
        <v>234</v>
      </c>
      <c r="N13" s="680">
        <v>155</v>
      </c>
      <c r="O13" s="680">
        <v>234</v>
      </c>
      <c r="P13" s="680">
        <v>253</v>
      </c>
      <c r="Q13" s="680">
        <v>144</v>
      </c>
      <c r="R13" s="680">
        <v>446</v>
      </c>
      <c r="S13" s="680">
        <v>225</v>
      </c>
      <c r="T13" s="680">
        <v>467</v>
      </c>
      <c r="U13" s="680">
        <v>261</v>
      </c>
      <c r="V13" s="680">
        <v>237</v>
      </c>
      <c r="W13" s="680">
        <v>0</v>
      </c>
      <c r="X13" s="680">
        <v>0</v>
      </c>
      <c r="Y13" s="680">
        <v>11133</v>
      </c>
      <c r="Z13" s="680">
        <v>4369</v>
      </c>
      <c r="AA13" s="680">
        <v>171</v>
      </c>
      <c r="AB13" s="680">
        <v>799</v>
      </c>
    </row>
    <row r="14" spans="2:31" ht="120" x14ac:dyDescent="0.25">
      <c r="B14" s="679" t="s">
        <v>40</v>
      </c>
      <c r="C14" s="680">
        <v>8838</v>
      </c>
      <c r="D14" s="680">
        <v>406</v>
      </c>
      <c r="E14" s="680">
        <v>23</v>
      </c>
      <c r="F14" s="680">
        <v>1454</v>
      </c>
      <c r="G14" s="680">
        <v>355</v>
      </c>
      <c r="H14" s="680">
        <v>3290</v>
      </c>
      <c r="I14" s="680">
        <v>76</v>
      </c>
      <c r="J14" s="680">
        <v>339</v>
      </c>
      <c r="K14" s="680">
        <v>68</v>
      </c>
      <c r="L14" s="680">
        <v>87</v>
      </c>
      <c r="M14" s="680">
        <v>62</v>
      </c>
      <c r="N14" s="680">
        <v>98</v>
      </c>
      <c r="O14" s="680">
        <v>79</v>
      </c>
      <c r="P14" s="680">
        <v>319</v>
      </c>
      <c r="Q14" s="680">
        <v>57</v>
      </c>
      <c r="R14" s="680">
        <v>1615</v>
      </c>
      <c r="S14" s="680">
        <v>75</v>
      </c>
      <c r="T14" s="680">
        <v>331</v>
      </c>
      <c r="U14" s="680">
        <v>65</v>
      </c>
      <c r="V14" s="680">
        <v>39</v>
      </c>
      <c r="W14" s="680">
        <v>0</v>
      </c>
      <c r="X14" s="680">
        <v>0</v>
      </c>
      <c r="Y14" s="680">
        <v>8838</v>
      </c>
      <c r="Z14" s="680">
        <v>5773</v>
      </c>
      <c r="AA14" s="680">
        <v>0</v>
      </c>
      <c r="AB14" s="680">
        <v>5113</v>
      </c>
    </row>
    <row r="15" spans="2:31" ht="60" x14ac:dyDescent="0.25">
      <c r="B15" s="679" t="s">
        <v>41</v>
      </c>
      <c r="C15" s="680">
        <v>61851</v>
      </c>
      <c r="D15" s="680">
        <v>398</v>
      </c>
      <c r="E15" s="680">
        <v>160</v>
      </c>
      <c r="F15" s="680">
        <v>460</v>
      </c>
      <c r="G15" s="680">
        <v>1255</v>
      </c>
      <c r="H15" s="680">
        <v>118</v>
      </c>
      <c r="I15" s="680">
        <v>34697</v>
      </c>
      <c r="J15" s="680">
        <v>511</v>
      </c>
      <c r="K15" s="680">
        <v>998</v>
      </c>
      <c r="L15" s="680">
        <v>125</v>
      </c>
      <c r="M15" s="680">
        <v>554</v>
      </c>
      <c r="N15" s="680">
        <v>94</v>
      </c>
      <c r="O15" s="680">
        <v>14272</v>
      </c>
      <c r="P15" s="680">
        <v>1595</v>
      </c>
      <c r="Q15" s="680">
        <v>152</v>
      </c>
      <c r="R15" s="680">
        <v>4333</v>
      </c>
      <c r="S15" s="680">
        <v>904</v>
      </c>
      <c r="T15" s="680">
        <v>993</v>
      </c>
      <c r="U15" s="680">
        <v>149</v>
      </c>
      <c r="V15" s="680">
        <v>83</v>
      </c>
      <c r="W15" s="680">
        <v>0</v>
      </c>
      <c r="X15" s="680">
        <v>0</v>
      </c>
      <c r="Y15" s="680">
        <v>61851</v>
      </c>
      <c r="Z15" s="680">
        <v>777</v>
      </c>
      <c r="AA15" s="680">
        <v>72249</v>
      </c>
      <c r="AB15" s="680">
        <v>2700</v>
      </c>
      <c r="AC15" s="646">
        <f>Y15/($Y15+$Z15+$AA15)</f>
        <v>0.458573366845348</v>
      </c>
      <c r="AD15" s="646">
        <f t="shared" ref="AD15:AE15" si="0">Z15/($Y15+$Z15+$AA15)</f>
        <v>5.7608042883516095E-3</v>
      </c>
      <c r="AE15" s="646">
        <f t="shared" si="0"/>
        <v>0.53566582886630043</v>
      </c>
    </row>
    <row r="16" spans="2:31" ht="165" x14ac:dyDescent="0.25">
      <c r="B16" s="679" t="s">
        <v>42</v>
      </c>
      <c r="C16" s="680">
        <v>16693</v>
      </c>
      <c r="D16" s="680">
        <v>117</v>
      </c>
      <c r="E16" s="680">
        <v>23</v>
      </c>
      <c r="F16" s="680">
        <v>3831</v>
      </c>
      <c r="G16" s="680">
        <v>93</v>
      </c>
      <c r="H16" s="680">
        <v>102</v>
      </c>
      <c r="I16" s="680">
        <v>341</v>
      </c>
      <c r="J16" s="680">
        <v>8116</v>
      </c>
      <c r="K16" s="680">
        <v>937</v>
      </c>
      <c r="L16" s="680">
        <v>34</v>
      </c>
      <c r="M16" s="680">
        <v>274</v>
      </c>
      <c r="N16" s="680">
        <v>178</v>
      </c>
      <c r="O16" s="680">
        <v>54</v>
      </c>
      <c r="P16" s="680">
        <v>538</v>
      </c>
      <c r="Q16" s="680">
        <v>1450</v>
      </c>
      <c r="R16" s="680">
        <v>189</v>
      </c>
      <c r="S16" s="680">
        <v>96</v>
      </c>
      <c r="T16" s="680">
        <v>180</v>
      </c>
      <c r="U16" s="680">
        <v>86</v>
      </c>
      <c r="V16" s="680">
        <v>54</v>
      </c>
      <c r="W16" s="680">
        <v>0</v>
      </c>
      <c r="X16" s="680">
        <v>0</v>
      </c>
      <c r="Y16" s="680">
        <v>16693</v>
      </c>
      <c r="Z16" s="680">
        <v>4959</v>
      </c>
      <c r="AA16" s="680">
        <v>0</v>
      </c>
      <c r="AB16" s="680">
        <v>3091</v>
      </c>
    </row>
    <row r="17" spans="2:29" ht="60" x14ac:dyDescent="0.25">
      <c r="B17" s="679" t="s">
        <v>43</v>
      </c>
      <c r="C17" s="680">
        <v>44424</v>
      </c>
      <c r="D17" s="680">
        <v>319</v>
      </c>
      <c r="E17" s="680">
        <v>155</v>
      </c>
      <c r="F17" s="680">
        <v>2264</v>
      </c>
      <c r="G17" s="680">
        <v>109</v>
      </c>
      <c r="H17" s="680">
        <v>517</v>
      </c>
      <c r="I17" s="680">
        <v>269</v>
      </c>
      <c r="J17" s="680">
        <v>6777</v>
      </c>
      <c r="K17" s="680">
        <v>24374</v>
      </c>
      <c r="L17" s="680">
        <v>82</v>
      </c>
      <c r="M17" s="680">
        <v>400</v>
      </c>
      <c r="N17" s="680">
        <v>282</v>
      </c>
      <c r="O17" s="680">
        <v>164</v>
      </c>
      <c r="P17" s="680">
        <v>6130</v>
      </c>
      <c r="Q17" s="680">
        <v>507</v>
      </c>
      <c r="R17" s="680">
        <v>858</v>
      </c>
      <c r="S17" s="680">
        <v>235</v>
      </c>
      <c r="T17" s="680">
        <v>771</v>
      </c>
      <c r="U17" s="680">
        <v>115</v>
      </c>
      <c r="V17" s="680">
        <v>96</v>
      </c>
      <c r="W17" s="680">
        <v>0</v>
      </c>
      <c r="X17" s="680">
        <v>0</v>
      </c>
      <c r="Y17" s="680">
        <v>44424</v>
      </c>
      <c r="Z17" s="680">
        <v>5550</v>
      </c>
      <c r="AA17" s="680">
        <v>0</v>
      </c>
      <c r="AB17" s="682">
        <v>33158.158000000003</v>
      </c>
    </row>
    <row r="18" spans="2:29" ht="60" x14ac:dyDescent="0.25">
      <c r="B18" s="679" t="s">
        <v>44</v>
      </c>
      <c r="C18" s="680">
        <v>5851</v>
      </c>
      <c r="D18" s="680">
        <v>23</v>
      </c>
      <c r="E18" s="680">
        <v>16</v>
      </c>
      <c r="F18" s="680">
        <v>527</v>
      </c>
      <c r="G18" s="680">
        <v>31</v>
      </c>
      <c r="H18" s="680">
        <v>10</v>
      </c>
      <c r="I18" s="680">
        <v>156</v>
      </c>
      <c r="J18" s="680">
        <v>903</v>
      </c>
      <c r="K18" s="680">
        <v>463</v>
      </c>
      <c r="L18" s="680">
        <v>89</v>
      </c>
      <c r="M18" s="680">
        <v>278</v>
      </c>
      <c r="N18" s="680">
        <v>378</v>
      </c>
      <c r="O18" s="680">
        <v>29</v>
      </c>
      <c r="P18" s="680">
        <v>727</v>
      </c>
      <c r="Q18" s="680">
        <v>551</v>
      </c>
      <c r="R18" s="680">
        <v>301</v>
      </c>
      <c r="S18" s="680">
        <v>108</v>
      </c>
      <c r="T18" s="680">
        <v>1103</v>
      </c>
      <c r="U18" s="680">
        <v>91</v>
      </c>
      <c r="V18" s="680">
        <v>67</v>
      </c>
      <c r="W18" s="680">
        <v>0</v>
      </c>
      <c r="X18" s="680">
        <v>0</v>
      </c>
      <c r="Y18" s="680">
        <v>5851</v>
      </c>
      <c r="Z18" s="680">
        <v>20553</v>
      </c>
      <c r="AA18" s="680">
        <v>0</v>
      </c>
      <c r="AB18" s="680">
        <v>63</v>
      </c>
    </row>
    <row r="19" spans="2:29" ht="75" x14ac:dyDescent="0.25">
      <c r="B19" s="679" t="s">
        <v>45</v>
      </c>
      <c r="C19" s="680">
        <v>46018</v>
      </c>
      <c r="D19" s="680">
        <v>194</v>
      </c>
      <c r="E19" s="680">
        <v>47</v>
      </c>
      <c r="F19" s="680">
        <v>2366</v>
      </c>
      <c r="G19" s="680">
        <v>210</v>
      </c>
      <c r="H19" s="680">
        <v>109</v>
      </c>
      <c r="I19" s="680">
        <v>992</v>
      </c>
      <c r="J19" s="680">
        <v>4451</v>
      </c>
      <c r="K19" s="680">
        <v>1007</v>
      </c>
      <c r="L19" s="680">
        <v>420</v>
      </c>
      <c r="M19" s="680">
        <v>17035</v>
      </c>
      <c r="N19" s="680">
        <v>2592</v>
      </c>
      <c r="O19" s="680">
        <v>756</v>
      </c>
      <c r="P19" s="680">
        <v>7128</v>
      </c>
      <c r="Q19" s="680">
        <v>1472</v>
      </c>
      <c r="R19" s="680">
        <v>3343</v>
      </c>
      <c r="S19" s="680">
        <v>1199</v>
      </c>
      <c r="T19" s="680">
        <v>1653</v>
      </c>
      <c r="U19" s="680">
        <v>599</v>
      </c>
      <c r="V19" s="680">
        <v>445</v>
      </c>
      <c r="W19" s="680">
        <v>0</v>
      </c>
      <c r="X19" s="680">
        <v>0</v>
      </c>
      <c r="Y19" s="680">
        <v>46018</v>
      </c>
      <c r="Z19" s="680">
        <v>12663</v>
      </c>
      <c r="AA19" s="680">
        <v>23338</v>
      </c>
      <c r="AB19" s="680">
        <v>20277</v>
      </c>
    </row>
    <row r="20" spans="2:29" ht="60" x14ac:dyDescent="0.25">
      <c r="B20" s="679" t="s">
        <v>46</v>
      </c>
      <c r="C20" s="680">
        <v>59988</v>
      </c>
      <c r="D20" s="680">
        <v>400</v>
      </c>
      <c r="E20" s="680">
        <v>195</v>
      </c>
      <c r="F20" s="680">
        <v>3408</v>
      </c>
      <c r="G20" s="680">
        <v>219</v>
      </c>
      <c r="H20" s="680">
        <v>193</v>
      </c>
      <c r="I20" s="680">
        <v>930</v>
      </c>
      <c r="J20" s="680">
        <v>2858</v>
      </c>
      <c r="K20" s="680">
        <v>1054</v>
      </c>
      <c r="L20" s="680">
        <v>267</v>
      </c>
      <c r="M20" s="680">
        <v>807</v>
      </c>
      <c r="N20" s="680">
        <v>22589</v>
      </c>
      <c r="O20" s="680">
        <v>20112</v>
      </c>
      <c r="P20" s="680">
        <v>2048</v>
      </c>
      <c r="Q20" s="680">
        <v>982</v>
      </c>
      <c r="R20" s="680">
        <v>1993</v>
      </c>
      <c r="S20" s="680">
        <v>234</v>
      </c>
      <c r="T20" s="680">
        <v>1080</v>
      </c>
      <c r="U20" s="680">
        <v>183</v>
      </c>
      <c r="V20" s="680">
        <v>436</v>
      </c>
      <c r="W20" s="680">
        <v>0</v>
      </c>
      <c r="X20" s="680">
        <v>0</v>
      </c>
      <c r="Y20" s="680">
        <v>59988</v>
      </c>
      <c r="Z20" s="680">
        <v>23094</v>
      </c>
      <c r="AA20" s="680">
        <v>983</v>
      </c>
      <c r="AB20" s="682">
        <v>6201.8419999999996</v>
      </c>
    </row>
    <row r="21" spans="2:29" ht="45" x14ac:dyDescent="0.25">
      <c r="B21" s="679" t="s">
        <v>47</v>
      </c>
      <c r="C21" s="680">
        <v>27624</v>
      </c>
      <c r="D21" s="680">
        <v>648</v>
      </c>
      <c r="E21" s="680">
        <v>66</v>
      </c>
      <c r="F21" s="680">
        <v>2473</v>
      </c>
      <c r="G21" s="680">
        <v>151</v>
      </c>
      <c r="H21" s="680">
        <v>147</v>
      </c>
      <c r="I21" s="680">
        <v>958</v>
      </c>
      <c r="J21" s="680">
        <v>7866</v>
      </c>
      <c r="K21" s="680">
        <v>1554</v>
      </c>
      <c r="L21" s="680">
        <v>1607</v>
      </c>
      <c r="M21" s="680">
        <v>1320</v>
      </c>
      <c r="N21" s="680">
        <v>1091</v>
      </c>
      <c r="O21" s="680">
        <v>2231</v>
      </c>
      <c r="P21" s="680">
        <v>2641</v>
      </c>
      <c r="Q21" s="680">
        <v>966</v>
      </c>
      <c r="R21" s="680">
        <v>613</v>
      </c>
      <c r="S21" s="680">
        <v>579</v>
      </c>
      <c r="T21" s="680">
        <v>2018</v>
      </c>
      <c r="U21" s="680">
        <v>208</v>
      </c>
      <c r="V21" s="680">
        <v>487</v>
      </c>
      <c r="W21" s="680">
        <v>0</v>
      </c>
      <c r="X21" s="680">
        <v>0</v>
      </c>
      <c r="Y21" s="680">
        <v>27624</v>
      </c>
      <c r="Z21" s="680">
        <v>75503</v>
      </c>
      <c r="AA21" s="680">
        <v>4526</v>
      </c>
      <c r="AB21" s="680">
        <v>30</v>
      </c>
    </row>
    <row r="22" spans="2:29" ht="90" x14ac:dyDescent="0.25">
      <c r="B22" s="679" t="s">
        <v>48</v>
      </c>
      <c r="C22" s="680">
        <v>109918</v>
      </c>
      <c r="D22" s="680">
        <v>895</v>
      </c>
      <c r="E22" s="680">
        <v>380</v>
      </c>
      <c r="F22" s="680">
        <v>13545</v>
      </c>
      <c r="G22" s="680">
        <v>520</v>
      </c>
      <c r="H22" s="680">
        <v>331</v>
      </c>
      <c r="I22" s="680">
        <v>4293</v>
      </c>
      <c r="J22" s="680">
        <v>19387</v>
      </c>
      <c r="K22" s="680">
        <v>4479</v>
      </c>
      <c r="L22" s="680">
        <v>1024</v>
      </c>
      <c r="M22" s="680">
        <v>9360</v>
      </c>
      <c r="N22" s="680">
        <v>7888</v>
      </c>
      <c r="O22" s="680">
        <v>1900</v>
      </c>
      <c r="P22" s="680">
        <v>26914</v>
      </c>
      <c r="Q22" s="680">
        <v>6547</v>
      </c>
      <c r="R22" s="680">
        <v>7133</v>
      </c>
      <c r="S22" s="680">
        <v>1659</v>
      </c>
      <c r="T22" s="680">
        <v>1714</v>
      </c>
      <c r="U22" s="680">
        <v>763</v>
      </c>
      <c r="V22" s="680">
        <v>1186</v>
      </c>
      <c r="W22" s="680">
        <v>0</v>
      </c>
      <c r="X22" s="680">
        <v>0</v>
      </c>
      <c r="Y22" s="680">
        <v>109918</v>
      </c>
      <c r="Z22" s="680">
        <v>4492</v>
      </c>
      <c r="AA22" s="680">
        <v>27921</v>
      </c>
      <c r="AB22" s="680">
        <v>31014</v>
      </c>
    </row>
    <row r="23" spans="2:29" ht="60" x14ac:dyDescent="0.25">
      <c r="B23" s="679" t="s">
        <v>49</v>
      </c>
      <c r="C23" s="680">
        <v>94880</v>
      </c>
      <c r="D23" s="680">
        <v>719</v>
      </c>
      <c r="E23" s="680">
        <v>372</v>
      </c>
      <c r="F23" s="680">
        <v>13539</v>
      </c>
      <c r="G23" s="680">
        <v>719</v>
      </c>
      <c r="H23" s="680">
        <v>605</v>
      </c>
      <c r="I23" s="680">
        <v>3304</v>
      </c>
      <c r="J23" s="680">
        <v>13762</v>
      </c>
      <c r="K23" s="680">
        <v>5951</v>
      </c>
      <c r="L23" s="680">
        <v>1148</v>
      </c>
      <c r="M23" s="680">
        <v>15495</v>
      </c>
      <c r="N23" s="680">
        <v>2690</v>
      </c>
      <c r="O23" s="680">
        <v>1757</v>
      </c>
      <c r="P23" s="680">
        <v>9667</v>
      </c>
      <c r="Q23" s="680">
        <v>10797</v>
      </c>
      <c r="R23" s="680">
        <v>6004</v>
      </c>
      <c r="S23" s="680">
        <v>3325</v>
      </c>
      <c r="T23" s="680">
        <v>3469</v>
      </c>
      <c r="U23" s="680">
        <v>905</v>
      </c>
      <c r="V23" s="680">
        <v>652</v>
      </c>
      <c r="W23" s="680">
        <v>0</v>
      </c>
      <c r="X23" s="680">
        <v>0</v>
      </c>
      <c r="Y23" s="680">
        <v>94880</v>
      </c>
      <c r="Z23" s="680">
        <v>9683</v>
      </c>
      <c r="AA23" s="680">
        <v>1921</v>
      </c>
      <c r="AB23" s="680">
        <v>46732</v>
      </c>
    </row>
    <row r="24" spans="2:29" ht="135" x14ac:dyDescent="0.25">
      <c r="B24" s="679" t="s">
        <v>50</v>
      </c>
      <c r="C24" s="680">
        <v>3172</v>
      </c>
      <c r="D24" s="680">
        <v>65</v>
      </c>
      <c r="E24" s="680">
        <v>9</v>
      </c>
      <c r="F24" s="680">
        <v>403</v>
      </c>
      <c r="G24" s="680">
        <v>196</v>
      </c>
      <c r="H24" s="680">
        <v>21</v>
      </c>
      <c r="I24" s="680">
        <v>146</v>
      </c>
      <c r="J24" s="680">
        <v>268</v>
      </c>
      <c r="K24" s="680">
        <v>139</v>
      </c>
      <c r="L24" s="680">
        <v>100</v>
      </c>
      <c r="M24" s="680">
        <v>228</v>
      </c>
      <c r="N24" s="680">
        <v>209</v>
      </c>
      <c r="O24" s="680">
        <v>66</v>
      </c>
      <c r="P24" s="680">
        <v>348</v>
      </c>
      <c r="Q24" s="680">
        <v>115</v>
      </c>
      <c r="R24" s="680">
        <v>429</v>
      </c>
      <c r="S24" s="680">
        <v>126</v>
      </c>
      <c r="T24" s="680">
        <v>192</v>
      </c>
      <c r="U24" s="680">
        <v>62</v>
      </c>
      <c r="V24" s="680">
        <v>50</v>
      </c>
      <c r="W24" s="680">
        <v>0</v>
      </c>
      <c r="X24" s="680">
        <v>0</v>
      </c>
      <c r="Y24" s="680">
        <v>3172</v>
      </c>
      <c r="Z24" s="680">
        <v>82071</v>
      </c>
      <c r="AA24" s="680">
        <v>697</v>
      </c>
      <c r="AB24" s="680">
        <v>702</v>
      </c>
    </row>
    <row r="25" spans="2:29" ht="30" x14ac:dyDescent="0.25">
      <c r="B25" s="679" t="s">
        <v>51</v>
      </c>
      <c r="C25" s="680">
        <v>3988</v>
      </c>
      <c r="D25" s="680">
        <v>8</v>
      </c>
      <c r="E25" s="680">
        <v>13</v>
      </c>
      <c r="F25" s="680">
        <v>211</v>
      </c>
      <c r="G25" s="680">
        <v>27</v>
      </c>
      <c r="H25" s="680">
        <v>13</v>
      </c>
      <c r="I25" s="680">
        <v>136</v>
      </c>
      <c r="J25" s="680">
        <v>217</v>
      </c>
      <c r="K25" s="680">
        <v>99</v>
      </c>
      <c r="L25" s="680">
        <v>65</v>
      </c>
      <c r="M25" s="680">
        <v>101</v>
      </c>
      <c r="N25" s="680">
        <v>378</v>
      </c>
      <c r="O25" s="680">
        <v>32</v>
      </c>
      <c r="P25" s="680">
        <v>521</v>
      </c>
      <c r="Q25" s="680">
        <v>83</v>
      </c>
      <c r="R25" s="680">
        <v>1172</v>
      </c>
      <c r="S25" s="680">
        <v>172</v>
      </c>
      <c r="T25" s="680">
        <v>618</v>
      </c>
      <c r="U25" s="680">
        <v>95</v>
      </c>
      <c r="V25" s="680">
        <v>27</v>
      </c>
      <c r="W25" s="680">
        <v>0</v>
      </c>
      <c r="X25" s="680">
        <v>0</v>
      </c>
      <c r="Y25" s="680">
        <v>3988</v>
      </c>
      <c r="Z25" s="680">
        <v>35999</v>
      </c>
      <c r="AA25" s="680">
        <v>0</v>
      </c>
      <c r="AB25" s="680">
        <v>212</v>
      </c>
    </row>
    <row r="26" spans="2:29" ht="60" x14ac:dyDescent="0.25">
      <c r="B26" s="679" t="s">
        <v>52</v>
      </c>
      <c r="C26" s="680">
        <v>5199</v>
      </c>
      <c r="D26" s="680">
        <v>7</v>
      </c>
      <c r="E26" s="680">
        <v>4</v>
      </c>
      <c r="F26" s="680">
        <v>65</v>
      </c>
      <c r="G26" s="680">
        <v>4</v>
      </c>
      <c r="H26" s="680">
        <v>3</v>
      </c>
      <c r="I26" s="680">
        <v>37</v>
      </c>
      <c r="J26" s="680">
        <v>134</v>
      </c>
      <c r="K26" s="680">
        <v>29</v>
      </c>
      <c r="L26" s="680">
        <v>16</v>
      </c>
      <c r="M26" s="680">
        <v>37</v>
      </c>
      <c r="N26" s="680">
        <v>32</v>
      </c>
      <c r="O26" s="680">
        <v>8</v>
      </c>
      <c r="P26" s="680">
        <v>56</v>
      </c>
      <c r="Q26" s="680">
        <v>42</v>
      </c>
      <c r="R26" s="680">
        <v>1404</v>
      </c>
      <c r="S26" s="680">
        <v>55</v>
      </c>
      <c r="T26" s="680">
        <v>3232</v>
      </c>
      <c r="U26" s="680">
        <v>11</v>
      </c>
      <c r="V26" s="680">
        <v>23</v>
      </c>
      <c r="W26" s="680">
        <v>0</v>
      </c>
      <c r="X26" s="680">
        <v>0</v>
      </c>
      <c r="Y26" s="680">
        <v>5199</v>
      </c>
      <c r="Z26" s="680">
        <v>87882</v>
      </c>
      <c r="AA26" s="680">
        <v>0</v>
      </c>
      <c r="AB26" s="680">
        <v>0</v>
      </c>
    </row>
    <row r="27" spans="2:29" ht="75" x14ac:dyDescent="0.25">
      <c r="B27" s="679" t="s">
        <v>53</v>
      </c>
      <c r="C27" s="680">
        <v>3168</v>
      </c>
      <c r="D27" s="680">
        <v>5</v>
      </c>
      <c r="E27" s="680">
        <v>8</v>
      </c>
      <c r="F27" s="680">
        <v>155</v>
      </c>
      <c r="G27" s="680">
        <v>11</v>
      </c>
      <c r="H27" s="680">
        <v>5</v>
      </c>
      <c r="I27" s="680">
        <v>32</v>
      </c>
      <c r="J27" s="680">
        <v>133</v>
      </c>
      <c r="K27" s="680">
        <v>49</v>
      </c>
      <c r="L27" s="680">
        <v>139</v>
      </c>
      <c r="M27" s="680">
        <v>432</v>
      </c>
      <c r="N27" s="680">
        <v>49</v>
      </c>
      <c r="O27" s="680">
        <v>9</v>
      </c>
      <c r="P27" s="680">
        <v>189</v>
      </c>
      <c r="Q27" s="680">
        <v>141</v>
      </c>
      <c r="R27" s="680">
        <v>283</v>
      </c>
      <c r="S27" s="680">
        <v>138</v>
      </c>
      <c r="T27" s="680">
        <v>30</v>
      </c>
      <c r="U27" s="680">
        <v>1302</v>
      </c>
      <c r="V27" s="680">
        <v>58</v>
      </c>
      <c r="W27" s="680">
        <v>0</v>
      </c>
      <c r="X27" s="680">
        <v>0</v>
      </c>
      <c r="Y27" s="680">
        <v>3168</v>
      </c>
      <c r="Z27" s="680">
        <v>7552</v>
      </c>
      <c r="AA27" s="680">
        <v>0</v>
      </c>
      <c r="AB27" s="680">
        <v>507</v>
      </c>
    </row>
    <row r="28" spans="2:29" ht="30" x14ac:dyDescent="0.25">
      <c r="B28" s="679" t="s">
        <v>54</v>
      </c>
      <c r="C28" s="680">
        <v>4390</v>
      </c>
      <c r="D28" s="680">
        <v>70</v>
      </c>
      <c r="E28" s="680">
        <v>10</v>
      </c>
      <c r="F28" s="680">
        <v>384</v>
      </c>
      <c r="G28" s="680">
        <v>12</v>
      </c>
      <c r="H28" s="680">
        <v>55</v>
      </c>
      <c r="I28" s="680">
        <v>106</v>
      </c>
      <c r="J28" s="680">
        <v>354</v>
      </c>
      <c r="K28" s="680">
        <v>135</v>
      </c>
      <c r="L28" s="680">
        <v>243</v>
      </c>
      <c r="M28" s="680">
        <v>485</v>
      </c>
      <c r="N28" s="680">
        <v>180</v>
      </c>
      <c r="O28" s="680">
        <v>190</v>
      </c>
      <c r="P28" s="680">
        <v>365</v>
      </c>
      <c r="Q28" s="680">
        <v>162</v>
      </c>
      <c r="R28" s="680">
        <v>232</v>
      </c>
      <c r="S28" s="680">
        <v>74</v>
      </c>
      <c r="T28" s="680">
        <v>928</v>
      </c>
      <c r="U28" s="680">
        <v>136</v>
      </c>
      <c r="V28" s="680">
        <v>269</v>
      </c>
      <c r="W28" s="680">
        <v>0</v>
      </c>
      <c r="X28" s="680">
        <v>0</v>
      </c>
      <c r="Y28" s="680">
        <v>4390</v>
      </c>
      <c r="Z28" s="680">
        <v>9753</v>
      </c>
      <c r="AA28" s="680">
        <v>0</v>
      </c>
      <c r="AB28" s="680">
        <v>104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910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E99BF-E36E-4C9F-B98A-5285CB1AB36C}">
  <sheetPr codeName="Feuil23"/>
  <dimension ref="B1:AE32"/>
  <sheetViews>
    <sheetView topLeftCell="A5" workbookViewId="0">
      <selection activeCell="M10" sqref="M10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88</v>
      </c>
    </row>
    <row r="3" spans="2:31" x14ac:dyDescent="0.25">
      <c r="B3" s="674" t="s">
        <v>89</v>
      </c>
    </row>
    <row r="4" spans="2:31" x14ac:dyDescent="0.25">
      <c r="B4" s="674" t="s">
        <v>3</v>
      </c>
    </row>
    <row r="5" spans="2:31" x14ac:dyDescent="0.25">
      <c r="AC5" s="647" t="s">
        <v>73</v>
      </c>
      <c r="AD5" t="s">
        <v>74</v>
      </c>
      <c r="AE5" t="s">
        <v>75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810850</v>
      </c>
      <c r="D9" s="680">
        <v>19612</v>
      </c>
      <c r="E9" s="680">
        <v>3715</v>
      </c>
      <c r="F9" s="680">
        <v>230987</v>
      </c>
      <c r="G9" s="680">
        <v>8677</v>
      </c>
      <c r="H9" s="680">
        <v>7156</v>
      </c>
      <c r="I9" s="680">
        <v>83156</v>
      </c>
      <c r="J9" s="680">
        <v>78912</v>
      </c>
      <c r="K9" s="680">
        <v>48287</v>
      </c>
      <c r="L9" s="680">
        <v>12295</v>
      </c>
      <c r="M9" s="680">
        <v>51773</v>
      </c>
      <c r="N9" s="680">
        <v>39667</v>
      </c>
      <c r="O9" s="680">
        <v>44742</v>
      </c>
      <c r="P9" s="680">
        <v>65152</v>
      </c>
      <c r="Q9" s="680">
        <v>28626</v>
      </c>
      <c r="R9" s="680">
        <v>35003</v>
      </c>
      <c r="S9" s="680">
        <v>10565</v>
      </c>
      <c r="T9" s="680">
        <v>30561</v>
      </c>
      <c r="U9" s="680">
        <v>6216</v>
      </c>
      <c r="V9" s="680">
        <v>5748</v>
      </c>
      <c r="W9" s="680">
        <v>0</v>
      </c>
      <c r="X9" s="680">
        <v>0</v>
      </c>
      <c r="Y9" s="680">
        <v>810850</v>
      </c>
      <c r="Z9" s="680">
        <v>546082</v>
      </c>
      <c r="AA9" s="680">
        <v>172937</v>
      </c>
      <c r="AB9" s="680">
        <v>614952</v>
      </c>
    </row>
    <row r="10" spans="2:31" ht="75" x14ac:dyDescent="0.25">
      <c r="B10" s="679" t="s">
        <v>36</v>
      </c>
      <c r="C10" s="680">
        <v>29044</v>
      </c>
      <c r="D10" s="680">
        <f>'Pays Bas'!D10/D$9</f>
        <v>0.31725474199469711</v>
      </c>
      <c r="E10" s="680">
        <f>'Pays Bas'!E10/E$9</f>
        <v>0</v>
      </c>
      <c r="F10" s="680">
        <f>'Pays Bas'!F10/F$9</f>
        <v>9.0619818431340288E-2</v>
      </c>
      <c r="G10" s="680">
        <f>'Pays Bas'!G10/G$9</f>
        <v>0</v>
      </c>
      <c r="H10" s="680">
        <f>'Pays Bas'!H10/H$9</f>
        <v>0</v>
      </c>
      <c r="I10" s="680">
        <f>'Pays Bas'!I10/I$9</f>
        <v>2.1646062821684543E-3</v>
      </c>
      <c r="J10" s="680">
        <f>'Pays Bas'!J10/J$9</f>
        <v>2.7879156528791567E-3</v>
      </c>
      <c r="K10" s="680">
        <f>'Pays Bas'!K10/K$9</f>
        <v>0</v>
      </c>
      <c r="L10" s="680">
        <f>'Pays Bas'!L10/L$9</f>
        <v>3.8064253761691744E-2</v>
      </c>
      <c r="M10" s="680">
        <f>'Pays Bas'!M10/M$9</f>
        <v>0</v>
      </c>
      <c r="N10" s="680">
        <f>'Pays Bas'!N10/N$9</f>
        <v>0</v>
      </c>
      <c r="O10" s="680">
        <f>'Pays Bas'!O10/O$9</f>
        <v>6.705109293281481E-5</v>
      </c>
      <c r="P10" s="680">
        <f>'Pays Bas'!P10/P$9</f>
        <v>1.5348722986247543E-5</v>
      </c>
      <c r="Q10" s="680">
        <f>'Pays Bas'!Q10/Q$9</f>
        <v>1.226158038147139E-2</v>
      </c>
      <c r="R10" s="680">
        <f>'Pays Bas'!R10/R$9</f>
        <v>5.3709682027254808E-3</v>
      </c>
      <c r="S10" s="680">
        <f>'Pays Bas'!S10/S$9</f>
        <v>0</v>
      </c>
      <c r="T10" s="680">
        <f>'Pays Bas'!T10/T$9</f>
        <v>1.3906613003501194E-2</v>
      </c>
      <c r="U10" s="680">
        <f>'Pays Bas'!U10/U$9</f>
        <v>2.2522522522522522E-3</v>
      </c>
      <c r="V10" s="680">
        <f>'Pays Bas'!V10/V$9</f>
        <v>6.9589422407794017E-3</v>
      </c>
      <c r="W10" s="680" t="e">
        <f>'Pays Bas'!W10/W$9</f>
        <v>#DIV/0!</v>
      </c>
      <c r="X10" s="680" t="e">
        <f>'Pays Bas'!X10/X$9</f>
        <v>#DIV/0!</v>
      </c>
      <c r="Y10" s="680">
        <f>'Pays Bas'!Y10/Y$9</f>
        <v>3.5819202071899855E-2</v>
      </c>
      <c r="Z10" s="680">
        <f>'Pays Bas'!Z10/Z$9</f>
        <v>1.6702619753077377E-2</v>
      </c>
      <c r="AA10" s="680">
        <f>'Pays Bas'!AA10/AA$9</f>
        <v>1.7116059605521085E-3</v>
      </c>
      <c r="AB10" s="680">
        <f>'Pays Bas'!AB10/AB$9</f>
        <v>4.7232954767201345E-2</v>
      </c>
    </row>
    <row r="11" spans="2:31" ht="45" x14ac:dyDescent="0.25">
      <c r="B11" s="679" t="s">
        <v>37</v>
      </c>
      <c r="C11" s="680">
        <v>26957</v>
      </c>
      <c r="D11" s="680">
        <f>'Pays Bas'!D11/D$9</f>
        <v>3.1358352029369777E-2</v>
      </c>
      <c r="E11" s="680">
        <f>'Pays Bas'!E11/E$9</f>
        <v>0.21938088829071331</v>
      </c>
      <c r="F11" s="680">
        <f>'Pays Bas'!F11/F$9</f>
        <v>8.5710451237515528E-2</v>
      </c>
      <c r="G11" s="680">
        <f>'Pays Bas'!G11/G$9</f>
        <v>0.18278206753486229</v>
      </c>
      <c r="H11" s="680">
        <f>'Pays Bas'!H11/H$9</f>
        <v>5.7294577976523195E-3</v>
      </c>
      <c r="I11" s="680">
        <f>'Pays Bas'!I11/I$9</f>
        <v>1.7833950646976765E-2</v>
      </c>
      <c r="J11" s="680">
        <f>'Pays Bas'!J11/J$9</f>
        <v>5.0816098945660991E-3</v>
      </c>
      <c r="K11" s="680">
        <f>'Pays Bas'!K11/K$9</f>
        <v>1.8224366806801002E-3</v>
      </c>
      <c r="L11" s="680">
        <f>'Pays Bas'!L11/L$9</f>
        <v>2.1960146400976006E-2</v>
      </c>
      <c r="M11" s="680">
        <f>'Pays Bas'!M11/M$9</f>
        <v>5.4082243640507597E-4</v>
      </c>
      <c r="N11" s="680">
        <f>'Pays Bas'!N11/N$9</f>
        <v>1.2100738649255048E-3</v>
      </c>
      <c r="O11" s="680">
        <f>'Pays Bas'!O11/O$9</f>
        <v>2.078583880917259E-3</v>
      </c>
      <c r="P11" s="680">
        <f>'Pays Bas'!P11/P$9</f>
        <v>9.2092337917485268E-3</v>
      </c>
      <c r="Q11" s="680">
        <f>'Pays Bas'!Q11/Q$9</f>
        <v>2.5151959756864388E-3</v>
      </c>
      <c r="R11" s="680">
        <f>'Pays Bas'!R11/R$9</f>
        <v>6.9994000514241638E-3</v>
      </c>
      <c r="S11" s="680">
        <f>'Pays Bas'!S11/S$9</f>
        <v>1.6374822527212493E-2</v>
      </c>
      <c r="T11" s="680">
        <f>'Pays Bas'!T11/T$9</f>
        <v>1.1387061941690389E-2</v>
      </c>
      <c r="U11" s="680">
        <f>'Pays Bas'!U11/U$9</f>
        <v>1.4639639639639639E-2</v>
      </c>
      <c r="V11" s="680">
        <f>'Pays Bas'!V11/V$9</f>
        <v>2.8183716075156576E-2</v>
      </c>
      <c r="W11" s="680" t="e">
        <f>'Pays Bas'!W11/W$9</f>
        <v>#DIV/0!</v>
      </c>
      <c r="X11" s="680" t="e">
        <f>'Pays Bas'!X11/X$9</f>
        <v>#DIV/0!</v>
      </c>
      <c r="Y11" s="680">
        <f>'Pays Bas'!Y11/Y$9</f>
        <v>3.3245359807609301E-2</v>
      </c>
      <c r="Z11" s="680">
        <f>'Pays Bas'!Z11/Z$9</f>
        <v>1.1727176504627511E-2</v>
      </c>
      <c r="AA11" s="680">
        <f>'Pays Bas'!AA11/AA$9</f>
        <v>5.8402770951271267E-4</v>
      </c>
      <c r="AB11" s="680">
        <f>'Pays Bas'!AB11/AB$9</f>
        <v>1.9034005906152025E-2</v>
      </c>
    </row>
    <row r="12" spans="2:31" ht="45" x14ac:dyDescent="0.25">
      <c r="B12" s="679" t="s">
        <v>38</v>
      </c>
      <c r="C12" s="680">
        <v>247714</v>
      </c>
      <c r="D12" s="680">
        <f>'Pays Bas'!D12/D$9</f>
        <v>0.41382826840709769</v>
      </c>
      <c r="E12" s="680">
        <f>'Pays Bas'!E12/E$9</f>
        <v>0.13270524899057873</v>
      </c>
      <c r="F12" s="680">
        <f>'Pays Bas'!F12/F$9</f>
        <v>0.61775770930831608</v>
      </c>
      <c r="G12" s="680">
        <f>'Pays Bas'!G12/G$9</f>
        <v>0.13103607237524489</v>
      </c>
      <c r="H12" s="680">
        <f>'Pays Bas'!H12/H$9</f>
        <v>0.20011179429849077</v>
      </c>
      <c r="I12" s="680">
        <f>'Pays Bas'!I12/I$9</f>
        <v>0.41954879984607246</v>
      </c>
      <c r="J12" s="680">
        <f>'Pays Bas'!J12/J$9</f>
        <v>0.13463098134630982</v>
      </c>
      <c r="K12" s="680">
        <f>'Pays Bas'!K12/K$9</f>
        <v>0.13417690061507237</v>
      </c>
      <c r="L12" s="680">
        <f>'Pays Bas'!L12/L$9</f>
        <v>0.4665311102074014</v>
      </c>
      <c r="M12" s="680">
        <f>'Pays Bas'!M12/M$9</f>
        <v>8.9679949008170279E-2</v>
      </c>
      <c r="N12" s="680">
        <f>'Pays Bas'!N12/N$9</f>
        <v>1.855446592885774E-2</v>
      </c>
      <c r="O12" s="680">
        <f>'Pays Bas'!O12/O$9</f>
        <v>6.1530552948013052E-2</v>
      </c>
      <c r="P12" s="680">
        <f>'Pays Bas'!P12/P$9</f>
        <v>7.8462671905697445E-2</v>
      </c>
      <c r="Q12" s="680">
        <f>'Pays Bas'!Q12/Q$9</f>
        <v>0.14095577447076085</v>
      </c>
      <c r="R12" s="680">
        <f>'Pays Bas'!R12/R$9</f>
        <v>0.12061823272290946</v>
      </c>
      <c r="S12" s="680">
        <f>'Pays Bas'!S12/S$9</f>
        <v>0.11244675816374823</v>
      </c>
      <c r="T12" s="680">
        <f>'Pays Bas'!T12/T$9</f>
        <v>0.36023035895422273</v>
      </c>
      <c r="U12" s="680">
        <f>'Pays Bas'!U12/U$9</f>
        <v>0.17374517374517376</v>
      </c>
      <c r="V12" s="680">
        <f>'Pays Bas'!V12/V$9</f>
        <v>0.23260264439805151</v>
      </c>
      <c r="W12" s="680" t="e">
        <f>'Pays Bas'!W12/W$9</f>
        <v>#DIV/0!</v>
      </c>
      <c r="X12" s="680" t="e">
        <f>'Pays Bas'!X12/X$9</f>
        <v>#DIV/0!</v>
      </c>
      <c r="Y12" s="680">
        <f>'Pays Bas'!Y12/Y$9</f>
        <v>0.30549916754023554</v>
      </c>
      <c r="Z12" s="680">
        <f>'Pays Bas'!Z12/Z$9</f>
        <v>0.25449291498346405</v>
      </c>
      <c r="AA12" s="680">
        <f>'Pays Bas'!AA12/AA$9</f>
        <v>0.23554242296327565</v>
      </c>
      <c r="AB12" s="680">
        <f>'Pays Bas'!AB12/AB$9</f>
        <v>0.68866675773068464</v>
      </c>
    </row>
    <row r="13" spans="2:31" ht="90" x14ac:dyDescent="0.25">
      <c r="B13" s="679" t="s">
        <v>39</v>
      </c>
      <c r="C13" s="680">
        <v>11133</v>
      </c>
      <c r="D13" s="680">
        <f>'Pays Bas'!D13/D$9</f>
        <v>1.9630838262288394E-2</v>
      </c>
      <c r="E13" s="680">
        <f>'Pays Bas'!E13/E$9</f>
        <v>0.24925975773889636</v>
      </c>
      <c r="F13" s="680">
        <f>'Pays Bas'!F13/F$9</f>
        <v>1.0727876460580033E-2</v>
      </c>
      <c r="G13" s="680">
        <f>'Pays Bas'!G13/G$9</f>
        <v>0.23533479313126657</v>
      </c>
      <c r="H13" s="680">
        <f>'Pays Bas'!H13/H$9</f>
        <v>2.2917831190609278E-2</v>
      </c>
      <c r="I13" s="680">
        <f>'Pays Bas'!I13/I$9</f>
        <v>1.5873779402568666E-3</v>
      </c>
      <c r="J13" s="680">
        <f>'Pays Bas'!J13/J$9</f>
        <v>2.0161699107866991E-2</v>
      </c>
      <c r="K13" s="680">
        <f>'Pays Bas'!K13/K$9</f>
        <v>7.9524509702404381E-3</v>
      </c>
      <c r="L13" s="680">
        <f>'Pays Bas'!L13/L$9</f>
        <v>3.0500203334688898E-2</v>
      </c>
      <c r="M13" s="680">
        <f>'Pays Bas'!M13/M$9</f>
        <v>4.5197303613852781E-3</v>
      </c>
      <c r="N13" s="680">
        <f>'Pays Bas'!N13/N$9</f>
        <v>3.9075301888219427E-3</v>
      </c>
      <c r="O13" s="680">
        <f>'Pays Bas'!O13/O$9</f>
        <v>5.229985248759555E-3</v>
      </c>
      <c r="P13" s="680">
        <f>'Pays Bas'!P13/P$9</f>
        <v>3.8832269155206285E-3</v>
      </c>
      <c r="Q13" s="680">
        <f>'Pays Bas'!Q13/Q$9</f>
        <v>5.0303919513728776E-3</v>
      </c>
      <c r="R13" s="680">
        <f>'Pays Bas'!R13/R$9</f>
        <v>1.2741764991572152E-2</v>
      </c>
      <c r="S13" s="680">
        <f>'Pays Bas'!S13/S$9</f>
        <v>2.1296734500709891E-2</v>
      </c>
      <c r="T13" s="680">
        <f>'Pays Bas'!T13/T$9</f>
        <v>1.5280913582670724E-2</v>
      </c>
      <c r="U13" s="680">
        <f>'Pays Bas'!U13/U$9</f>
        <v>4.1988416988416988E-2</v>
      </c>
      <c r="V13" s="680">
        <f>'Pays Bas'!V13/V$9</f>
        <v>4.1231732776617951E-2</v>
      </c>
      <c r="W13" s="680" t="e">
        <f>'Pays Bas'!W13/W$9</f>
        <v>#DIV/0!</v>
      </c>
      <c r="X13" s="680" t="e">
        <f>'Pays Bas'!X13/X$9</f>
        <v>#DIV/0!</v>
      </c>
      <c r="Y13" s="680">
        <f>'Pays Bas'!Y13/Y$9</f>
        <v>1.3730036381574891E-2</v>
      </c>
      <c r="Z13" s="680">
        <f>'Pays Bas'!Z13/Z$9</f>
        <v>8.000629942023359E-3</v>
      </c>
      <c r="AA13" s="680">
        <f>'Pays Bas'!AA13/AA$9</f>
        <v>9.8879938937300872E-4</v>
      </c>
      <c r="AB13" s="680">
        <f>'Pays Bas'!AB13/AB$9</f>
        <v>1.2992883997450207E-3</v>
      </c>
    </row>
    <row r="14" spans="2:31" ht="120" x14ac:dyDescent="0.25">
      <c r="B14" s="679" t="s">
        <v>40</v>
      </c>
      <c r="C14" s="680">
        <v>8838</v>
      </c>
      <c r="D14" s="680">
        <f>'Pays Bas'!D14/D$9</f>
        <v>2.0701611258413216E-2</v>
      </c>
      <c r="E14" s="680">
        <f>'Pays Bas'!E14/E$9</f>
        <v>6.1911170928667563E-3</v>
      </c>
      <c r="F14" s="680">
        <f>'Pays Bas'!F14/F$9</f>
        <v>6.2947265430522061E-3</v>
      </c>
      <c r="G14" s="680">
        <f>'Pays Bas'!G14/G$9</f>
        <v>4.0912757865621756E-2</v>
      </c>
      <c r="H14" s="680">
        <f>'Pays Bas'!H14/H$9</f>
        <v>0.4597540525433203</v>
      </c>
      <c r="I14" s="680">
        <f>'Pays Bas'!I14/I$9</f>
        <v>9.1394487469334746E-4</v>
      </c>
      <c r="J14" s="680">
        <f>'Pays Bas'!J14/J$9</f>
        <v>4.2959245742092457E-3</v>
      </c>
      <c r="K14" s="680">
        <f>'Pays Bas'!K14/K$9</f>
        <v>1.4082465259800774E-3</v>
      </c>
      <c r="L14" s="680">
        <f>'Pays Bas'!L14/L$9</f>
        <v>7.0760471736478247E-3</v>
      </c>
      <c r="M14" s="680">
        <f>'Pays Bas'!M14/M$9</f>
        <v>1.1975353948969541E-3</v>
      </c>
      <c r="N14" s="680">
        <f>'Pays Bas'!N14/N$9</f>
        <v>2.4705674742229056E-3</v>
      </c>
      <c r="O14" s="680">
        <f>'Pays Bas'!O14/O$9</f>
        <v>1.7656787805641232E-3</v>
      </c>
      <c r="P14" s="680">
        <f>'Pays Bas'!P14/P$9</f>
        <v>4.8962426326129667E-3</v>
      </c>
      <c r="Q14" s="680">
        <f>'Pays Bas'!Q14/Q$9</f>
        <v>1.9911968140850973E-3</v>
      </c>
      <c r="R14" s="680">
        <f>'Pays Bas'!R14/R$9</f>
        <v>4.6138902379796017E-2</v>
      </c>
      <c r="S14" s="680">
        <f>'Pays Bas'!S14/S$9</f>
        <v>7.0989115002366302E-3</v>
      </c>
      <c r="T14" s="680">
        <f>'Pays Bas'!T14/T$9</f>
        <v>1.0830797421550341E-2</v>
      </c>
      <c r="U14" s="680">
        <f>'Pays Bas'!U14/U$9</f>
        <v>1.0456885456885457E-2</v>
      </c>
      <c r="V14" s="680">
        <f>'Pays Bas'!V14/V$9</f>
        <v>6.7849686847599169E-3</v>
      </c>
      <c r="W14" s="680" t="e">
        <f>'Pays Bas'!W14/W$9</f>
        <v>#DIV/0!</v>
      </c>
      <c r="X14" s="680" t="e">
        <f>'Pays Bas'!X14/X$9</f>
        <v>#DIV/0!</v>
      </c>
      <c r="Y14" s="680">
        <f>'Pays Bas'!Y14/Y$9</f>
        <v>1.0899673182462847E-2</v>
      </c>
      <c r="Z14" s="680">
        <f>'Pays Bas'!Z14/Z$9</f>
        <v>1.0571672386198409E-2</v>
      </c>
      <c r="AA14" s="680">
        <f>'Pays Bas'!AA14/AA$9</f>
        <v>0</v>
      </c>
      <c r="AB14" s="680">
        <f>'Pays Bas'!AB14/AB$9</f>
        <v>8.3144700724609392E-3</v>
      </c>
    </row>
    <row r="15" spans="2:31" ht="60" x14ac:dyDescent="0.25">
      <c r="B15" s="679" t="s">
        <v>41</v>
      </c>
      <c r="C15" s="680">
        <v>61851</v>
      </c>
      <c r="D15" s="680">
        <f>'Pays Bas'!D15/D$9</f>
        <v>2.029369773607995E-2</v>
      </c>
      <c r="E15" s="680">
        <f>'Pays Bas'!E15/E$9</f>
        <v>4.306864064602961E-2</v>
      </c>
      <c r="F15" s="680">
        <f>'Pays Bas'!F15/F$9</f>
        <v>1.9914540645144534E-3</v>
      </c>
      <c r="G15" s="680">
        <f>'Pays Bas'!G15/G$9</f>
        <v>0.14463524259536706</v>
      </c>
      <c r="H15" s="680">
        <f>'Pays Bas'!H15/H$9</f>
        <v>1.6489659027389605E-2</v>
      </c>
      <c r="I15" s="680">
        <f>'Pays Bas'!I15/I$9</f>
        <v>0.41725191206888257</v>
      </c>
      <c r="J15" s="680">
        <f>'Pays Bas'!J15/J$9</f>
        <v>6.4755677210056768E-3</v>
      </c>
      <c r="K15" s="680">
        <f>'Pays Bas'!K15/K$9</f>
        <v>2.0668088719531137E-2</v>
      </c>
      <c r="L15" s="680">
        <f>'Pays Bas'!L15/L$9</f>
        <v>1.0166734444896299E-2</v>
      </c>
      <c r="M15" s="680">
        <f>'Pays Bas'!M15/M$9</f>
        <v>1.0700558206014718E-2</v>
      </c>
      <c r="N15" s="680">
        <f>'Pays Bas'!N15/N$9</f>
        <v>2.3697279854791135E-3</v>
      </c>
      <c r="O15" s="680">
        <f>'Pays Bas'!O15/O$9</f>
        <v>0.31898439944571094</v>
      </c>
      <c r="P15" s="680">
        <f>'Pays Bas'!P15/P$9</f>
        <v>2.4481213163064834E-2</v>
      </c>
      <c r="Q15" s="680">
        <f>'Pays Bas'!Q15/Q$9</f>
        <v>5.3098581708935933E-3</v>
      </c>
      <c r="R15" s="680">
        <f>'Pays Bas'!R15/R$9</f>
        <v>0.12378938948090164</v>
      </c>
      <c r="S15" s="680">
        <f>'Pays Bas'!S15/S$9</f>
        <v>8.5565546616185512E-2</v>
      </c>
      <c r="T15" s="680">
        <f>'Pays Bas'!T15/T$9</f>
        <v>3.2492392264651025E-2</v>
      </c>
      <c r="U15" s="680">
        <f>'Pays Bas'!U15/U$9</f>
        <v>2.397039897039897E-2</v>
      </c>
      <c r="V15" s="680">
        <f>'Pays Bas'!V15/V$9</f>
        <v>1.4439805149617258E-2</v>
      </c>
      <c r="W15" s="680" t="e">
        <f>'Pays Bas'!W15/W$9</f>
        <v>#DIV/0!</v>
      </c>
      <c r="X15" s="680" t="e">
        <f>'Pays Bas'!X15/X$9</f>
        <v>#DIV/0!</v>
      </c>
      <c r="Y15" s="680">
        <f>'Pays Bas'!Y15/Y$9</f>
        <v>7.627921317136338E-2</v>
      </c>
      <c r="Z15" s="680">
        <f>'Pays Bas'!Z15/Z$9</f>
        <v>1.4228632329943121E-3</v>
      </c>
      <c r="AA15" s="680">
        <f>'Pays Bas'!AA15/AA$9</f>
        <v>0.4177764156889503</v>
      </c>
      <c r="AB15" s="680">
        <f>'Pays Bas'!AB15/AB$9</f>
        <v>4.3905865823674044E-3</v>
      </c>
      <c r="AC15" s="646">
        <f>(Y15-I15)/($Y15-$I15+$Z15+$AA15)</f>
        <v>-4.3587831500629859</v>
      </c>
      <c r="AD15" s="646">
        <f>(Z15)/($Y15-$I15+$Z15+$AA15)</f>
        <v>1.8188999602820916E-2</v>
      </c>
      <c r="AE15" s="646">
        <f>(AA15)/($Y15-$I15+$Z15+$AA15)</f>
        <v>5.3405941504601655</v>
      </c>
    </row>
    <row r="16" spans="2:31" ht="165" x14ac:dyDescent="0.25">
      <c r="B16" s="679" t="s">
        <v>42</v>
      </c>
      <c r="C16" s="680">
        <v>16693</v>
      </c>
      <c r="D16" s="680">
        <f>'Pays Bas'!D16/D$9</f>
        <v>5.9657352641240054E-3</v>
      </c>
      <c r="E16" s="680">
        <f>'Pays Bas'!E16/E$9</f>
        <v>6.1911170928667563E-3</v>
      </c>
      <c r="F16" s="680">
        <f>'Pays Bas'!F16/F$9</f>
        <v>1.6585348959032326E-2</v>
      </c>
      <c r="G16" s="680">
        <f>'Pays Bas'!G16/G$9</f>
        <v>1.0717990088740349E-2</v>
      </c>
      <c r="H16" s="680">
        <f>'Pays Bas'!H16/H$9</f>
        <v>1.4253773057574064E-2</v>
      </c>
      <c r="I16" s="680">
        <f>'Pays Bas'!I16/I$9</f>
        <v>4.1007263456635723E-3</v>
      </c>
      <c r="J16" s="680">
        <f>'Pays Bas'!J16/J$9</f>
        <v>0.10284874290348743</v>
      </c>
      <c r="K16" s="680">
        <f>'Pays Bas'!K16/K$9</f>
        <v>1.9404808747696067E-2</v>
      </c>
      <c r="L16" s="680">
        <f>'Pays Bas'!L16/L$9</f>
        <v>2.7653517690117936E-3</v>
      </c>
      <c r="M16" s="680">
        <f>'Pays Bas'!M16/M$9</f>
        <v>5.2923338419639584E-3</v>
      </c>
      <c r="N16" s="680">
        <f>'Pays Bas'!N16/N$9</f>
        <v>4.4873572490987468E-3</v>
      </c>
      <c r="O16" s="680">
        <f>'Pays Bas'!O16/O$9</f>
        <v>1.2069196727906666E-3</v>
      </c>
      <c r="P16" s="680">
        <f>'Pays Bas'!P16/P$9</f>
        <v>8.2576129666011786E-3</v>
      </c>
      <c r="Q16" s="680">
        <f>'Pays Bas'!Q16/Q$9</f>
        <v>5.0653252288129676E-2</v>
      </c>
      <c r="R16" s="680">
        <f>'Pays Bas'!R16/R$9</f>
        <v>5.3995371825272124E-3</v>
      </c>
      <c r="S16" s="680">
        <f>'Pays Bas'!S16/S$9</f>
        <v>9.0866067203028873E-3</v>
      </c>
      <c r="T16" s="680">
        <f>'Pays Bas'!T16/T$9</f>
        <v>5.8898596250122701E-3</v>
      </c>
      <c r="U16" s="680">
        <f>'Pays Bas'!U16/U$9</f>
        <v>1.3835263835263836E-2</v>
      </c>
      <c r="V16" s="680">
        <f>'Pays Bas'!V16/V$9</f>
        <v>9.3945720250521916E-3</v>
      </c>
      <c r="W16" s="680" t="e">
        <f>'Pays Bas'!W16/W$9</f>
        <v>#DIV/0!</v>
      </c>
      <c r="X16" s="680" t="e">
        <f>'Pays Bas'!X16/X$9</f>
        <v>#DIV/0!</v>
      </c>
      <c r="Y16" s="680">
        <f>'Pays Bas'!Y16/Y$9</f>
        <v>2.0587038293149163E-2</v>
      </c>
      <c r="Z16" s="680">
        <f>'Pays Bas'!Z16/Z$9</f>
        <v>9.0810537611567491E-3</v>
      </c>
      <c r="AA16" s="680">
        <f>'Pays Bas'!AA16/AA$9</f>
        <v>0</v>
      </c>
      <c r="AB16" s="680">
        <f>'Pays Bas'!AB16/AB$9</f>
        <v>5.0264085652213502E-3</v>
      </c>
    </row>
    <row r="17" spans="2:29" ht="60" x14ac:dyDescent="0.25">
      <c r="B17" s="679" t="s">
        <v>43</v>
      </c>
      <c r="C17" s="680">
        <v>44424</v>
      </c>
      <c r="D17" s="680">
        <f>'Pays Bas'!D17/D$9</f>
        <v>1.6265551703038957E-2</v>
      </c>
      <c r="E17" s="680">
        <f>'Pays Bas'!E17/E$9</f>
        <v>4.1722745625841183E-2</v>
      </c>
      <c r="F17" s="680">
        <f>'Pays Bas'!F17/F$9</f>
        <v>9.8014173957841778E-3</v>
      </c>
      <c r="G17" s="680">
        <f>'Pays Bas'!G17/G$9</f>
        <v>1.2561945372824708E-2</v>
      </c>
      <c r="H17" s="680">
        <f>'Pays Bas'!H17/H$9</f>
        <v>7.224706539966462E-2</v>
      </c>
      <c r="I17" s="680">
        <f>'Pays Bas'!I17/I$9</f>
        <v>3.2348838327961901E-3</v>
      </c>
      <c r="J17" s="680">
        <f>'Pays Bas'!J17/J$9</f>
        <v>8.5880474452554742E-2</v>
      </c>
      <c r="K17" s="680">
        <f>'Pays Bas'!K17/K$9</f>
        <v>0.50477354153291776</v>
      </c>
      <c r="L17" s="680">
        <f>'Pays Bas'!L17/L$9</f>
        <v>6.6693777958519726E-3</v>
      </c>
      <c r="M17" s="680">
        <f>'Pays Bas'!M17/M$9</f>
        <v>7.7260348057867998E-3</v>
      </c>
      <c r="N17" s="680">
        <f>'Pays Bas'!N17/N$9</f>
        <v>7.1091839564373406E-3</v>
      </c>
      <c r="O17" s="680">
        <f>'Pays Bas'!O17/O$9</f>
        <v>3.6654597469938759E-3</v>
      </c>
      <c r="P17" s="680">
        <f>'Pays Bas'!P17/P$9</f>
        <v>9.4087671905697445E-2</v>
      </c>
      <c r="Q17" s="680">
        <f>'Pays Bas'!Q17/Q$9</f>
        <v>1.7711171662125342E-2</v>
      </c>
      <c r="R17" s="680">
        <f>'Pays Bas'!R17/R$9</f>
        <v>2.4512184669885438E-2</v>
      </c>
      <c r="S17" s="680">
        <f>'Pays Bas'!S17/S$9</f>
        <v>2.2243256034074774E-2</v>
      </c>
      <c r="T17" s="680">
        <f>'Pays Bas'!T17/T$9</f>
        <v>2.5228232060469227E-2</v>
      </c>
      <c r="U17" s="680">
        <f>'Pays Bas'!U17/U$9</f>
        <v>1.85006435006435E-2</v>
      </c>
      <c r="V17" s="680">
        <f>'Pays Bas'!V17/V$9</f>
        <v>1.6701461377870562E-2</v>
      </c>
      <c r="W17" s="680" t="e">
        <f>'Pays Bas'!W17/W$9</f>
        <v>#DIV/0!</v>
      </c>
      <c r="X17" s="680" t="e">
        <f>'Pays Bas'!X17/X$9</f>
        <v>#DIV/0!</v>
      </c>
      <c r="Y17" s="680">
        <f>'Pays Bas'!Y17/Y$9</f>
        <v>5.478695196398841E-2</v>
      </c>
      <c r="Z17" s="680">
        <f>'Pays Bas'!Z17/Z$9</f>
        <v>1.016330880710223E-2</v>
      </c>
      <c r="AA17" s="680">
        <f>'Pays Bas'!AA17/AA$9</f>
        <v>0</v>
      </c>
      <c r="AB17" s="680">
        <f>'Pays Bas'!AB17/AB$9</f>
        <v>5.391991244845127E-2</v>
      </c>
    </row>
    <row r="18" spans="2:29" ht="60" x14ac:dyDescent="0.25">
      <c r="B18" s="679" t="s">
        <v>44</v>
      </c>
      <c r="C18" s="680">
        <v>5851</v>
      </c>
      <c r="D18" s="680">
        <f>'Pays Bas'!D18/D$9</f>
        <v>1.1727513767081379E-3</v>
      </c>
      <c r="E18" s="680">
        <f>'Pays Bas'!E18/E$9</f>
        <v>4.3068640646029607E-3</v>
      </c>
      <c r="F18" s="680">
        <f>'Pays Bas'!F18/F$9</f>
        <v>2.2815136782589496E-3</v>
      </c>
      <c r="G18" s="680">
        <f>'Pays Bas'!G18/G$9</f>
        <v>3.5726633629134495E-3</v>
      </c>
      <c r="H18" s="680">
        <f>'Pays Bas'!H18/H$9</f>
        <v>1.3974287311347121E-3</v>
      </c>
      <c r="I18" s="680">
        <f>'Pays Bas'!I18/I$9</f>
        <v>1.8759921112126605E-3</v>
      </c>
      <c r="J18" s="680">
        <f>'Pays Bas'!J18/J$9</f>
        <v>1.1443126520681265E-2</v>
      </c>
      <c r="K18" s="680">
        <f>'Pays Bas'!K18/K$9</f>
        <v>9.588502081305527E-3</v>
      </c>
      <c r="L18" s="680">
        <f>'Pays Bas'!L18/L$9</f>
        <v>7.2387149247661649E-3</v>
      </c>
      <c r="M18" s="680">
        <f>'Pays Bas'!M18/M$9</f>
        <v>5.3695941900218256E-3</v>
      </c>
      <c r="N18" s="680">
        <f>'Pays Bas'!N18/N$9</f>
        <v>9.5293316862883511E-3</v>
      </c>
      <c r="O18" s="680">
        <f>'Pays Bas'!O18/O$9</f>
        <v>6.4816056501720983E-4</v>
      </c>
      <c r="P18" s="680">
        <f>'Pays Bas'!P18/P$9</f>
        <v>1.1158521611001965E-2</v>
      </c>
      <c r="Q18" s="680">
        <f>'Pays Bas'!Q18/Q$9</f>
        <v>1.9248235869489275E-2</v>
      </c>
      <c r="R18" s="680">
        <f>'Pays Bas'!R18/R$9</f>
        <v>8.5992629203211161E-3</v>
      </c>
      <c r="S18" s="680">
        <f>'Pays Bas'!S18/S$9</f>
        <v>1.0222432560340748E-2</v>
      </c>
      <c r="T18" s="680">
        <f>'Pays Bas'!T18/T$9</f>
        <v>3.6091750924380744E-2</v>
      </c>
      <c r="U18" s="680">
        <f>'Pays Bas'!U18/U$9</f>
        <v>1.4639639639639639E-2</v>
      </c>
      <c r="V18" s="680">
        <f>'Pays Bas'!V18/V$9</f>
        <v>1.1656228253305497E-2</v>
      </c>
      <c r="W18" s="680" t="e">
        <f>'Pays Bas'!W18/W$9</f>
        <v>#DIV/0!</v>
      </c>
      <c r="X18" s="680" t="e">
        <f>'Pays Bas'!X18/X$9</f>
        <v>#DIV/0!</v>
      </c>
      <c r="Y18" s="680">
        <f>'Pays Bas'!Y18/Y$9</f>
        <v>7.2158845655793304E-3</v>
      </c>
      <c r="Z18" s="680">
        <f>'Pays Bas'!Z18/Z$9</f>
        <v>3.7637204668895877E-2</v>
      </c>
      <c r="AA18" s="680">
        <f>'Pays Bas'!AA18/AA$9</f>
        <v>0</v>
      </c>
      <c r="AB18" s="680">
        <f>'Pays Bas'!AB18/AB$9</f>
        <v>1.0244702025523944E-4</v>
      </c>
    </row>
    <row r="19" spans="2:29" ht="75" x14ac:dyDescent="0.25">
      <c r="B19" s="679" t="s">
        <v>45</v>
      </c>
      <c r="C19" s="680">
        <v>46018</v>
      </c>
      <c r="D19" s="680">
        <f>'Pays Bas'!D19/D$9</f>
        <v>9.8919029165816848E-3</v>
      </c>
      <c r="E19" s="680">
        <f>'Pays Bas'!E19/E$9</f>
        <v>1.2651413189771197E-2</v>
      </c>
      <c r="F19" s="680">
        <f>'Pays Bas'!F19/F$9</f>
        <v>1.0243000688350427E-2</v>
      </c>
      <c r="G19" s="680">
        <f>'Pays Bas'!G19/G$9</f>
        <v>2.4201913103607236E-2</v>
      </c>
      <c r="H19" s="680">
        <f>'Pays Bas'!H19/H$9</f>
        <v>1.5231973169368362E-2</v>
      </c>
      <c r="I19" s="680">
        <f>'Pays Bas'!I19/I$9</f>
        <v>1.1929385732839482E-2</v>
      </c>
      <c r="J19" s="680">
        <f>'Pays Bas'!J19/J$9</f>
        <v>5.6404602595296026E-2</v>
      </c>
      <c r="K19" s="680">
        <f>'Pays Bas'!K19/K$9</f>
        <v>2.0854474289146146E-2</v>
      </c>
      <c r="L19" s="680">
        <f>'Pays Bas'!L19/L$9</f>
        <v>3.4160227734851563E-2</v>
      </c>
      <c r="M19" s="680">
        <f>'Pays Bas'!M19/M$9</f>
        <v>0.32903250729144534</v>
      </c>
      <c r="N19" s="680">
        <f>'Pays Bas'!N19/N$9</f>
        <v>6.5343988705977255E-2</v>
      </c>
      <c r="O19" s="680">
        <f>'Pays Bas'!O19/O$9</f>
        <v>1.689687541906933E-2</v>
      </c>
      <c r="P19" s="680">
        <f>'Pays Bas'!P19/P$9</f>
        <v>0.10940569744597249</v>
      </c>
      <c r="Q19" s="680">
        <f>'Pays Bas'!Q19/Q$9</f>
        <v>5.1421784391811637E-2</v>
      </c>
      <c r="R19" s="680">
        <f>'Pays Bas'!R19/R$9</f>
        <v>9.5506099477187675E-2</v>
      </c>
      <c r="S19" s="680">
        <f>'Pays Bas'!S19/S$9</f>
        <v>0.1134879318504496</v>
      </c>
      <c r="T19" s="680">
        <f>'Pays Bas'!T19/T$9</f>
        <v>5.4088544223029354E-2</v>
      </c>
      <c r="U19" s="680">
        <f>'Pays Bas'!U19/U$9</f>
        <v>9.6364221364221361E-2</v>
      </c>
      <c r="V19" s="680">
        <f>'Pays Bas'!V19/V$9</f>
        <v>7.7418232428670838E-2</v>
      </c>
      <c r="W19" s="680" t="e">
        <f>'Pays Bas'!W19/W$9</f>
        <v>#DIV/0!</v>
      </c>
      <c r="X19" s="680" t="e">
        <f>'Pays Bas'!X19/X$9</f>
        <v>#DIV/0!</v>
      </c>
      <c r="Y19" s="680">
        <f>'Pays Bas'!Y19/Y$9</f>
        <v>5.6752790281803044E-2</v>
      </c>
      <c r="Z19" s="680">
        <f>'Pays Bas'!Z19/Z$9</f>
        <v>2.3188825121501899E-2</v>
      </c>
      <c r="AA19" s="680">
        <f>'Pays Bas'!AA19/AA$9</f>
        <v>0.13495087806542266</v>
      </c>
      <c r="AB19" s="680">
        <f>'Pays Bas'!AB19/AB$9</f>
        <v>3.2973305233579206E-2</v>
      </c>
    </row>
    <row r="20" spans="2:29" ht="60" x14ac:dyDescent="0.25">
      <c r="B20" s="679" t="s">
        <v>46</v>
      </c>
      <c r="C20" s="680">
        <v>59988</v>
      </c>
      <c r="D20" s="680">
        <f>'Pays Bas'!D20/D$9</f>
        <v>2.0395676116663267E-2</v>
      </c>
      <c r="E20" s="680">
        <f>'Pays Bas'!E20/E$9</f>
        <v>5.2489905787348586E-2</v>
      </c>
      <c r="F20" s="680">
        <f>'Pays Bas'!F20/F$9</f>
        <v>1.4754077069272297E-2</v>
      </c>
      <c r="G20" s="680">
        <f>'Pays Bas'!G20/G$9</f>
        <v>2.523913795090469E-2</v>
      </c>
      <c r="H20" s="680">
        <f>'Pays Bas'!H20/H$9</f>
        <v>2.6970374510899946E-2</v>
      </c>
      <c r="I20" s="680">
        <f>'Pays Bas'!I20/I$9</f>
        <v>1.1183799124537016E-2</v>
      </c>
      <c r="J20" s="680">
        <f>'Pays Bas'!J20/J$9</f>
        <v>3.6217558799675587E-2</v>
      </c>
      <c r="K20" s="680">
        <f>'Pays Bas'!K20/K$9</f>
        <v>2.1827821152691201E-2</v>
      </c>
      <c r="L20" s="680">
        <f>'Pays Bas'!L20/L$9</f>
        <v>2.1716144774298497E-2</v>
      </c>
      <c r="M20" s="680">
        <f>'Pays Bas'!M20/M$9</f>
        <v>1.5587275220674868E-2</v>
      </c>
      <c r="N20" s="680">
        <f>'Pays Bas'!N20/N$9</f>
        <v>0.56946580280837977</v>
      </c>
      <c r="O20" s="680">
        <f>'Pays Bas'!O20/O$9</f>
        <v>0.44951052702159044</v>
      </c>
      <c r="P20" s="680">
        <f>'Pays Bas'!P20/P$9</f>
        <v>3.1434184675834968E-2</v>
      </c>
      <c r="Q20" s="680">
        <f>'Pays Bas'!Q20/Q$9</f>
        <v>3.4304478446167817E-2</v>
      </c>
      <c r="R20" s="680">
        <f>'Pays Bas'!R20/R$9</f>
        <v>5.693797674485044E-2</v>
      </c>
      <c r="S20" s="680">
        <f>'Pays Bas'!S20/S$9</f>
        <v>2.2148603880738287E-2</v>
      </c>
      <c r="T20" s="680">
        <f>'Pays Bas'!T20/T$9</f>
        <v>3.5339157750073624E-2</v>
      </c>
      <c r="U20" s="680">
        <f>'Pays Bas'!U20/U$9</f>
        <v>2.944015444015444E-2</v>
      </c>
      <c r="V20" s="680">
        <f>'Pays Bas'!V20/V$9</f>
        <v>7.5852470424495472E-2</v>
      </c>
      <c r="W20" s="680" t="e">
        <f>'Pays Bas'!W20/W$9</f>
        <v>#DIV/0!</v>
      </c>
      <c r="X20" s="680" t="e">
        <f>'Pays Bas'!X20/X$9</f>
        <v>#DIV/0!</v>
      </c>
      <c r="Y20" s="680">
        <f>'Pays Bas'!Y20/Y$9</f>
        <v>7.3981624221495956E-2</v>
      </c>
      <c r="Z20" s="680">
        <f>'Pays Bas'!Z20/Z$9</f>
        <v>4.2290351998417818E-2</v>
      </c>
      <c r="AA20" s="680">
        <f>'Pays Bas'!AA20/AA$9</f>
        <v>5.6841508757524417E-3</v>
      </c>
      <c r="AB20" s="680">
        <f>'Pays Bas'!AB20/AB$9</f>
        <v>1.0085083063393565E-2</v>
      </c>
    </row>
    <row r="21" spans="2:29" ht="45" x14ac:dyDescent="0.25">
      <c r="B21" s="679" t="s">
        <v>47</v>
      </c>
      <c r="C21" s="680">
        <v>27624</v>
      </c>
      <c r="D21" s="680">
        <f>'Pays Bas'!D21/D$9</f>
        <v>3.3040995308994493E-2</v>
      </c>
      <c r="E21" s="680">
        <f>'Pays Bas'!E21/E$9</f>
        <v>1.7765814266487216E-2</v>
      </c>
      <c r="F21" s="680">
        <f>'Pays Bas'!F21/F$9</f>
        <v>1.0706230220748354E-2</v>
      </c>
      <c r="G21" s="680">
        <f>'Pays Bas'!G21/G$9</f>
        <v>1.7402327993546157E-2</v>
      </c>
      <c r="H21" s="680">
        <f>'Pays Bas'!H21/H$9</f>
        <v>2.0542202347680269E-2</v>
      </c>
      <c r="I21" s="680">
        <f>'Pays Bas'!I21/I$9</f>
        <v>1.1520515657318774E-2</v>
      </c>
      <c r="J21" s="680">
        <f>'Pays Bas'!J21/J$9</f>
        <v>9.9680656934306569E-2</v>
      </c>
      <c r="K21" s="680">
        <f>'Pays Bas'!K21/K$9</f>
        <v>3.218257502019177E-2</v>
      </c>
      <c r="L21" s="680">
        <f>'Pays Bas'!L21/L$9</f>
        <v>0.13070353802358683</v>
      </c>
      <c r="M21" s="680">
        <f>'Pays Bas'!M21/M$9</f>
        <v>2.5495914859096441E-2</v>
      </c>
      <c r="N21" s="680">
        <f>'Pays Bas'!N21/N$9</f>
        <v>2.7503970554869289E-2</v>
      </c>
      <c r="O21" s="680">
        <f>'Pays Bas'!O21/O$9</f>
        <v>4.986366277770328E-2</v>
      </c>
      <c r="P21" s="680">
        <f>'Pays Bas'!P21/P$9</f>
        <v>4.0535977406679767E-2</v>
      </c>
      <c r="Q21" s="680">
        <f>'Pays Bas'!Q21/Q$9</f>
        <v>3.3745546007126391E-2</v>
      </c>
      <c r="R21" s="680">
        <f>'Pays Bas'!R21/R$9</f>
        <v>1.7512784618461275E-2</v>
      </c>
      <c r="S21" s="680">
        <f>'Pays Bas'!S21/S$9</f>
        <v>5.4803596781826787E-2</v>
      </c>
      <c r="T21" s="680">
        <f>'Pays Bas'!T21/T$9</f>
        <v>6.6031870684859786E-2</v>
      </c>
      <c r="U21" s="680">
        <f>'Pays Bas'!U21/U$9</f>
        <v>3.3462033462033462E-2</v>
      </c>
      <c r="V21" s="680">
        <f>'Pays Bas'!V21/V$9</f>
        <v>8.4725121781489207E-2</v>
      </c>
      <c r="W21" s="680" t="e">
        <f>'Pays Bas'!W21/W$9</f>
        <v>#DIV/0!</v>
      </c>
      <c r="X21" s="680" t="e">
        <f>'Pays Bas'!X21/X$9</f>
        <v>#DIV/0!</v>
      </c>
      <c r="Y21" s="680">
        <f>'Pays Bas'!Y21/Y$9</f>
        <v>3.4067953382253192E-2</v>
      </c>
      <c r="Z21" s="680">
        <f>'Pays Bas'!Z21/Z$9</f>
        <v>0.1382631179932684</v>
      </c>
      <c r="AA21" s="680">
        <f>'Pays Bas'!AA21/AA$9</f>
        <v>2.6171380329252848E-2</v>
      </c>
      <c r="AB21" s="680">
        <f>'Pays Bas'!AB21/AB$9</f>
        <v>4.8784295359637822E-5</v>
      </c>
    </row>
    <row r="22" spans="2:29" ht="90" x14ac:dyDescent="0.25">
      <c r="B22" s="679" t="s">
        <v>48</v>
      </c>
      <c r="C22" s="680">
        <v>109918</v>
      </c>
      <c r="D22" s="680">
        <f>'Pays Bas'!D22/D$9</f>
        <v>4.5635325311034064E-2</v>
      </c>
      <c r="E22" s="680">
        <f>'Pays Bas'!E22/E$9</f>
        <v>0.10228802153432032</v>
      </c>
      <c r="F22" s="680">
        <f>'Pays Bas'!F22/F$9</f>
        <v>5.8639663704017977E-2</v>
      </c>
      <c r="G22" s="680">
        <f>'Pays Bas'!G22/G$9</f>
        <v>5.9928546732741728E-2</v>
      </c>
      <c r="H22" s="680">
        <f>'Pays Bas'!H22/H$9</f>
        <v>4.6254891000558969E-2</v>
      </c>
      <c r="I22" s="680">
        <f>'Pays Bas'!I22/I$9</f>
        <v>5.1625859829717638E-2</v>
      </c>
      <c r="J22" s="680">
        <f>'Pays Bas'!J22/J$9</f>
        <v>0.24567873073803731</v>
      </c>
      <c r="K22" s="680">
        <f>'Pays Bas'!K22/K$9</f>
        <v>9.2757885145070107E-2</v>
      </c>
      <c r="L22" s="680">
        <f>'Pays Bas'!L22/L$9</f>
        <v>8.3285888572590477E-2</v>
      </c>
      <c r="M22" s="680">
        <f>'Pays Bas'!M22/M$9</f>
        <v>0.18078921445541113</v>
      </c>
      <c r="N22" s="680">
        <f>'Pays Bas'!N22/N$9</f>
        <v>0.19885547180275795</v>
      </c>
      <c r="O22" s="680">
        <f>'Pays Bas'!O22/O$9</f>
        <v>4.2465692190782708E-2</v>
      </c>
      <c r="P22" s="680">
        <f>'Pays Bas'!P22/P$9</f>
        <v>0.41309553045186642</v>
      </c>
      <c r="Q22" s="680">
        <f>'Pays Bas'!Q22/Q$9</f>
        <v>0.22870816740026551</v>
      </c>
      <c r="R22" s="680">
        <f>'Pays Bas'!R22/R$9</f>
        <v>0.20378253292574922</v>
      </c>
      <c r="S22" s="680">
        <f>'Pays Bas'!S22/S$9</f>
        <v>0.15702792238523428</v>
      </c>
      <c r="T22" s="680">
        <f>'Pays Bas'!T22/T$9</f>
        <v>5.6084552207061288E-2</v>
      </c>
      <c r="U22" s="680">
        <f>'Pays Bas'!U22/U$9</f>
        <v>0.12274774774774774</v>
      </c>
      <c r="V22" s="680">
        <f>'Pays Bas'!V22/V$9</f>
        <v>0.20633263743910926</v>
      </c>
      <c r="W22" s="680" t="e">
        <f>'Pays Bas'!W22/W$9</f>
        <v>#DIV/0!</v>
      </c>
      <c r="X22" s="680" t="e">
        <f>'Pays Bas'!X22/X$9</f>
        <v>#DIV/0!</v>
      </c>
      <c r="Y22" s="680">
        <f>'Pays Bas'!Y22/Y$9</f>
        <v>0.13555898131590308</v>
      </c>
      <c r="Z22" s="680">
        <f>'Pays Bas'!Z22/Z$9</f>
        <v>8.2258708399104898E-3</v>
      </c>
      <c r="AA22" s="680">
        <f>'Pays Bas'!AA22/AA$9</f>
        <v>0.1614518581911332</v>
      </c>
      <c r="AB22" s="680">
        <f>'Pays Bas'!AB22/AB$9</f>
        <v>5.0433204542793583E-2</v>
      </c>
    </row>
    <row r="23" spans="2:29" ht="60" x14ac:dyDescent="0.25">
      <c r="B23" s="679" t="s">
        <v>49</v>
      </c>
      <c r="C23" s="680">
        <v>94880</v>
      </c>
      <c r="D23" s="680">
        <f>'Pays Bas'!D23/D$9</f>
        <v>3.666122781970222E-2</v>
      </c>
      <c r="E23" s="680">
        <f>'Pays Bas'!E23/E$9</f>
        <v>0.10013458950201884</v>
      </c>
      <c r="F23" s="680">
        <f>'Pays Bas'!F23/F$9</f>
        <v>5.8613688216219963E-2</v>
      </c>
      <c r="G23" s="680">
        <f>'Pays Bas'!G23/G$9</f>
        <v>8.2862740578540969E-2</v>
      </c>
      <c r="H23" s="680">
        <f>'Pays Bas'!H23/H$9</f>
        <v>8.4544438233650085E-2</v>
      </c>
      <c r="I23" s="680">
        <f>'Pays Bas'!I23/I$9</f>
        <v>3.9732550868247632E-2</v>
      </c>
      <c r="J23" s="680">
        <f>'Pays Bas'!J23/J$9</f>
        <v>0.17439679643146797</v>
      </c>
      <c r="K23" s="680">
        <f>'Pays Bas'!K23/K$9</f>
        <v>0.12324228053099177</v>
      </c>
      <c r="L23" s="680">
        <f>'Pays Bas'!L23/L$9</f>
        <v>9.3371289141927619E-2</v>
      </c>
      <c r="M23" s="680">
        <f>'Pays Bas'!M23/M$9</f>
        <v>0.29928727328916616</v>
      </c>
      <c r="N23" s="680">
        <f>'Pays Bas'!N23/N$9</f>
        <v>6.7814556180200172E-2</v>
      </c>
      <c r="O23" s="680">
        <f>'Pays Bas'!O23/O$9</f>
        <v>3.9269590094318539E-2</v>
      </c>
      <c r="P23" s="680">
        <f>'Pays Bas'!P23/P$9</f>
        <v>0.14837610510805502</v>
      </c>
      <c r="Q23" s="680">
        <f>'Pays Bas'!Q23/Q$9</f>
        <v>0.37717459652064556</v>
      </c>
      <c r="R23" s="680">
        <f>'Pays Bas'!R23/R$9</f>
        <v>0.1715281547295946</v>
      </c>
      <c r="S23" s="680">
        <f>'Pays Bas'!S23/S$9</f>
        <v>0.31471840984382393</v>
      </c>
      <c r="T23" s="680">
        <f>'Pays Bas'!T23/T$9</f>
        <v>0.11351068355093093</v>
      </c>
      <c r="U23" s="680">
        <f>'Pays Bas'!U23/U$9</f>
        <v>0.14559202059202059</v>
      </c>
      <c r="V23" s="680">
        <f>'Pays Bas'!V23/V$9</f>
        <v>0.11343075852470424</v>
      </c>
      <c r="W23" s="680" t="e">
        <f>'Pays Bas'!W23/W$9</f>
        <v>#DIV/0!</v>
      </c>
      <c r="X23" s="680" t="e">
        <f>'Pays Bas'!X23/X$9</f>
        <v>#DIV/0!</v>
      </c>
      <c r="Y23" s="680">
        <f>'Pays Bas'!Y23/Y$9</f>
        <v>0.11701301103779983</v>
      </c>
      <c r="Z23" s="680">
        <f>'Pays Bas'!Z23/Z$9</f>
        <v>1.7731769221472234E-2</v>
      </c>
      <c r="AA23" s="680">
        <f>'Pays Bas'!AA23/AA$9</f>
        <v>1.1108091385880408E-2</v>
      </c>
      <c r="AB23" s="680">
        <f>'Pays Bas'!AB23/AB$9</f>
        <v>7.59929230248865E-2</v>
      </c>
    </row>
    <row r="24" spans="2:29" ht="135" x14ac:dyDescent="0.25">
      <c r="B24" s="679" t="s">
        <v>50</v>
      </c>
      <c r="C24" s="680">
        <v>3172</v>
      </c>
      <c r="D24" s="680">
        <f>'Pays Bas'!D24/D$9</f>
        <v>3.3142973689577809E-3</v>
      </c>
      <c r="E24" s="680">
        <f>'Pays Bas'!E24/E$9</f>
        <v>2.4226110363391655E-3</v>
      </c>
      <c r="F24" s="680">
        <f>'Pays Bas'!F24/F$9</f>
        <v>1.7446869304333144E-3</v>
      </c>
      <c r="G24" s="680">
        <f>'Pays Bas'!G24/G$9</f>
        <v>2.2588452230033421E-2</v>
      </c>
      <c r="H24" s="680">
        <f>'Pays Bas'!H24/H$9</f>
        <v>2.9346003353828954E-3</v>
      </c>
      <c r="I24" s="680">
        <f>'Pays Bas'!I24/I$9</f>
        <v>1.7557362066477464E-3</v>
      </c>
      <c r="J24" s="680">
        <f>'Pays Bas'!J24/J$9</f>
        <v>3.3961881589618815E-3</v>
      </c>
      <c r="K24" s="680">
        <f>'Pays Bas'!K24/K$9</f>
        <v>2.8786215751651582E-3</v>
      </c>
      <c r="L24" s="680">
        <f>'Pays Bas'!L24/L$9</f>
        <v>8.1333875559170387E-3</v>
      </c>
      <c r="M24" s="680">
        <f>'Pays Bas'!M24/M$9</f>
        <v>4.4038398392984759E-3</v>
      </c>
      <c r="N24" s="680">
        <f>'Pays Bas'!N24/N$9</f>
        <v>5.2688632868631352E-3</v>
      </c>
      <c r="O24" s="680">
        <f>'Pays Bas'!O24/O$9</f>
        <v>1.4751240445219256E-3</v>
      </c>
      <c r="P24" s="680">
        <f>'Pays Bas'!P24/P$9</f>
        <v>5.3413555992141452E-3</v>
      </c>
      <c r="Q24" s="680">
        <f>'Pays Bas'!Q24/Q$9</f>
        <v>4.0173269056102846E-3</v>
      </c>
      <c r="R24" s="680">
        <f>'Pays Bas'!R24/R$9</f>
        <v>1.2256092334942719E-2</v>
      </c>
      <c r="S24" s="680">
        <f>'Pays Bas'!S24/S$9</f>
        <v>1.1926171320397539E-2</v>
      </c>
      <c r="T24" s="680">
        <f>'Pays Bas'!T24/T$9</f>
        <v>6.282516933346422E-3</v>
      </c>
      <c r="U24" s="680">
        <f>'Pays Bas'!U24/U$9</f>
        <v>9.974259974259974E-3</v>
      </c>
      <c r="V24" s="680">
        <f>'Pays Bas'!V24/V$9</f>
        <v>8.6986778009742523E-3</v>
      </c>
      <c r="W24" s="680" t="e">
        <f>'Pays Bas'!W24/W$9</f>
        <v>#DIV/0!</v>
      </c>
      <c r="X24" s="680" t="e">
        <f>'Pays Bas'!X24/X$9</f>
        <v>#DIV/0!</v>
      </c>
      <c r="Y24" s="680">
        <f>'Pays Bas'!Y24/Y$9</f>
        <v>3.911944256027625E-3</v>
      </c>
      <c r="Z24" s="680">
        <f>'Pays Bas'!Z24/Z$9</f>
        <v>0.15029061569507876</v>
      </c>
      <c r="AA24" s="680">
        <f>'Pays Bas'!AA24/AA$9</f>
        <v>4.0303694408946608E-3</v>
      </c>
      <c r="AB24" s="680">
        <f>'Pays Bas'!AB24/AB$9</f>
        <v>1.1415525114155251E-3</v>
      </c>
    </row>
    <row r="25" spans="2:29" ht="30" x14ac:dyDescent="0.25">
      <c r="B25" s="679" t="s">
        <v>51</v>
      </c>
      <c r="C25" s="680">
        <v>3988</v>
      </c>
      <c r="D25" s="680">
        <f>'Pays Bas'!D25/D$9</f>
        <v>4.0791352233326533E-4</v>
      </c>
      <c r="E25" s="680">
        <f>'Pays Bas'!E25/E$9</f>
        <v>3.4993270524899056E-3</v>
      </c>
      <c r="F25" s="680">
        <f>'Pays Bas'!F25/F$9</f>
        <v>9.1347132089684697E-4</v>
      </c>
      <c r="G25" s="680">
        <f>'Pays Bas'!G25/G$9</f>
        <v>3.1116745418923591E-3</v>
      </c>
      <c r="H25" s="680">
        <f>'Pays Bas'!H25/H$9</f>
        <v>1.8166573504751259E-3</v>
      </c>
      <c r="I25" s="680">
        <f>'Pays Bas'!I25/I$9</f>
        <v>1.6354803020828322E-3</v>
      </c>
      <c r="J25" s="680">
        <f>'Pays Bas'!J25/J$9</f>
        <v>2.749898621248986E-3</v>
      </c>
      <c r="K25" s="680">
        <f>'Pays Bas'!K25/K$9</f>
        <v>2.0502412657651126E-3</v>
      </c>
      <c r="L25" s="680">
        <f>'Pays Bas'!L25/L$9</f>
        <v>5.2867019113460754E-3</v>
      </c>
      <c r="M25" s="680">
        <f>'Pays Bas'!M25/M$9</f>
        <v>1.950823788461167E-3</v>
      </c>
      <c r="N25" s="680">
        <f>'Pays Bas'!N25/N$9</f>
        <v>9.5293316862883511E-3</v>
      </c>
      <c r="O25" s="680">
        <f>'Pays Bas'!O25/O$9</f>
        <v>7.1521165795002453E-4</v>
      </c>
      <c r="P25" s="680">
        <f>'Pays Bas'!P25/P$9</f>
        <v>7.99668467583497E-3</v>
      </c>
      <c r="Q25" s="680">
        <f>'Pays Bas'!Q25/Q$9</f>
        <v>2.8994620275274228E-3</v>
      </c>
      <c r="R25" s="680">
        <f>'Pays Bas'!R25/R$9</f>
        <v>3.348284432762906E-2</v>
      </c>
      <c r="S25" s="680">
        <f>'Pays Bas'!S25/S$9</f>
        <v>1.6280170373876007E-2</v>
      </c>
      <c r="T25" s="680">
        <f>'Pays Bas'!T25/T$9</f>
        <v>2.0221851379208795E-2</v>
      </c>
      <c r="U25" s="680">
        <f>'Pays Bas'!U25/U$9</f>
        <v>1.5283140283140283E-2</v>
      </c>
      <c r="V25" s="680">
        <f>'Pays Bas'!V25/V$9</f>
        <v>4.6972860125260958E-3</v>
      </c>
      <c r="W25" s="680" t="e">
        <f>'Pays Bas'!W25/W$9</f>
        <v>#DIV/0!</v>
      </c>
      <c r="X25" s="680" t="e">
        <f>'Pays Bas'!X25/X$9</f>
        <v>#DIV/0!</v>
      </c>
      <c r="Y25" s="680">
        <f>'Pays Bas'!Y25/Y$9</f>
        <v>4.9182956157119073E-3</v>
      </c>
      <c r="Z25" s="680">
        <f>'Pays Bas'!Z25/Z$9</f>
        <v>6.5922334008445618E-2</v>
      </c>
      <c r="AA25" s="680">
        <f>'Pays Bas'!AA25/AA$9</f>
        <v>0</v>
      </c>
      <c r="AB25" s="680">
        <f>'Pays Bas'!AB25/AB$9</f>
        <v>3.4474235387477398E-4</v>
      </c>
    </row>
    <row r="26" spans="2:29" ht="60" x14ac:dyDescent="0.25">
      <c r="B26" s="679" t="s">
        <v>52</v>
      </c>
      <c r="C26" s="680">
        <v>5199</v>
      </c>
      <c r="D26" s="680">
        <f>'Pays Bas'!D26/D$9</f>
        <v>3.5692433204160715E-4</v>
      </c>
      <c r="E26" s="680">
        <f>'Pays Bas'!E26/E$9</f>
        <v>1.0767160161507402E-3</v>
      </c>
      <c r="F26" s="680">
        <f>'Pays Bas'!F26/F$9</f>
        <v>2.8140111781182488E-4</v>
      </c>
      <c r="G26" s="680">
        <f>'Pays Bas'!G26/G$9</f>
        <v>4.6098882102109026E-4</v>
      </c>
      <c r="H26" s="680">
        <f>'Pays Bas'!H26/H$9</f>
        <v>4.1922861934041365E-4</v>
      </c>
      <c r="I26" s="680">
        <f>'Pays Bas'!I26/I$9</f>
        <v>4.4494684689018232E-4</v>
      </c>
      <c r="J26" s="680">
        <f>'Pays Bas'!J26/J$9</f>
        <v>1.6980940794809407E-3</v>
      </c>
      <c r="K26" s="680">
        <f>'Pays Bas'!K26/K$9</f>
        <v>6.0057572431503308E-4</v>
      </c>
      <c r="L26" s="680">
        <f>'Pays Bas'!L26/L$9</f>
        <v>1.3013420089467262E-3</v>
      </c>
      <c r="M26" s="680">
        <f>'Pays Bas'!M26/M$9</f>
        <v>7.1465821953527902E-4</v>
      </c>
      <c r="N26" s="680">
        <f>'Pays Bas'!N26/N$9</f>
        <v>8.067159099503366E-4</v>
      </c>
      <c r="O26" s="680">
        <f>'Pays Bas'!O26/O$9</f>
        <v>1.7880291448750613E-4</v>
      </c>
      <c r="P26" s="680">
        <f>'Pays Bas'!P26/P$9</f>
        <v>8.595284872298625E-4</v>
      </c>
      <c r="Q26" s="680">
        <f>'Pays Bas'!Q26/Q$9</f>
        <v>1.467197652483756E-3</v>
      </c>
      <c r="R26" s="680">
        <f>'Pays Bas'!R26/R$9</f>
        <v>4.0110847641630719E-2</v>
      </c>
      <c r="S26" s="680">
        <f>'Pays Bas'!S26/S$9</f>
        <v>5.2058684335068621E-3</v>
      </c>
      <c r="T26" s="680">
        <f>'Pays Bas'!T26/T$9</f>
        <v>0.10575570171133143</v>
      </c>
      <c r="U26" s="680">
        <f>'Pays Bas'!U26/U$9</f>
        <v>1.7696267696267697E-3</v>
      </c>
      <c r="V26" s="680">
        <f>'Pays Bas'!V26/V$9</f>
        <v>4.0013917884481557E-3</v>
      </c>
      <c r="W26" s="680" t="e">
        <f>'Pays Bas'!W26/W$9</f>
        <v>#DIV/0!</v>
      </c>
      <c r="X26" s="680" t="e">
        <f>'Pays Bas'!X26/X$9</f>
        <v>#DIV/0!</v>
      </c>
      <c r="Y26" s="680">
        <f>'Pays Bas'!Y26/Y$9</f>
        <v>6.4117900968119878E-3</v>
      </c>
      <c r="Z26" s="680">
        <f>'Pays Bas'!Z26/Z$9</f>
        <v>0.16093187470013662</v>
      </c>
      <c r="AA26" s="680">
        <f>'Pays Bas'!AA26/AA$9</f>
        <v>0</v>
      </c>
      <c r="AB26" s="680">
        <f>'Pays Bas'!AB26/AB$9</f>
        <v>0</v>
      </c>
    </row>
    <row r="27" spans="2:29" ht="75" x14ac:dyDescent="0.25">
      <c r="B27" s="679" t="s">
        <v>53</v>
      </c>
      <c r="C27" s="680">
        <v>3168</v>
      </c>
      <c r="D27" s="680">
        <f>'Pays Bas'!D27/D$9</f>
        <v>2.5494595145829086E-4</v>
      </c>
      <c r="E27" s="680">
        <f>'Pays Bas'!E27/E$9</f>
        <v>2.1534320323014803E-3</v>
      </c>
      <c r="F27" s="680">
        <f>'Pays Bas'!F27/F$9</f>
        <v>6.7103343478204405E-4</v>
      </c>
      <c r="G27" s="680">
        <f>'Pays Bas'!G27/G$9</f>
        <v>1.2677192578079981E-3</v>
      </c>
      <c r="H27" s="680">
        <f>'Pays Bas'!H27/H$9</f>
        <v>6.9871436556735603E-4</v>
      </c>
      <c r="I27" s="680">
        <f>'Pays Bas'!I27/I$9</f>
        <v>3.8481889460772523E-4</v>
      </c>
      <c r="J27" s="680">
        <f>'Pays Bas'!J27/J$9</f>
        <v>1.6854217356042174E-3</v>
      </c>
      <c r="K27" s="680">
        <f>'Pays Bas'!K27/K$9</f>
        <v>1.0147658790150558E-3</v>
      </c>
      <c r="L27" s="680">
        <f>'Pays Bas'!L27/L$9</f>
        <v>1.1305408702724685E-2</v>
      </c>
      <c r="M27" s="680">
        <f>'Pays Bas'!M27/M$9</f>
        <v>8.3441175902497448E-3</v>
      </c>
      <c r="N27" s="680">
        <f>'Pays Bas'!N27/N$9</f>
        <v>1.2352837371114528E-3</v>
      </c>
      <c r="O27" s="680">
        <f>'Pays Bas'!O27/O$9</f>
        <v>2.011532787984444E-4</v>
      </c>
      <c r="P27" s="680">
        <f>'Pays Bas'!P27/P$9</f>
        <v>2.900908644400786E-3</v>
      </c>
      <c r="Q27" s="680">
        <f>'Pays Bas'!Q27/Q$9</f>
        <v>4.9255921190526093E-3</v>
      </c>
      <c r="R27" s="680">
        <f>'Pays Bas'!R27/R$9</f>
        <v>8.0850212838899527E-3</v>
      </c>
      <c r="S27" s="680">
        <f>'Pays Bas'!S27/S$9</f>
        <v>1.30619971604354E-2</v>
      </c>
      <c r="T27" s="680">
        <f>'Pays Bas'!T27/T$9</f>
        <v>9.8164327083537836E-4</v>
      </c>
      <c r="U27" s="680">
        <f>'Pays Bas'!U27/U$9</f>
        <v>0.20945945945945946</v>
      </c>
      <c r="V27" s="680">
        <f>'Pays Bas'!V27/V$9</f>
        <v>1.0090466249130133E-2</v>
      </c>
      <c r="W27" s="680" t="e">
        <f>'Pays Bas'!W27/W$9</f>
        <v>#DIV/0!</v>
      </c>
      <c r="X27" s="680" t="e">
        <f>'Pays Bas'!X27/X$9</f>
        <v>#DIV/0!</v>
      </c>
      <c r="Y27" s="680">
        <f>'Pays Bas'!Y27/Y$9</f>
        <v>3.9070111611272124E-3</v>
      </c>
      <c r="Z27" s="680">
        <f>'Pays Bas'!Z27/Z$9</f>
        <v>1.3829424884907396E-2</v>
      </c>
      <c r="AA27" s="680">
        <f>'Pays Bas'!AA27/AA$9</f>
        <v>0</v>
      </c>
      <c r="AB27" s="680">
        <f>'Pays Bas'!AB27/AB$9</f>
        <v>8.244545915778792E-4</v>
      </c>
    </row>
    <row r="28" spans="2:29" ht="30" x14ac:dyDescent="0.25">
      <c r="B28" s="679" t="s">
        <v>54</v>
      </c>
      <c r="C28" s="680">
        <v>4390</v>
      </c>
      <c r="D28" s="680">
        <f>'Pays Bas'!D28/D$9</f>
        <v>3.5692433204160719E-3</v>
      </c>
      <c r="E28" s="680">
        <f>'Pays Bas'!E28/E$9</f>
        <v>2.6917900403768506E-3</v>
      </c>
      <c r="F28" s="680">
        <f>'Pays Bas'!F28/F$9</f>
        <v>1.6624312190729349E-3</v>
      </c>
      <c r="G28" s="680">
        <f>'Pays Bas'!G28/G$9</f>
        <v>1.3829664630632707E-3</v>
      </c>
      <c r="H28" s="680">
        <f>'Pays Bas'!H28/H$9</f>
        <v>7.6858580212409164E-3</v>
      </c>
      <c r="I28" s="680">
        <f>'Pays Bas'!I28/I$9</f>
        <v>1.2747125883880899E-3</v>
      </c>
      <c r="J28" s="680">
        <f>'Pays Bas'!J28/J$9</f>
        <v>4.486009732360097E-3</v>
      </c>
      <c r="K28" s="680">
        <f>'Pays Bas'!K28/K$9</f>
        <v>2.7957835442251537E-3</v>
      </c>
      <c r="L28" s="680">
        <f>'Pays Bas'!L28/L$9</f>
        <v>1.9764131760878406E-2</v>
      </c>
      <c r="M28" s="680">
        <f>'Pays Bas'!M28/M$9</f>
        <v>9.3678172020164943E-3</v>
      </c>
      <c r="N28" s="680">
        <f>'Pays Bas'!N28/N$9</f>
        <v>4.5377769934706429E-3</v>
      </c>
      <c r="O28" s="680">
        <f>'Pays Bas'!O28/O$9</f>
        <v>4.2465692190782707E-3</v>
      </c>
      <c r="P28" s="680">
        <f>'Pays Bas'!P28/P$9</f>
        <v>5.6022838899803537E-3</v>
      </c>
      <c r="Q28" s="680">
        <f>'Pays Bas'!Q28/Q$9</f>
        <v>5.6591909452944874E-3</v>
      </c>
      <c r="R28" s="680">
        <f>'Pays Bas'!R28/R$9</f>
        <v>6.6280033140016566E-3</v>
      </c>
      <c r="S28" s="680">
        <f>'Pays Bas'!S28/S$9</f>
        <v>7.004259346900142E-3</v>
      </c>
      <c r="T28" s="680">
        <f>'Pays Bas'!T28/T$9</f>
        <v>3.0365498511174371E-2</v>
      </c>
      <c r="U28" s="680">
        <f>'Pays Bas'!U28/U$9</f>
        <v>2.1879021879021878E-2</v>
      </c>
      <c r="V28" s="680">
        <f>'Pays Bas'!V28/V$9</f>
        <v>4.6798886569241478E-2</v>
      </c>
      <c r="W28" s="680" t="e">
        <f>'Pays Bas'!W28/W$9</f>
        <v>#DIV/0!</v>
      </c>
      <c r="X28" s="680" t="e">
        <f>'Pays Bas'!X28/X$9</f>
        <v>#DIV/0!</v>
      </c>
      <c r="Y28" s="680">
        <f>'Pays Bas'!Y28/Y$9</f>
        <v>5.4140716532034283E-3</v>
      </c>
      <c r="Z28" s="680">
        <f>'Pays Bas'!Z28/Z$9</f>
        <v>1.7859955098318569E-2</v>
      </c>
      <c r="AA28" s="680">
        <f>'Pays Bas'!AA28/AA$9</f>
        <v>0</v>
      </c>
      <c r="AB28" s="680">
        <f>'Pays Bas'!AB28/AB$9</f>
        <v>1.6911889058007779E-4</v>
      </c>
    </row>
    <row r="29" spans="2:29" ht="195" x14ac:dyDescent="0.25">
      <c r="B29" s="679" t="s">
        <v>55</v>
      </c>
      <c r="C29" s="680">
        <v>0</v>
      </c>
      <c r="D29" s="680">
        <f>'Pays Bas'!D29/D$9</f>
        <v>0</v>
      </c>
      <c r="E29" s="680">
        <f>'Pays Bas'!E29/E$9</f>
        <v>0</v>
      </c>
      <c r="F29" s="680">
        <f>'Pays Bas'!F29/F$9</f>
        <v>0</v>
      </c>
      <c r="G29" s="680">
        <f>'Pays Bas'!G29/G$9</f>
        <v>0</v>
      </c>
      <c r="H29" s="680">
        <f>'Pays Bas'!H29/H$9</f>
        <v>0</v>
      </c>
      <c r="I29" s="680">
        <f>'Pays Bas'!I29/I$9</f>
        <v>0</v>
      </c>
      <c r="J29" s="680">
        <f>'Pays Bas'!J29/J$9</f>
        <v>0</v>
      </c>
      <c r="K29" s="680">
        <f>'Pays Bas'!K29/K$9</f>
        <v>0</v>
      </c>
      <c r="L29" s="680">
        <f>'Pays Bas'!L29/L$9</f>
        <v>0</v>
      </c>
      <c r="M29" s="680">
        <f>'Pays Bas'!M29/M$9</f>
        <v>0</v>
      </c>
      <c r="N29" s="680">
        <f>'Pays Bas'!N29/N$9</f>
        <v>0</v>
      </c>
      <c r="O29" s="680">
        <f>'Pays Bas'!O29/O$9</f>
        <v>0</v>
      </c>
      <c r="P29" s="680">
        <f>'Pays Bas'!P29/P$9</f>
        <v>0</v>
      </c>
      <c r="Q29" s="680">
        <f>'Pays Bas'!Q29/Q$9</f>
        <v>0</v>
      </c>
      <c r="R29" s="680">
        <f>'Pays Bas'!R29/R$9</f>
        <v>0</v>
      </c>
      <c r="S29" s="680">
        <f>'Pays Bas'!S29/S$9</f>
        <v>0</v>
      </c>
      <c r="T29" s="680">
        <f>'Pays Bas'!T29/T$9</f>
        <v>0</v>
      </c>
      <c r="U29" s="680">
        <f>'Pays Bas'!U29/U$9</f>
        <v>0</v>
      </c>
      <c r="V29" s="680">
        <f>'Pays Bas'!V29/V$9</f>
        <v>0</v>
      </c>
      <c r="W29" s="680" t="e">
        <f>'Pays Bas'!W29/W$9</f>
        <v>#DIV/0!</v>
      </c>
      <c r="X29" s="680" t="e">
        <f>'Pays Bas'!X29/X$9</f>
        <v>#DIV/0!</v>
      </c>
      <c r="Y29" s="680">
        <f>'Pays Bas'!Y29/Y$9</f>
        <v>0</v>
      </c>
      <c r="Z29" s="680">
        <f>'Pays Bas'!Z29/Z$9</f>
        <v>1.6664163990023476E-3</v>
      </c>
      <c r="AA29" s="680">
        <f>'Pays Bas'!AA29/AA$9</f>
        <v>0</v>
      </c>
      <c r="AB29" s="680">
        <f>'Pays Bas'!AB29/AB$9</f>
        <v>0</v>
      </c>
    </row>
    <row r="30" spans="2:29" ht="105" x14ac:dyDescent="0.25">
      <c r="B30" s="679" t="s">
        <v>56</v>
      </c>
      <c r="C30" s="680">
        <v>0</v>
      </c>
      <c r="D30" s="680">
        <f>'Pays Bas'!D30/D$9</f>
        <v>0</v>
      </c>
      <c r="E30" s="680">
        <f>'Pays Bas'!E30/E$9</f>
        <v>0</v>
      </c>
      <c r="F30" s="680">
        <f>'Pays Bas'!F30/F$9</f>
        <v>0</v>
      </c>
      <c r="G30" s="680">
        <f>'Pays Bas'!G30/G$9</f>
        <v>0</v>
      </c>
      <c r="H30" s="680">
        <f>'Pays Bas'!H30/H$9</f>
        <v>0</v>
      </c>
      <c r="I30" s="680">
        <f>'Pays Bas'!I30/I$9</f>
        <v>0</v>
      </c>
      <c r="J30" s="680">
        <f>'Pays Bas'!J30/J$9</f>
        <v>0</v>
      </c>
      <c r="K30" s="680">
        <f>'Pays Bas'!K30/K$9</f>
        <v>0</v>
      </c>
      <c r="L30" s="680">
        <f>'Pays Bas'!L30/L$9</f>
        <v>0</v>
      </c>
      <c r="M30" s="680">
        <f>'Pays Bas'!M30/M$9</f>
        <v>0</v>
      </c>
      <c r="N30" s="680">
        <f>'Pays Bas'!N30/N$9</f>
        <v>0</v>
      </c>
      <c r="O30" s="680">
        <f>'Pays Bas'!O30/O$9</f>
        <v>0</v>
      </c>
      <c r="P30" s="680">
        <f>'Pays Bas'!P30/P$9</f>
        <v>0</v>
      </c>
      <c r="Q30" s="680">
        <f>'Pays Bas'!Q30/Q$9</f>
        <v>0</v>
      </c>
      <c r="R30" s="680">
        <f>'Pays Bas'!R30/R$9</f>
        <v>0</v>
      </c>
      <c r="S30" s="680">
        <f>'Pays Bas'!S30/S$9</f>
        <v>0</v>
      </c>
      <c r="T30" s="680">
        <f>'Pays Bas'!T30/T$9</f>
        <v>0</v>
      </c>
      <c r="U30" s="680">
        <f>'Pays Bas'!U30/U$9</f>
        <v>0</v>
      </c>
      <c r="V30" s="680">
        <f>'Pays Bas'!V30/V$9</f>
        <v>0</v>
      </c>
      <c r="W30" s="680" t="e">
        <f>'Pays Bas'!W30/W$9</f>
        <v>#DIV/0!</v>
      </c>
      <c r="X30" s="680" t="e">
        <f>'Pays Bas'!X30/X$9</f>
        <v>#DIV/0!</v>
      </c>
      <c r="Y30" s="680">
        <f>'Pays Bas'!Y30/Y$9</f>
        <v>0</v>
      </c>
      <c r="Z30" s="680">
        <f>'Pays Bas'!Z30/Z$9</f>
        <v>0</v>
      </c>
      <c r="AA30" s="680">
        <f>'Pays Bas'!AA30/AA$9</f>
        <v>0</v>
      </c>
      <c r="AB30" s="680">
        <f>'Pays Bas'!AB30/AB$9</f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2"/>
  <dimension ref="B1:AE32"/>
  <sheetViews>
    <sheetView workbookViewId="0">
      <selection activeCell="B14" sqref="B14"/>
    </sheetView>
  </sheetViews>
  <sheetFormatPr baseColWidth="10" defaultColWidth="11.5703125" defaultRowHeight="15" x14ac:dyDescent="0.25"/>
  <cols>
    <col min="1" max="24" width="11.5703125" style="673"/>
    <col min="25" max="25" width="11.5703125" style="685"/>
    <col min="26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87</v>
      </c>
    </row>
    <row r="3" spans="2:31" x14ac:dyDescent="0.25">
      <c r="B3" s="674" t="s">
        <v>2</v>
      </c>
    </row>
    <row r="4" spans="2:31" x14ac:dyDescent="0.25">
      <c r="B4" s="674" t="s">
        <v>3</v>
      </c>
    </row>
    <row r="5" spans="2:31" x14ac:dyDescent="0.25">
      <c r="AC5" s="647" t="s">
        <v>73</v>
      </c>
      <c r="AD5" t="s">
        <v>74</v>
      </c>
      <c r="AE5" t="s">
        <v>75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94" t="s">
        <v>5</v>
      </c>
      <c r="Z6" s="676" t="s">
        <v>6</v>
      </c>
      <c r="AA6" s="676" t="s">
        <v>7</v>
      </c>
      <c r="AB6" s="676" t="s">
        <v>8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94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95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413381.23200000002</v>
      </c>
      <c r="D9" s="680">
        <v>6389.14</v>
      </c>
      <c r="E9" s="680">
        <v>1029.1389999999999</v>
      </c>
      <c r="F9" s="680">
        <v>150166.15100000001</v>
      </c>
      <c r="G9" s="680">
        <v>28691.134999999998</v>
      </c>
      <c r="H9" s="680">
        <v>5686.3980000000001</v>
      </c>
      <c r="I9" s="680">
        <v>41317.277000000002</v>
      </c>
      <c r="J9" s="680">
        <v>34531.851000000002</v>
      </c>
      <c r="K9" s="680">
        <v>18203.323</v>
      </c>
      <c r="L9" s="680">
        <v>8947.4480000000003</v>
      </c>
      <c r="M9" s="680">
        <v>16027.089</v>
      </c>
      <c r="N9" s="680">
        <v>14075.039000000001</v>
      </c>
      <c r="O9" s="680">
        <v>21009.977999999999</v>
      </c>
      <c r="P9" s="680">
        <v>20780.101999999999</v>
      </c>
      <c r="Q9" s="680">
        <v>7989.2129999999997</v>
      </c>
      <c r="R9" s="680">
        <v>12322.091</v>
      </c>
      <c r="S9" s="680">
        <v>4430.799</v>
      </c>
      <c r="T9" s="680">
        <v>15247.763999999999</v>
      </c>
      <c r="U9" s="680">
        <v>3161.877</v>
      </c>
      <c r="V9" s="680">
        <v>3375.4180000000001</v>
      </c>
      <c r="W9" s="680">
        <v>0</v>
      </c>
      <c r="X9" s="680">
        <v>0</v>
      </c>
      <c r="Y9" s="696">
        <v>413381.23200000002</v>
      </c>
      <c r="Z9" s="680">
        <v>292427.24400000001</v>
      </c>
      <c r="AA9" s="680">
        <v>105070.371</v>
      </c>
      <c r="AB9" s="680">
        <v>219565.59400000001</v>
      </c>
    </row>
    <row r="10" spans="2:31" ht="75" x14ac:dyDescent="0.25">
      <c r="B10" s="679" t="s">
        <v>36</v>
      </c>
      <c r="C10" s="680">
        <v>11082.184999999999</v>
      </c>
      <c r="D10" s="680">
        <v>2781.7080000000001</v>
      </c>
      <c r="E10" s="680">
        <v>0</v>
      </c>
      <c r="F10" s="680">
        <v>7692.29</v>
      </c>
      <c r="G10" s="680">
        <v>75.14</v>
      </c>
      <c r="H10" s="680">
        <v>1.5660000000000001</v>
      </c>
      <c r="I10" s="680">
        <v>14.84</v>
      </c>
      <c r="J10" s="680">
        <v>61.561</v>
      </c>
      <c r="K10" s="680">
        <v>7.34</v>
      </c>
      <c r="L10" s="680">
        <v>314.98099999999999</v>
      </c>
      <c r="M10" s="680">
        <v>0.81299999999999994</v>
      </c>
      <c r="N10" s="680">
        <v>0.21099999999999999</v>
      </c>
      <c r="O10" s="680">
        <v>0.22600000000000001</v>
      </c>
      <c r="P10" s="680">
        <v>2.5910000000000002</v>
      </c>
      <c r="Q10" s="680">
        <v>61.652000000000001</v>
      </c>
      <c r="R10" s="680">
        <v>10.839</v>
      </c>
      <c r="S10" s="680">
        <v>7.0490000000000004</v>
      </c>
      <c r="T10" s="680">
        <v>31.457999999999998</v>
      </c>
      <c r="U10" s="680">
        <v>4.3659999999999997</v>
      </c>
      <c r="V10" s="680">
        <v>13.554</v>
      </c>
      <c r="W10" s="680">
        <v>0</v>
      </c>
      <c r="X10" s="680">
        <v>0</v>
      </c>
      <c r="Y10" s="696">
        <v>11082.184999999999</v>
      </c>
      <c r="Z10" s="680">
        <v>5497.77</v>
      </c>
      <c r="AA10" s="680">
        <v>183.21100000000001</v>
      </c>
      <c r="AB10" s="680">
        <v>1395.6690000000001</v>
      </c>
    </row>
    <row r="11" spans="2:31" ht="45" x14ac:dyDescent="0.25">
      <c r="B11" s="679" t="s">
        <v>37</v>
      </c>
      <c r="C11" s="680">
        <v>11018.896000000001</v>
      </c>
      <c r="D11" s="680">
        <v>15.680999999999999</v>
      </c>
      <c r="E11" s="680">
        <v>174.09800000000001</v>
      </c>
      <c r="F11" s="680">
        <v>6693.4340000000002</v>
      </c>
      <c r="G11" s="680">
        <v>3378.8040000000001</v>
      </c>
      <c r="H11" s="680">
        <v>20.8</v>
      </c>
      <c r="I11" s="680">
        <v>418.21300000000002</v>
      </c>
      <c r="J11" s="680">
        <v>5.569</v>
      </c>
      <c r="K11" s="680">
        <v>38.843000000000004</v>
      </c>
      <c r="L11" s="680">
        <v>0.34799999999999998</v>
      </c>
      <c r="M11" s="680">
        <v>9.7000000000000003E-2</v>
      </c>
      <c r="N11" s="680">
        <v>0.04</v>
      </c>
      <c r="O11" s="680">
        <v>100.843</v>
      </c>
      <c r="P11" s="680">
        <v>30.943999999999999</v>
      </c>
      <c r="Q11" s="680">
        <v>23.587</v>
      </c>
      <c r="R11" s="680">
        <v>94.793000000000006</v>
      </c>
      <c r="S11" s="680">
        <v>2.5939999999999999</v>
      </c>
      <c r="T11" s="680">
        <v>5.19</v>
      </c>
      <c r="U11" s="680">
        <v>0.50600000000000001</v>
      </c>
      <c r="V11" s="680">
        <v>14.512</v>
      </c>
      <c r="W11" s="680">
        <v>0</v>
      </c>
      <c r="X11" s="680">
        <v>0</v>
      </c>
      <c r="Y11" s="696">
        <v>11018.896000000001</v>
      </c>
      <c r="Z11" s="680">
        <v>89.680999999999997</v>
      </c>
      <c r="AA11" s="680">
        <v>292.02</v>
      </c>
      <c r="AB11" s="680">
        <v>943.11500000000001</v>
      </c>
    </row>
    <row r="12" spans="2:31" ht="45" x14ac:dyDescent="0.25">
      <c r="B12" s="679" t="s">
        <v>38</v>
      </c>
      <c r="C12" s="680">
        <v>152174.79399999999</v>
      </c>
      <c r="D12" s="680">
        <v>2434.549</v>
      </c>
      <c r="E12" s="680">
        <v>205.87</v>
      </c>
      <c r="F12" s="680">
        <v>99257.865000000005</v>
      </c>
      <c r="G12" s="680">
        <v>927.09100000000001</v>
      </c>
      <c r="H12" s="680">
        <v>428.19799999999998</v>
      </c>
      <c r="I12" s="680">
        <v>16897.161</v>
      </c>
      <c r="J12" s="680">
        <v>5907.5990000000002</v>
      </c>
      <c r="K12" s="680">
        <v>4019.19</v>
      </c>
      <c r="L12" s="680">
        <v>3521.3870000000002</v>
      </c>
      <c r="M12" s="680">
        <v>2273.4830000000002</v>
      </c>
      <c r="N12" s="680">
        <v>349.17399999999998</v>
      </c>
      <c r="O12" s="680">
        <v>1156.96</v>
      </c>
      <c r="P12" s="680">
        <v>2300.7779999999998</v>
      </c>
      <c r="Q12" s="680">
        <v>1360.704</v>
      </c>
      <c r="R12" s="680">
        <v>2422.2620000000002</v>
      </c>
      <c r="S12" s="680">
        <v>731.03800000000001</v>
      </c>
      <c r="T12" s="680">
        <v>6911.0940000000001</v>
      </c>
      <c r="U12" s="680">
        <v>387.30599999999998</v>
      </c>
      <c r="V12" s="680">
        <v>683.08500000000004</v>
      </c>
      <c r="W12" s="680">
        <v>0</v>
      </c>
      <c r="X12" s="680">
        <v>0</v>
      </c>
      <c r="Y12" s="696">
        <v>152174.79399999999</v>
      </c>
      <c r="Z12" s="680">
        <v>84954.747000000003</v>
      </c>
      <c r="AA12" s="680">
        <v>37114.699000000001</v>
      </c>
      <c r="AB12" s="680">
        <v>166628.69899999999</v>
      </c>
    </row>
    <row r="13" spans="2:31" ht="90" x14ac:dyDescent="0.25">
      <c r="B13" s="679" t="s">
        <v>39</v>
      </c>
      <c r="C13" s="680">
        <v>30842.605</v>
      </c>
      <c r="D13" s="680">
        <v>168.899</v>
      </c>
      <c r="E13" s="680">
        <v>136.16900000000001</v>
      </c>
      <c r="F13" s="680">
        <v>3760.9679999999998</v>
      </c>
      <c r="G13" s="680">
        <v>21338.822</v>
      </c>
      <c r="H13" s="680">
        <v>187.042</v>
      </c>
      <c r="I13" s="680">
        <v>147.005</v>
      </c>
      <c r="J13" s="680">
        <v>469.66899999999998</v>
      </c>
      <c r="K13" s="680">
        <v>1012.624</v>
      </c>
      <c r="L13" s="680">
        <v>244.608</v>
      </c>
      <c r="M13" s="680">
        <v>147.82599999999999</v>
      </c>
      <c r="N13" s="680">
        <v>45.468000000000004</v>
      </c>
      <c r="O13" s="680">
        <v>539.10599999999999</v>
      </c>
      <c r="P13" s="680">
        <v>329.64499999999998</v>
      </c>
      <c r="Q13" s="680">
        <v>86.870999999999995</v>
      </c>
      <c r="R13" s="680">
        <v>473.58699999999999</v>
      </c>
      <c r="S13" s="680">
        <v>579.27</v>
      </c>
      <c r="T13" s="680">
        <v>889.53300000000002</v>
      </c>
      <c r="U13" s="680">
        <v>141.70599999999999</v>
      </c>
      <c r="V13" s="680">
        <v>143.78700000000001</v>
      </c>
      <c r="W13" s="680">
        <v>0</v>
      </c>
      <c r="X13" s="680">
        <v>0</v>
      </c>
      <c r="Y13" s="696">
        <v>30842.605</v>
      </c>
      <c r="Z13" s="680">
        <v>6799.6689999999999</v>
      </c>
      <c r="AA13" s="680">
        <v>0</v>
      </c>
      <c r="AB13" s="680">
        <v>2074.252</v>
      </c>
    </row>
    <row r="14" spans="2:31" ht="120" x14ac:dyDescent="0.25">
      <c r="B14" s="679" t="s">
        <v>40</v>
      </c>
      <c r="C14" s="680">
        <v>11050.450999999999</v>
      </c>
      <c r="D14" s="680">
        <v>15.051</v>
      </c>
      <c r="E14" s="680">
        <v>3.2589999999999999</v>
      </c>
      <c r="F14" s="680">
        <v>2757.721</v>
      </c>
      <c r="G14" s="680">
        <v>428.50200000000001</v>
      </c>
      <c r="H14" s="680">
        <v>3442.1909999999998</v>
      </c>
      <c r="I14" s="680">
        <v>72.947999999999993</v>
      </c>
      <c r="J14" s="680">
        <v>196.84800000000001</v>
      </c>
      <c r="K14" s="680">
        <v>89.698999999999998</v>
      </c>
      <c r="L14" s="680">
        <v>88.715000000000003</v>
      </c>
      <c r="M14" s="680">
        <v>23.68</v>
      </c>
      <c r="N14" s="680">
        <v>146.905</v>
      </c>
      <c r="O14" s="680">
        <v>3281.6930000000002</v>
      </c>
      <c r="P14" s="680">
        <v>79.289000000000001</v>
      </c>
      <c r="Q14" s="680">
        <v>55.396999999999998</v>
      </c>
      <c r="R14" s="680">
        <v>123.36799999999999</v>
      </c>
      <c r="S14" s="680">
        <v>39.991</v>
      </c>
      <c r="T14" s="680">
        <v>150.62100000000001</v>
      </c>
      <c r="U14" s="680">
        <v>28.436</v>
      </c>
      <c r="V14" s="680">
        <v>26.137</v>
      </c>
      <c r="W14" s="680">
        <v>0</v>
      </c>
      <c r="X14" s="680">
        <v>0</v>
      </c>
      <c r="Y14" s="696">
        <v>11050.450999999999</v>
      </c>
      <c r="Z14" s="680">
        <v>0</v>
      </c>
      <c r="AA14" s="680">
        <v>0</v>
      </c>
      <c r="AB14" s="680">
        <v>1782.67</v>
      </c>
    </row>
    <row r="15" spans="2:31" ht="60" x14ac:dyDescent="0.25">
      <c r="B15" s="679" t="s">
        <v>41</v>
      </c>
      <c r="C15" s="680">
        <v>30625.43</v>
      </c>
      <c r="D15" s="680">
        <v>152.392</v>
      </c>
      <c r="E15" s="680">
        <v>43.776000000000003</v>
      </c>
      <c r="F15" s="680">
        <v>2984.0320000000002</v>
      </c>
      <c r="G15" s="680">
        <v>290.35899999999998</v>
      </c>
      <c r="H15" s="680">
        <v>414.38400000000001</v>
      </c>
      <c r="I15" s="680">
        <v>14742.651</v>
      </c>
      <c r="J15" s="680">
        <v>1177.633</v>
      </c>
      <c r="K15" s="680">
        <v>1237.366</v>
      </c>
      <c r="L15" s="680">
        <v>716.66200000000003</v>
      </c>
      <c r="M15" s="680">
        <v>288.53699999999998</v>
      </c>
      <c r="N15" s="680">
        <v>245.82900000000001</v>
      </c>
      <c r="O15" s="680">
        <v>5519.223</v>
      </c>
      <c r="P15" s="680">
        <v>338.17599999999999</v>
      </c>
      <c r="Q15" s="680">
        <v>123.84099999999999</v>
      </c>
      <c r="R15" s="680">
        <v>629.29200000000003</v>
      </c>
      <c r="S15" s="680">
        <v>550.15599999999995</v>
      </c>
      <c r="T15" s="680">
        <v>771.02700000000004</v>
      </c>
      <c r="U15" s="680">
        <v>235.441</v>
      </c>
      <c r="V15" s="680">
        <v>164.65299999999999</v>
      </c>
      <c r="W15" s="680">
        <v>0</v>
      </c>
      <c r="X15" s="680">
        <v>0</v>
      </c>
      <c r="Y15" s="696">
        <v>30625.43</v>
      </c>
      <c r="Z15" s="680">
        <v>1040.566</v>
      </c>
      <c r="AA15" s="680">
        <v>37487.099000000002</v>
      </c>
      <c r="AB15" s="680">
        <v>899.93499999999995</v>
      </c>
      <c r="AC15" s="646">
        <f>Y15/($Y15+$Z15+$AA15)</f>
        <v>0.44286419863058912</v>
      </c>
      <c r="AD15" s="646">
        <f t="shared" ref="AD15:AE15" si="0">Z15/($Y15+$Z15+$AA15)</f>
        <v>1.5047280241036212E-2</v>
      </c>
      <c r="AE15" s="646">
        <f t="shared" si="0"/>
        <v>0.54208852112837469</v>
      </c>
    </row>
    <row r="16" spans="2:31" ht="165" x14ac:dyDescent="0.25">
      <c r="B16" s="679" t="s">
        <v>42</v>
      </c>
      <c r="C16" s="680">
        <v>6434.2060000000001</v>
      </c>
      <c r="D16" s="680">
        <v>55.728000000000002</v>
      </c>
      <c r="E16" s="680">
        <v>20.863</v>
      </c>
      <c r="F16" s="680">
        <v>2103.5520000000001</v>
      </c>
      <c r="G16" s="680">
        <v>54.761000000000003</v>
      </c>
      <c r="H16" s="680">
        <v>128.69</v>
      </c>
      <c r="I16" s="680">
        <v>265.322</v>
      </c>
      <c r="J16" s="680">
        <v>1939.624</v>
      </c>
      <c r="K16" s="680">
        <v>740.61199999999997</v>
      </c>
      <c r="L16" s="680">
        <v>53.892000000000003</v>
      </c>
      <c r="M16" s="680">
        <v>79.658000000000001</v>
      </c>
      <c r="N16" s="680">
        <v>37.198</v>
      </c>
      <c r="O16" s="680">
        <v>21.687999999999999</v>
      </c>
      <c r="P16" s="680">
        <v>224.11600000000001</v>
      </c>
      <c r="Q16" s="680">
        <v>200.90299999999999</v>
      </c>
      <c r="R16" s="680">
        <v>121.872</v>
      </c>
      <c r="S16" s="680">
        <v>33.601999999999997</v>
      </c>
      <c r="T16" s="680">
        <v>133.63499999999999</v>
      </c>
      <c r="U16" s="680">
        <v>146.56700000000001</v>
      </c>
      <c r="V16" s="680">
        <v>71.923000000000002</v>
      </c>
      <c r="W16" s="680">
        <v>0</v>
      </c>
      <c r="X16" s="680">
        <v>0</v>
      </c>
      <c r="Y16" s="696">
        <v>6434.2060000000001</v>
      </c>
      <c r="Z16" s="680">
        <v>4827.68</v>
      </c>
      <c r="AA16" s="680">
        <v>97.444999999999993</v>
      </c>
      <c r="AB16" s="680">
        <v>1486.1</v>
      </c>
    </row>
    <row r="17" spans="2:29" ht="60" x14ac:dyDescent="0.25">
      <c r="B17" s="679" t="s">
        <v>43</v>
      </c>
      <c r="C17" s="680">
        <v>20165.63</v>
      </c>
      <c r="D17" s="680">
        <v>15.313000000000001</v>
      </c>
      <c r="E17" s="680">
        <v>127.901</v>
      </c>
      <c r="F17" s="680">
        <v>5483.6229999999996</v>
      </c>
      <c r="G17" s="680">
        <v>424.59</v>
      </c>
      <c r="H17" s="680">
        <v>228.81399999999999</v>
      </c>
      <c r="I17" s="680">
        <v>356.9</v>
      </c>
      <c r="J17" s="680">
        <v>5923.9380000000001</v>
      </c>
      <c r="K17" s="680">
        <v>5864.1319999999996</v>
      </c>
      <c r="L17" s="680">
        <v>94.4</v>
      </c>
      <c r="M17" s="680">
        <v>236.47499999999999</v>
      </c>
      <c r="N17" s="680">
        <v>242.066</v>
      </c>
      <c r="O17" s="680">
        <v>51.645000000000003</v>
      </c>
      <c r="P17" s="680">
        <v>285.084</v>
      </c>
      <c r="Q17" s="680">
        <v>229.74299999999999</v>
      </c>
      <c r="R17" s="680">
        <v>215.98699999999999</v>
      </c>
      <c r="S17" s="680">
        <v>94.414000000000001</v>
      </c>
      <c r="T17" s="680">
        <v>115.495</v>
      </c>
      <c r="U17" s="680">
        <v>42.189</v>
      </c>
      <c r="V17" s="680">
        <v>132.92099999999999</v>
      </c>
      <c r="W17" s="680">
        <v>0</v>
      </c>
      <c r="X17" s="680">
        <v>0</v>
      </c>
      <c r="Y17" s="696">
        <v>20165.63</v>
      </c>
      <c r="Z17" s="680">
        <v>9913.6080000000002</v>
      </c>
      <c r="AA17" s="680">
        <v>0</v>
      </c>
      <c r="AB17" s="682">
        <v>13927.1</v>
      </c>
    </row>
    <row r="18" spans="2:29" ht="60" x14ac:dyDescent="0.25">
      <c r="B18" s="679" t="s">
        <v>44</v>
      </c>
      <c r="C18" s="680">
        <v>1679.5039999999999</v>
      </c>
      <c r="D18" s="680">
        <v>2.1019999999999999</v>
      </c>
      <c r="E18" s="680">
        <v>2.278</v>
      </c>
      <c r="F18" s="680">
        <v>272.81700000000001</v>
      </c>
      <c r="G18" s="680">
        <v>24.834</v>
      </c>
      <c r="H18" s="680">
        <v>9.9550000000000001</v>
      </c>
      <c r="I18" s="680">
        <v>79.62</v>
      </c>
      <c r="J18" s="680">
        <v>193.57599999999999</v>
      </c>
      <c r="K18" s="680">
        <v>95.311000000000007</v>
      </c>
      <c r="L18" s="680">
        <v>234.517</v>
      </c>
      <c r="M18" s="680">
        <v>19.678000000000001</v>
      </c>
      <c r="N18" s="680">
        <v>94.093999999999994</v>
      </c>
      <c r="O18" s="680">
        <v>10.430999999999999</v>
      </c>
      <c r="P18" s="680">
        <v>80.003</v>
      </c>
      <c r="Q18" s="680">
        <v>399.75099999999998</v>
      </c>
      <c r="R18" s="680">
        <v>36.058999999999997</v>
      </c>
      <c r="S18" s="680">
        <v>25.052</v>
      </c>
      <c r="T18" s="680">
        <v>43.591000000000001</v>
      </c>
      <c r="U18" s="680">
        <v>7.9960000000000004</v>
      </c>
      <c r="V18" s="680">
        <v>47.838999999999999</v>
      </c>
      <c r="W18" s="680">
        <v>0</v>
      </c>
      <c r="X18" s="680">
        <v>0</v>
      </c>
      <c r="Y18" s="696">
        <v>1679.5039999999999</v>
      </c>
      <c r="Z18" s="680">
        <v>16862.757000000001</v>
      </c>
      <c r="AA18" s="680">
        <v>0</v>
      </c>
      <c r="AB18" s="680">
        <v>1310.3150000000001</v>
      </c>
    </row>
    <row r="19" spans="2:29" ht="75" x14ac:dyDescent="0.25">
      <c r="B19" s="679" t="s">
        <v>45</v>
      </c>
      <c r="C19" s="680">
        <v>22099.974999999999</v>
      </c>
      <c r="D19" s="680">
        <v>26.100999999999999</v>
      </c>
      <c r="E19" s="680">
        <v>24.006</v>
      </c>
      <c r="F19" s="680">
        <v>2286.41</v>
      </c>
      <c r="G19" s="680">
        <v>255.95500000000001</v>
      </c>
      <c r="H19" s="680">
        <v>65.587999999999994</v>
      </c>
      <c r="I19" s="680">
        <v>239.66200000000001</v>
      </c>
      <c r="J19" s="680">
        <v>2500.0039999999999</v>
      </c>
      <c r="K19" s="680">
        <v>389.91800000000001</v>
      </c>
      <c r="L19" s="680">
        <v>233.435</v>
      </c>
      <c r="M19" s="680">
        <v>9180.125</v>
      </c>
      <c r="N19" s="680">
        <v>1526.049</v>
      </c>
      <c r="O19" s="680">
        <v>193.66</v>
      </c>
      <c r="P19" s="680">
        <v>3040.643</v>
      </c>
      <c r="Q19" s="680">
        <v>396.50799999999998</v>
      </c>
      <c r="R19" s="680">
        <v>527.03399999999999</v>
      </c>
      <c r="S19" s="680">
        <v>279.80200000000002</v>
      </c>
      <c r="T19" s="680">
        <v>443.69600000000003</v>
      </c>
      <c r="U19" s="680">
        <v>288.80599999999998</v>
      </c>
      <c r="V19" s="680">
        <v>202.57300000000001</v>
      </c>
      <c r="W19" s="680">
        <v>0</v>
      </c>
      <c r="X19" s="680">
        <v>0</v>
      </c>
      <c r="Y19" s="696">
        <v>22099.974999999999</v>
      </c>
      <c r="Z19" s="680">
        <v>7636.0020000000004</v>
      </c>
      <c r="AA19" s="680">
        <v>11064.861999999999</v>
      </c>
      <c r="AB19" s="680">
        <v>9344.1959999999999</v>
      </c>
    </row>
    <row r="20" spans="2:29" ht="60" x14ac:dyDescent="0.25">
      <c r="B20" s="679" t="s">
        <v>46</v>
      </c>
      <c r="C20" s="680">
        <v>20911.028999999999</v>
      </c>
      <c r="D20" s="680">
        <v>244.25800000000001</v>
      </c>
      <c r="E20" s="680">
        <v>35.957999999999998</v>
      </c>
      <c r="F20" s="680">
        <v>2056.3249999999998</v>
      </c>
      <c r="G20" s="680">
        <v>308.64299999999997</v>
      </c>
      <c r="H20" s="680">
        <v>105.66800000000001</v>
      </c>
      <c r="I20" s="680">
        <v>656.53700000000003</v>
      </c>
      <c r="J20" s="680">
        <v>2344.087</v>
      </c>
      <c r="K20" s="680">
        <v>577.95799999999997</v>
      </c>
      <c r="L20" s="680">
        <v>596.56600000000003</v>
      </c>
      <c r="M20" s="680">
        <v>350.20499999999998</v>
      </c>
      <c r="N20" s="680">
        <v>6602.2619999999997</v>
      </c>
      <c r="O20" s="680">
        <v>3120.7159999999999</v>
      </c>
      <c r="P20" s="680">
        <v>1715.2719999999999</v>
      </c>
      <c r="Q20" s="680">
        <v>388.649</v>
      </c>
      <c r="R20" s="680">
        <v>820.58500000000004</v>
      </c>
      <c r="S20" s="680">
        <v>216.22499999999999</v>
      </c>
      <c r="T20" s="680">
        <v>397.43599999999998</v>
      </c>
      <c r="U20" s="680">
        <v>149.535</v>
      </c>
      <c r="V20" s="680">
        <v>224.14400000000001</v>
      </c>
      <c r="W20" s="680">
        <v>0</v>
      </c>
      <c r="X20" s="680">
        <v>0</v>
      </c>
      <c r="Y20" s="696">
        <v>20911.028999999999</v>
      </c>
      <c r="Z20" s="680">
        <v>8027.2560000000003</v>
      </c>
      <c r="AA20" s="680">
        <v>0</v>
      </c>
      <c r="AB20" s="682">
        <v>3687.85</v>
      </c>
    </row>
    <row r="21" spans="2:29" ht="45" x14ac:dyDescent="0.25">
      <c r="B21" s="679" t="s">
        <v>47</v>
      </c>
      <c r="C21" s="680">
        <v>21667.503000000001</v>
      </c>
      <c r="D21" s="680">
        <v>46.777000000000001</v>
      </c>
      <c r="E21" s="680">
        <v>40.728999999999999</v>
      </c>
      <c r="F21" s="680">
        <v>2128.3470000000002</v>
      </c>
      <c r="G21" s="680">
        <v>111.477</v>
      </c>
      <c r="H21" s="680">
        <v>85.457999999999998</v>
      </c>
      <c r="I21" s="680">
        <v>723.28099999999995</v>
      </c>
      <c r="J21" s="680">
        <v>4242.1899999999996</v>
      </c>
      <c r="K21" s="680">
        <v>849.09400000000005</v>
      </c>
      <c r="L21" s="680">
        <v>1577.7819999999999</v>
      </c>
      <c r="M21" s="680">
        <v>760.84</v>
      </c>
      <c r="N21" s="680">
        <v>586.024</v>
      </c>
      <c r="O21" s="680">
        <v>4307.924</v>
      </c>
      <c r="P21" s="680">
        <v>1170.9010000000001</v>
      </c>
      <c r="Q21" s="680">
        <v>387.096</v>
      </c>
      <c r="R21" s="680">
        <v>1681.8030000000001</v>
      </c>
      <c r="S21" s="680">
        <v>701.40099999999995</v>
      </c>
      <c r="T21" s="680">
        <v>1493.261</v>
      </c>
      <c r="U21" s="680">
        <v>281.52</v>
      </c>
      <c r="V21" s="680">
        <v>491.59800000000001</v>
      </c>
      <c r="W21" s="680">
        <v>0</v>
      </c>
      <c r="X21" s="680">
        <v>0</v>
      </c>
      <c r="Y21" s="696">
        <v>21667.503000000001</v>
      </c>
      <c r="Z21" s="680">
        <v>37450.232000000004</v>
      </c>
      <c r="AA21" s="680">
        <v>2659.8119999999999</v>
      </c>
      <c r="AB21" s="680">
        <v>188.76400000000001</v>
      </c>
    </row>
    <row r="22" spans="2:29" ht="90" x14ac:dyDescent="0.25">
      <c r="B22" s="679" t="s">
        <v>48</v>
      </c>
      <c r="C22" s="680">
        <v>39473.544999999998</v>
      </c>
      <c r="D22" s="680">
        <v>226.10499999999999</v>
      </c>
      <c r="E22" s="680">
        <v>130.13</v>
      </c>
      <c r="F22" s="680">
        <v>7890.683</v>
      </c>
      <c r="G22" s="680">
        <v>551.85900000000004</v>
      </c>
      <c r="H22" s="680">
        <v>298.42399999999998</v>
      </c>
      <c r="I22" s="680">
        <v>3599.3980000000001</v>
      </c>
      <c r="J22" s="680">
        <v>6271.0410000000002</v>
      </c>
      <c r="K22" s="680">
        <v>1047.0709999999999</v>
      </c>
      <c r="L22" s="680">
        <v>680.21900000000005</v>
      </c>
      <c r="M22" s="680">
        <v>1383.597</v>
      </c>
      <c r="N22" s="680">
        <v>3094.5410000000002</v>
      </c>
      <c r="O22" s="680">
        <v>483.613</v>
      </c>
      <c r="P22" s="680">
        <v>9464</v>
      </c>
      <c r="Q22" s="680">
        <v>992.245</v>
      </c>
      <c r="R22" s="680">
        <v>933.57600000000002</v>
      </c>
      <c r="S22" s="680">
        <v>345.05</v>
      </c>
      <c r="T22" s="680">
        <v>1011.56</v>
      </c>
      <c r="U22" s="680">
        <v>494.41300000000001</v>
      </c>
      <c r="V22" s="680">
        <v>576.02</v>
      </c>
      <c r="W22" s="680">
        <v>0</v>
      </c>
      <c r="X22" s="680">
        <v>0</v>
      </c>
      <c r="Y22" s="696">
        <v>39473.544999999998</v>
      </c>
      <c r="Z22" s="680">
        <v>1803.2829999999999</v>
      </c>
      <c r="AA22" s="680">
        <v>15753.579</v>
      </c>
      <c r="AB22" s="680">
        <v>12486.338</v>
      </c>
    </row>
    <row r="23" spans="2:29" ht="60" x14ac:dyDescent="0.25">
      <c r="B23" s="679" t="s">
        <v>49</v>
      </c>
      <c r="C23" s="680">
        <v>25454.438999999998</v>
      </c>
      <c r="D23" s="680">
        <v>180.91800000000001</v>
      </c>
      <c r="E23" s="680">
        <v>75.147999999999996</v>
      </c>
      <c r="F23" s="680">
        <v>4338.8149999999996</v>
      </c>
      <c r="G23" s="680">
        <v>471.702</v>
      </c>
      <c r="H23" s="680">
        <v>238.75899999999999</v>
      </c>
      <c r="I23" s="680">
        <v>2986.4670000000001</v>
      </c>
      <c r="J23" s="680">
        <v>2618.2860000000001</v>
      </c>
      <c r="K23" s="680">
        <v>2113.0720000000001</v>
      </c>
      <c r="L23" s="680">
        <v>397.59300000000002</v>
      </c>
      <c r="M23" s="680">
        <v>1007.7140000000001</v>
      </c>
      <c r="N23" s="680">
        <v>891.34</v>
      </c>
      <c r="O23" s="680">
        <v>2204.5230000000001</v>
      </c>
      <c r="P23" s="680">
        <v>1437.1320000000001</v>
      </c>
      <c r="Q23" s="680">
        <v>3230.107</v>
      </c>
      <c r="R23" s="680">
        <v>1215.953</v>
      </c>
      <c r="S23" s="680">
        <v>411.78300000000002</v>
      </c>
      <c r="T23" s="680">
        <v>1018.581</v>
      </c>
      <c r="U23" s="680">
        <v>295.97399999999999</v>
      </c>
      <c r="V23" s="680">
        <v>320.572</v>
      </c>
      <c r="W23" s="680">
        <v>0</v>
      </c>
      <c r="X23" s="680">
        <v>0</v>
      </c>
      <c r="Y23" s="696">
        <v>25454.438999999998</v>
      </c>
      <c r="Z23" s="680">
        <v>5091.3010000000004</v>
      </c>
      <c r="AA23" s="680">
        <v>261.80799999999999</v>
      </c>
      <c r="AB23" s="680">
        <v>2416.5250000000001</v>
      </c>
    </row>
    <row r="24" spans="2:29" ht="135" x14ac:dyDescent="0.25">
      <c r="B24" s="679" t="s">
        <v>50</v>
      </c>
      <c r="C24" s="680">
        <v>1266.6130000000001</v>
      </c>
      <c r="D24" s="680">
        <v>6.4489999999999998</v>
      </c>
      <c r="E24" s="680">
        <v>0.45200000000000001</v>
      </c>
      <c r="F24" s="680">
        <v>43.893000000000001</v>
      </c>
      <c r="G24" s="680">
        <v>4.0739999999999998</v>
      </c>
      <c r="H24" s="680">
        <v>4.8659999999999997</v>
      </c>
      <c r="I24" s="680">
        <v>17.478000000000002</v>
      </c>
      <c r="J24" s="680">
        <v>29.834</v>
      </c>
      <c r="K24" s="680">
        <v>12.247</v>
      </c>
      <c r="L24" s="680">
        <v>5.7549999999999999</v>
      </c>
      <c r="M24" s="680">
        <v>14.879</v>
      </c>
      <c r="N24" s="680">
        <v>63.042000000000002</v>
      </c>
      <c r="O24" s="680">
        <v>4.3369999999999997</v>
      </c>
      <c r="P24" s="680">
        <v>59.987000000000002</v>
      </c>
      <c r="Q24" s="680">
        <v>8.6660000000000004</v>
      </c>
      <c r="R24" s="680">
        <v>946.35900000000004</v>
      </c>
      <c r="S24" s="680">
        <v>8.6709999999999994</v>
      </c>
      <c r="T24" s="680">
        <v>14.765000000000001</v>
      </c>
      <c r="U24" s="680">
        <v>7.016</v>
      </c>
      <c r="V24" s="680">
        <v>13.843</v>
      </c>
      <c r="W24" s="680">
        <v>0</v>
      </c>
      <c r="X24" s="680">
        <v>0</v>
      </c>
      <c r="Y24" s="696">
        <v>1266.6130000000001</v>
      </c>
      <c r="Z24" s="680">
        <v>27868.751</v>
      </c>
      <c r="AA24" s="680">
        <v>0</v>
      </c>
      <c r="AB24" s="680">
        <v>253.35900000000001</v>
      </c>
    </row>
    <row r="25" spans="2:29" ht="30" x14ac:dyDescent="0.25">
      <c r="B25" s="679" t="s">
        <v>51</v>
      </c>
      <c r="C25" s="680">
        <v>1244.942</v>
      </c>
      <c r="D25" s="680">
        <v>3.4580000000000002</v>
      </c>
      <c r="E25" s="680">
        <v>5.2430000000000003</v>
      </c>
      <c r="F25" s="680">
        <v>165.125</v>
      </c>
      <c r="G25" s="680">
        <v>37.737000000000002</v>
      </c>
      <c r="H25" s="680">
        <v>14.798999999999999</v>
      </c>
      <c r="I25" s="680">
        <v>56.405000000000001</v>
      </c>
      <c r="J25" s="680">
        <v>110.532</v>
      </c>
      <c r="K25" s="680">
        <v>70.171000000000006</v>
      </c>
      <c r="L25" s="680">
        <v>5.5549999999999997</v>
      </c>
      <c r="M25" s="680">
        <v>26.574999999999999</v>
      </c>
      <c r="N25" s="680">
        <v>97.417000000000002</v>
      </c>
      <c r="O25" s="680">
        <v>3.778</v>
      </c>
      <c r="P25" s="680">
        <v>106.23099999999999</v>
      </c>
      <c r="Q25" s="680">
        <v>17.925999999999998</v>
      </c>
      <c r="R25" s="680">
        <v>44.686</v>
      </c>
      <c r="S25" s="680">
        <v>364.66500000000002</v>
      </c>
      <c r="T25" s="680">
        <v>91.388999999999996</v>
      </c>
      <c r="U25" s="680">
        <v>13.239000000000001</v>
      </c>
      <c r="V25" s="680">
        <v>10.010999999999999</v>
      </c>
      <c r="W25" s="680">
        <v>0</v>
      </c>
      <c r="X25" s="680">
        <v>0</v>
      </c>
      <c r="Y25" s="696">
        <v>1244.942</v>
      </c>
      <c r="Z25" s="680">
        <v>19948.698</v>
      </c>
      <c r="AA25" s="680">
        <v>0</v>
      </c>
      <c r="AB25" s="680">
        <v>55.57</v>
      </c>
    </row>
    <row r="26" spans="2:29" ht="60" x14ac:dyDescent="0.25">
      <c r="B26" s="679" t="s">
        <v>52</v>
      </c>
      <c r="C26" s="680">
        <v>3690.3209999999999</v>
      </c>
      <c r="D26" s="680">
        <v>2.3E-2</v>
      </c>
      <c r="E26" s="680">
        <v>1.0580000000000001</v>
      </c>
      <c r="F26" s="680">
        <v>36.212000000000003</v>
      </c>
      <c r="G26" s="680">
        <v>0.70399999999999996</v>
      </c>
      <c r="H26" s="680">
        <v>1.9350000000000001</v>
      </c>
      <c r="I26" s="680">
        <v>0.97499999999999998</v>
      </c>
      <c r="J26" s="680">
        <v>41.323</v>
      </c>
      <c r="K26" s="680">
        <v>16.445</v>
      </c>
      <c r="L26" s="680">
        <v>5.1070000000000002</v>
      </c>
      <c r="M26" s="680">
        <v>2.9750000000000001</v>
      </c>
      <c r="N26" s="680">
        <v>4.0659999999999998</v>
      </c>
      <c r="O26" s="680">
        <v>0</v>
      </c>
      <c r="P26" s="680">
        <v>33.593000000000004</v>
      </c>
      <c r="Q26" s="680">
        <v>2.238</v>
      </c>
      <c r="R26" s="680">
        <v>1975.787</v>
      </c>
      <c r="S26" s="680">
        <v>11.113</v>
      </c>
      <c r="T26" s="680">
        <v>1554.4960000000001</v>
      </c>
      <c r="U26" s="680">
        <v>0.17</v>
      </c>
      <c r="V26" s="680">
        <v>2.101</v>
      </c>
      <c r="W26" s="680">
        <v>0</v>
      </c>
      <c r="X26" s="680">
        <v>0</v>
      </c>
      <c r="Y26" s="696">
        <v>3690.3209999999999</v>
      </c>
      <c r="Z26" s="680">
        <v>41492.985999999997</v>
      </c>
      <c r="AA26" s="680">
        <v>0</v>
      </c>
      <c r="AB26" s="680">
        <v>283.702</v>
      </c>
    </row>
    <row r="27" spans="2:29" ht="75" x14ac:dyDescent="0.25">
      <c r="B27" s="679" t="s">
        <v>53</v>
      </c>
      <c r="C27" s="680">
        <v>993.54700000000003</v>
      </c>
      <c r="D27" s="680">
        <v>9.6000000000000002E-2</v>
      </c>
      <c r="E27" s="680">
        <v>0.16700000000000001</v>
      </c>
      <c r="F27" s="680">
        <v>69.111000000000004</v>
      </c>
      <c r="G27" s="680">
        <v>1.2390000000000001</v>
      </c>
      <c r="H27" s="680">
        <v>0.41499999999999998</v>
      </c>
      <c r="I27" s="680">
        <v>1.653</v>
      </c>
      <c r="J27" s="680">
        <v>28.414000000000001</v>
      </c>
      <c r="K27" s="680">
        <v>3.0139999999999998</v>
      </c>
      <c r="L27" s="680">
        <v>52.226999999999997</v>
      </c>
      <c r="M27" s="680">
        <v>157.96700000000001</v>
      </c>
      <c r="N27" s="680">
        <v>6.6829999999999998</v>
      </c>
      <c r="O27" s="680">
        <v>0.81499999999999995</v>
      </c>
      <c r="P27" s="680">
        <v>11.037000000000001</v>
      </c>
      <c r="Q27" s="680">
        <v>4.7130000000000001</v>
      </c>
      <c r="R27" s="680">
        <v>9.2739999999999991</v>
      </c>
      <c r="S27" s="680">
        <v>13.692</v>
      </c>
      <c r="T27" s="680">
        <v>3.4969999999999999</v>
      </c>
      <c r="U27" s="680">
        <v>628.226</v>
      </c>
      <c r="V27" s="680">
        <v>1.3069999999999999</v>
      </c>
      <c r="W27" s="680">
        <v>0</v>
      </c>
      <c r="X27" s="680">
        <v>0</v>
      </c>
      <c r="Y27" s="696">
        <v>993.54700000000003</v>
      </c>
      <c r="Z27" s="680">
        <v>5256.625</v>
      </c>
      <c r="AA27" s="680">
        <v>155.83600000000001</v>
      </c>
      <c r="AB27" s="680">
        <v>383.92</v>
      </c>
    </row>
    <row r="28" spans="2:29" ht="30" x14ac:dyDescent="0.25">
      <c r="B28" s="679" t="s">
        <v>54</v>
      </c>
      <c r="C28" s="680">
        <v>1505.617</v>
      </c>
      <c r="D28" s="680">
        <v>13.532</v>
      </c>
      <c r="E28" s="680">
        <v>2.0339999999999998</v>
      </c>
      <c r="F28" s="680">
        <v>144.928</v>
      </c>
      <c r="G28" s="680">
        <v>4.8419999999999996</v>
      </c>
      <c r="H28" s="680">
        <v>8.8460000000000001</v>
      </c>
      <c r="I28" s="680">
        <v>40.761000000000003</v>
      </c>
      <c r="J28" s="680">
        <v>470.12299999999999</v>
      </c>
      <c r="K28" s="680">
        <v>19.216000000000001</v>
      </c>
      <c r="L28" s="680">
        <v>123.699</v>
      </c>
      <c r="M28" s="680">
        <v>71.965000000000003</v>
      </c>
      <c r="N28" s="680">
        <v>42.63</v>
      </c>
      <c r="O28" s="680">
        <v>8.7970000000000006</v>
      </c>
      <c r="P28" s="680">
        <v>70.680000000000007</v>
      </c>
      <c r="Q28" s="680">
        <v>18.616</v>
      </c>
      <c r="R28" s="680">
        <v>38.975000000000001</v>
      </c>
      <c r="S28" s="680">
        <v>15.231</v>
      </c>
      <c r="T28" s="680">
        <v>167.43899999999999</v>
      </c>
      <c r="U28" s="680">
        <v>8.4649999999999999</v>
      </c>
      <c r="V28" s="680">
        <v>234.83799999999999</v>
      </c>
      <c r="W28" s="680">
        <v>0</v>
      </c>
      <c r="X28" s="680">
        <v>0</v>
      </c>
      <c r="Y28" s="696">
        <v>1505.617</v>
      </c>
      <c r="Z28" s="680">
        <v>7733.6009999999997</v>
      </c>
      <c r="AA28" s="680">
        <v>0</v>
      </c>
      <c r="AB28" s="680">
        <v>17.515000000000001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96">
        <v>0</v>
      </c>
      <c r="Z29" s="680">
        <v>132.03100000000001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96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29453-BC8D-45E9-A681-212DEF7811A9}">
  <sheetPr codeName="Feuil24"/>
  <dimension ref="B1:AE32"/>
  <sheetViews>
    <sheetView topLeftCell="A8" workbookViewId="0">
      <selection activeCell="D10" sqref="D10:AB30"/>
    </sheetView>
  </sheetViews>
  <sheetFormatPr baseColWidth="10" defaultColWidth="11.5703125" defaultRowHeight="15" x14ac:dyDescent="0.25"/>
  <cols>
    <col min="1" max="24" width="11.5703125" style="673"/>
    <col min="25" max="25" width="11.5703125" style="685"/>
    <col min="26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87</v>
      </c>
    </row>
    <row r="3" spans="2:31" x14ac:dyDescent="0.25">
      <c r="B3" s="674" t="s">
        <v>2</v>
      </c>
    </row>
    <row r="4" spans="2:31" x14ac:dyDescent="0.25">
      <c r="B4" s="674" t="s">
        <v>3</v>
      </c>
    </row>
    <row r="5" spans="2:31" x14ac:dyDescent="0.25">
      <c r="AC5" s="647" t="s">
        <v>73</v>
      </c>
      <c r="AD5" t="s">
        <v>74</v>
      </c>
      <c r="AE5" t="s">
        <v>75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94" t="s">
        <v>5</v>
      </c>
      <c r="Z6" s="676" t="s">
        <v>6</v>
      </c>
      <c r="AA6" s="676" t="s">
        <v>7</v>
      </c>
      <c r="AB6" s="676" t="s">
        <v>8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94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95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413381.23200000002</v>
      </c>
      <c r="D9" s="680">
        <v>6389.14</v>
      </c>
      <c r="E9" s="680">
        <v>1029.1389999999999</v>
      </c>
      <c r="F9" s="680">
        <v>150166.15100000001</v>
      </c>
      <c r="G9" s="680">
        <v>28691.134999999998</v>
      </c>
      <c r="H9" s="680">
        <v>5686.3980000000001</v>
      </c>
      <c r="I9" s="680">
        <v>41317.277000000002</v>
      </c>
      <c r="J9" s="680">
        <v>34531.851000000002</v>
      </c>
      <c r="K9" s="680">
        <v>18203.323</v>
      </c>
      <c r="L9" s="680">
        <v>8947.4480000000003</v>
      </c>
      <c r="M9" s="680">
        <v>16027.089</v>
      </c>
      <c r="N9" s="680">
        <v>14075.039000000001</v>
      </c>
      <c r="O9" s="680">
        <v>21009.977999999999</v>
      </c>
      <c r="P9" s="680">
        <v>20780.101999999999</v>
      </c>
      <c r="Q9" s="680">
        <v>7989.2129999999997</v>
      </c>
      <c r="R9" s="680">
        <v>12322.091</v>
      </c>
      <c r="S9" s="680">
        <v>4430.799</v>
      </c>
      <c r="T9" s="680">
        <v>15247.763999999999</v>
      </c>
      <c r="U9" s="680">
        <v>3161.877</v>
      </c>
      <c r="V9" s="680">
        <v>3375.4180000000001</v>
      </c>
      <c r="W9" s="680">
        <v>0</v>
      </c>
      <c r="X9" s="680">
        <v>0</v>
      </c>
      <c r="Y9" s="696">
        <v>413381.23200000002</v>
      </c>
      <c r="Z9" s="680">
        <v>292427.24400000001</v>
      </c>
      <c r="AA9" s="680">
        <v>105070.371</v>
      </c>
      <c r="AB9" s="680">
        <v>219565.59400000001</v>
      </c>
    </row>
    <row r="10" spans="2:31" ht="75" x14ac:dyDescent="0.25">
      <c r="B10" s="679" t="s">
        <v>36</v>
      </c>
      <c r="C10" s="680">
        <v>11082.184999999999</v>
      </c>
      <c r="D10" s="680">
        <f>Autriche!D10/D$9</f>
        <v>0.43538066156008476</v>
      </c>
      <c r="E10" s="680">
        <f>Autriche!E10/E$9</f>
        <v>0</v>
      </c>
      <c r="F10" s="680">
        <f>Autriche!F10/F$9</f>
        <v>5.1225192553546899E-2</v>
      </c>
      <c r="G10" s="680">
        <f>Autriche!G10/G$9</f>
        <v>2.618927414338959E-3</v>
      </c>
      <c r="H10" s="680">
        <f>Autriche!H10/H$9</f>
        <v>2.7539401920161061E-4</v>
      </c>
      <c r="I10" s="680">
        <f>Autriche!I10/I$9</f>
        <v>3.5917178181901966E-4</v>
      </c>
      <c r="J10" s="680">
        <f>Autriche!J10/J$9</f>
        <v>1.7827309633648076E-3</v>
      </c>
      <c r="K10" s="680">
        <f>Autriche!K10/K$9</f>
        <v>4.0322308185159378E-4</v>
      </c>
      <c r="L10" s="680">
        <f>Autriche!L10/L$9</f>
        <v>3.5203445719941592E-2</v>
      </c>
      <c r="M10" s="680">
        <f>Autriche!M10/M$9</f>
        <v>5.0726616667568262E-5</v>
      </c>
      <c r="N10" s="680">
        <f>Autriche!N10/N$9</f>
        <v>1.4991077466996716E-5</v>
      </c>
      <c r="O10" s="680">
        <f>Autriche!O10/O$9</f>
        <v>1.0756793748189551E-5</v>
      </c>
      <c r="P10" s="680">
        <f>Autriche!P10/P$9</f>
        <v>1.2468658719769519E-4</v>
      </c>
      <c r="Q10" s="680">
        <f>Autriche!Q10/Q$9</f>
        <v>7.7169052821598324E-3</v>
      </c>
      <c r="R10" s="680">
        <f>Autriche!R10/R$9</f>
        <v>8.7963966505360169E-4</v>
      </c>
      <c r="S10" s="680">
        <f>Autriche!S10/S$9</f>
        <v>1.5909094499660221E-3</v>
      </c>
      <c r="T10" s="680">
        <f>Autriche!T10/T$9</f>
        <v>2.0631221731920823E-3</v>
      </c>
      <c r="U10" s="680">
        <f>Autriche!U10/U$9</f>
        <v>1.3808253768252212E-3</v>
      </c>
      <c r="V10" s="680">
        <f>Autriche!V10/V$9</f>
        <v>4.0155026725578876E-3</v>
      </c>
      <c r="W10" s="680" t="e">
        <f>Autriche!W10/W$9</f>
        <v>#DIV/0!</v>
      </c>
      <c r="X10" s="680" t="e">
        <f>Autriche!X10/X$9</f>
        <v>#DIV/0!</v>
      </c>
      <c r="Y10" s="680">
        <f>Autriche!Y10/Y$9</f>
        <v>2.6808631215265232E-2</v>
      </c>
      <c r="Z10" s="680">
        <f>Autriche!Z10/Z$9</f>
        <v>1.8800471272095293E-2</v>
      </c>
      <c r="AA10" s="680">
        <f>Autriche!AA10/AA$9</f>
        <v>1.7436980402400978E-3</v>
      </c>
      <c r="AB10" s="680">
        <f>Autriche!AB10/AB$9</f>
        <v>6.3565013742544743E-3</v>
      </c>
    </row>
    <row r="11" spans="2:31" ht="45" x14ac:dyDescent="0.25">
      <c r="B11" s="679" t="s">
        <v>37</v>
      </c>
      <c r="C11" s="680">
        <v>11018.896000000001</v>
      </c>
      <c r="D11" s="680">
        <f>Autriche!D11/D$9</f>
        <v>2.4543209258210022E-3</v>
      </c>
      <c r="E11" s="680">
        <f>Autriche!E11/E$9</f>
        <v>0.16916859627319539</v>
      </c>
      <c r="F11" s="680">
        <f>Autriche!F11/F$9</f>
        <v>4.4573520433376493E-2</v>
      </c>
      <c r="G11" s="680">
        <f>Autriche!G11/G$9</f>
        <v>0.1177647381325277</v>
      </c>
      <c r="H11" s="680">
        <f>Autriche!H11/H$9</f>
        <v>3.657851596036718E-3</v>
      </c>
      <c r="I11" s="680">
        <f>Autriche!I11/I$9</f>
        <v>1.0121988435975586E-2</v>
      </c>
      <c r="J11" s="680">
        <f>Autriche!J11/J$9</f>
        <v>1.6127140129267904E-4</v>
      </c>
      <c r="K11" s="680">
        <f>Autriche!K11/K$9</f>
        <v>2.1338411673516976E-3</v>
      </c>
      <c r="L11" s="680">
        <f>Autriche!L11/L$9</f>
        <v>3.8893771721277392E-5</v>
      </c>
      <c r="M11" s="680">
        <f>Autriche!M11/M$9</f>
        <v>6.0522531571391411E-6</v>
      </c>
      <c r="N11" s="680">
        <f>Autriche!N11/N$9</f>
        <v>2.8419104202837378E-6</v>
      </c>
      <c r="O11" s="680">
        <f>Autriche!O11/O$9</f>
        <v>4.7997670440207037E-3</v>
      </c>
      <c r="P11" s="680">
        <f>Autriche!P11/P$9</f>
        <v>1.4891168484158547E-3</v>
      </c>
      <c r="Q11" s="680">
        <f>Autriche!Q11/Q$9</f>
        <v>2.9523558828635564E-3</v>
      </c>
      <c r="R11" s="680">
        <f>Autriche!R11/R$9</f>
        <v>7.6929313377088358E-3</v>
      </c>
      <c r="S11" s="680">
        <f>Autriche!S11/S$9</f>
        <v>5.8544745541379783E-4</v>
      </c>
      <c r="T11" s="680">
        <f>Autriche!T11/T$9</f>
        <v>3.4037777604637641E-4</v>
      </c>
      <c r="U11" s="680">
        <f>Autriche!U11/U$9</f>
        <v>1.600315255780032E-4</v>
      </c>
      <c r="V11" s="680">
        <f>Autriche!V11/V$9</f>
        <v>4.2993193731857803E-3</v>
      </c>
      <c r="W11" s="680" t="e">
        <f>Autriche!W11/W$9</f>
        <v>#DIV/0!</v>
      </c>
      <c r="X11" s="680" t="e">
        <f>Autriche!X11/X$9</f>
        <v>#DIV/0!</v>
      </c>
      <c r="Y11" s="680">
        <f>Autriche!Y11/Y$9</f>
        <v>2.665553040879224E-2</v>
      </c>
      <c r="Z11" s="680">
        <f>Autriche!Z11/Z$9</f>
        <v>3.0667799201363057E-4</v>
      </c>
      <c r="AA11" s="680">
        <f>Autriche!AA11/AA$9</f>
        <v>2.7792801835638324E-3</v>
      </c>
      <c r="AB11" s="680">
        <f>Autriche!AB11/AB$9</f>
        <v>4.295367879905628E-3</v>
      </c>
    </row>
    <row r="12" spans="2:31" ht="45" x14ac:dyDescent="0.25">
      <c r="B12" s="679" t="s">
        <v>38</v>
      </c>
      <c r="C12" s="680">
        <v>152174.79399999999</v>
      </c>
      <c r="D12" s="680">
        <f>Autriche!D12/D$9</f>
        <v>0.38104486675828042</v>
      </c>
      <c r="E12" s="680">
        <f>Autriche!E12/E$9</f>
        <v>0.20004100515090772</v>
      </c>
      <c r="F12" s="680">
        <f>Autriche!F12/F$9</f>
        <v>0.66098694239023281</v>
      </c>
      <c r="G12" s="680">
        <f>Autriche!G12/G$9</f>
        <v>3.2312803240443437E-2</v>
      </c>
      <c r="H12" s="680">
        <f>Autriche!H12/H$9</f>
        <v>7.530215085191011E-2</v>
      </c>
      <c r="I12" s="680">
        <f>Autriche!I12/I$9</f>
        <v>0.40896114717337251</v>
      </c>
      <c r="J12" s="680">
        <f>Autriche!J12/J$9</f>
        <v>0.17107681253460755</v>
      </c>
      <c r="K12" s="680">
        <f>Autriche!K12/K$9</f>
        <v>0.22079430222712634</v>
      </c>
      <c r="L12" s="680">
        <f>Autriche!L12/L$9</f>
        <v>0.39356328195480994</v>
      </c>
      <c r="M12" s="680">
        <f>Autriche!M12/M$9</f>
        <v>0.14185252231393986</v>
      </c>
      <c r="N12" s="680">
        <f>Autriche!N12/N$9</f>
        <v>2.4808030727303844E-2</v>
      </c>
      <c r="O12" s="680">
        <f>Autriche!O12/O$9</f>
        <v>5.5067168561528247E-2</v>
      </c>
      <c r="P12" s="680">
        <f>Autriche!P12/P$9</f>
        <v>0.11072024574277835</v>
      </c>
      <c r="Q12" s="680">
        <f>Autriche!Q12/Q$9</f>
        <v>0.17031765206410193</v>
      </c>
      <c r="R12" s="680">
        <f>Autriche!R12/R$9</f>
        <v>0.19657881117742113</v>
      </c>
      <c r="S12" s="680">
        <f>Autriche!S12/S$9</f>
        <v>0.16499010675049805</v>
      </c>
      <c r="T12" s="680">
        <f>Autriche!T12/T$9</f>
        <v>0.45325294908814173</v>
      </c>
      <c r="U12" s="680">
        <f>Autriche!U12/U$9</f>
        <v>0.12249243091998835</v>
      </c>
      <c r="V12" s="680">
        <f>Autriche!V12/V$9</f>
        <v>0.20237049159541129</v>
      </c>
      <c r="W12" s="680" t="e">
        <f>Autriche!W12/W$9</f>
        <v>#DIV/0!</v>
      </c>
      <c r="X12" s="680" t="e">
        <f>Autriche!X12/X$9</f>
        <v>#DIV/0!</v>
      </c>
      <c r="Y12" s="680">
        <f>Autriche!Y12/Y$9</f>
        <v>0.36812216477210552</v>
      </c>
      <c r="Z12" s="680">
        <f>Autriche!Z12/Z$9</f>
        <v>0.29051584195075886</v>
      </c>
      <c r="AA12" s="680">
        <f>Autriche!AA12/AA$9</f>
        <v>0.35323658465049107</v>
      </c>
      <c r="AB12" s="680">
        <f>Autriche!AB12/AB$9</f>
        <v>0.75890168384031964</v>
      </c>
    </row>
    <row r="13" spans="2:31" ht="90" x14ac:dyDescent="0.25">
      <c r="B13" s="679" t="s">
        <v>39</v>
      </c>
      <c r="C13" s="680">
        <v>30842.605</v>
      </c>
      <c r="D13" s="680">
        <f>Autriche!D13/D$9</f>
        <v>2.6435326194135671E-2</v>
      </c>
      <c r="E13" s="680">
        <f>Autriche!E13/E$9</f>
        <v>0.13231351644432873</v>
      </c>
      <c r="F13" s="680">
        <f>Autriche!F13/F$9</f>
        <v>2.5045377902773839E-2</v>
      </c>
      <c r="G13" s="680">
        <f>Autriche!G13/G$9</f>
        <v>0.7437426926470494</v>
      </c>
      <c r="H13" s="680">
        <f>Autriche!H13/H$9</f>
        <v>3.2892878760860562E-2</v>
      </c>
      <c r="I13" s="680">
        <f>Autriche!I13/I$9</f>
        <v>3.5579547025811984E-3</v>
      </c>
      <c r="J13" s="680">
        <f>Autriche!J13/J$9</f>
        <v>1.3601037488549338E-2</v>
      </c>
      <c r="K13" s="680">
        <f>Autriche!K13/K$9</f>
        <v>5.5628524528186417E-2</v>
      </c>
      <c r="L13" s="680">
        <f>Autriche!L13/L$9</f>
        <v>2.733829802643167E-2</v>
      </c>
      <c r="M13" s="680">
        <f>Autriche!M13/M$9</f>
        <v>9.2235090227551619E-3</v>
      </c>
      <c r="N13" s="680">
        <f>Autriche!N13/N$9</f>
        <v>3.230399574736525E-3</v>
      </c>
      <c r="O13" s="680">
        <f>Autriche!O13/O$9</f>
        <v>2.5659522346953435E-2</v>
      </c>
      <c r="P13" s="680">
        <f>Autriche!P13/P$9</f>
        <v>1.5863492874096576E-2</v>
      </c>
      <c r="Q13" s="680">
        <f>Autriche!Q13/Q$9</f>
        <v>1.0873536604919659E-2</v>
      </c>
      <c r="R13" s="680">
        <f>Autriche!R13/R$9</f>
        <v>3.8433980076920386E-2</v>
      </c>
      <c r="S13" s="680">
        <f>Autriche!S13/S$9</f>
        <v>0.13073714244315754</v>
      </c>
      <c r="T13" s="680">
        <f>Autriche!T13/T$9</f>
        <v>5.8338586562593706E-2</v>
      </c>
      <c r="U13" s="680">
        <f>Autriche!U13/U$9</f>
        <v>4.4817050125605766E-2</v>
      </c>
      <c r="V13" s="680">
        <f>Autriche!V13/V$9</f>
        <v>4.2598279679731517E-2</v>
      </c>
      <c r="W13" s="680" t="e">
        <f>Autriche!W13/W$9</f>
        <v>#DIV/0!</v>
      </c>
      <c r="X13" s="680" t="e">
        <f>Autriche!X13/X$9</f>
        <v>#DIV/0!</v>
      </c>
      <c r="Y13" s="680">
        <f>Autriche!Y13/Y$9</f>
        <v>7.4610559484713124E-2</v>
      </c>
      <c r="Z13" s="680">
        <f>Autriche!Z13/Z$9</f>
        <v>2.3252515418843805E-2</v>
      </c>
      <c r="AA13" s="680">
        <f>Autriche!AA13/AA$9</f>
        <v>0</v>
      </c>
      <c r="AB13" s="680">
        <f>Autriche!AB13/AB$9</f>
        <v>9.4470721127646248E-3</v>
      </c>
    </row>
    <row r="14" spans="2:31" ht="120" x14ac:dyDescent="0.25">
      <c r="B14" s="679" t="s">
        <v>40</v>
      </c>
      <c r="C14" s="680">
        <v>11050.450999999999</v>
      </c>
      <c r="D14" s="680">
        <f>Autriche!D14/D$9</f>
        <v>2.3557161057669732E-3</v>
      </c>
      <c r="E14" s="680">
        <f>Autriche!E14/E$9</f>
        <v>3.1667248058814216E-3</v>
      </c>
      <c r="F14" s="680">
        <f>Autriche!F14/F$9</f>
        <v>1.8364464838683918E-2</v>
      </c>
      <c r="G14" s="680">
        <f>Autriche!G14/G$9</f>
        <v>1.4934996471906742E-2</v>
      </c>
      <c r="H14" s="680">
        <f>Autriche!H14/H$9</f>
        <v>0.6053376847698666</v>
      </c>
      <c r="I14" s="680">
        <f>Autriche!I14/I$9</f>
        <v>1.7655568153729006E-3</v>
      </c>
      <c r="J14" s="680">
        <f>Autriche!J14/J$9</f>
        <v>5.7004763515283328E-3</v>
      </c>
      <c r="K14" s="680">
        <f>Autriche!K14/K$9</f>
        <v>4.9276167873305325E-3</v>
      </c>
      <c r="L14" s="680">
        <f>Autriche!L14/L$9</f>
        <v>9.9151176961296671E-3</v>
      </c>
      <c r="M14" s="680">
        <f>Autriche!M14/M$9</f>
        <v>1.4774985026912873E-3</v>
      </c>
      <c r="N14" s="680">
        <f>Autriche!N14/N$9</f>
        <v>1.0437271257294562E-2</v>
      </c>
      <c r="O14" s="680">
        <f>Autriche!O14/O$9</f>
        <v>0.15619687940653723</v>
      </c>
      <c r="P14" s="680">
        <f>Autriche!P14/P$9</f>
        <v>3.8156213092698007E-3</v>
      </c>
      <c r="Q14" s="680">
        <f>Autriche!Q14/Q$9</f>
        <v>6.9339745979985767E-3</v>
      </c>
      <c r="R14" s="680">
        <f>Autriche!R14/R$9</f>
        <v>1.00119370973644E-2</v>
      </c>
      <c r="S14" s="680">
        <f>Autriche!S14/S$9</f>
        <v>9.0256858864507274E-3</v>
      </c>
      <c r="T14" s="680">
        <f>Autriche!T14/T$9</f>
        <v>9.8782352612487977E-3</v>
      </c>
      <c r="U14" s="680">
        <f>Autriche!U14/U$9</f>
        <v>8.9933922160792459E-3</v>
      </c>
      <c r="V14" s="680">
        <f>Autriche!V14/V$9</f>
        <v>7.743337269635938E-3</v>
      </c>
      <c r="W14" s="680" t="e">
        <f>Autriche!W14/W$9</f>
        <v>#DIV/0!</v>
      </c>
      <c r="X14" s="680" t="e">
        <f>Autriche!X14/X$9</f>
        <v>#DIV/0!</v>
      </c>
      <c r="Y14" s="680">
        <f>Autriche!Y14/Y$9</f>
        <v>2.673186430486036E-2</v>
      </c>
      <c r="Z14" s="680">
        <f>Autriche!Z14/Z$9</f>
        <v>0</v>
      </c>
      <c r="AA14" s="680">
        <f>Autriche!AA14/AA$9</f>
        <v>0</v>
      </c>
      <c r="AB14" s="680">
        <f>Autriche!AB14/AB$9</f>
        <v>8.1190771628819047E-3</v>
      </c>
    </row>
    <row r="15" spans="2:31" ht="60" x14ac:dyDescent="0.25">
      <c r="B15" s="679" t="s">
        <v>41</v>
      </c>
      <c r="C15" s="680">
        <v>30625.43</v>
      </c>
      <c r="D15" s="680">
        <f>Autriche!D15/D$9</f>
        <v>2.3851723393132719E-2</v>
      </c>
      <c r="E15" s="680">
        <f>Autriche!E15/E$9</f>
        <v>4.2536528107476254E-2</v>
      </c>
      <c r="F15" s="680">
        <f>Autriche!F15/F$9</f>
        <v>1.9871535496704579E-2</v>
      </c>
      <c r="G15" s="680">
        <f>Autriche!G15/G$9</f>
        <v>1.0120164294650595E-2</v>
      </c>
      <c r="H15" s="680">
        <f>Autriche!H15/H$9</f>
        <v>7.2872844989042271E-2</v>
      </c>
      <c r="I15" s="680">
        <f>Autriche!I15/I$9</f>
        <v>0.35681564881441724</v>
      </c>
      <c r="J15" s="680">
        <f>Autriche!J15/J$9</f>
        <v>3.4102805551894683E-2</v>
      </c>
      <c r="K15" s="680">
        <f>Autriche!K15/K$9</f>
        <v>6.7974731866264196E-2</v>
      </c>
      <c r="L15" s="680">
        <f>Autriche!L15/L$9</f>
        <v>8.0096805256649722E-2</v>
      </c>
      <c r="M15" s="680">
        <f>Autriche!M15/M$9</f>
        <v>1.8003082156716043E-2</v>
      </c>
      <c r="N15" s="680">
        <f>Autriche!N15/N$9</f>
        <v>1.7465599917698273E-2</v>
      </c>
      <c r="O15" s="680">
        <f>Autriche!O15/O$9</f>
        <v>0.26269532504984061</v>
      </c>
      <c r="P15" s="680">
        <f>Autriche!P15/P$9</f>
        <v>1.6274029838737075E-2</v>
      </c>
      <c r="Q15" s="680">
        <f>Autriche!Q15/Q$9</f>
        <v>1.5501026196197297E-2</v>
      </c>
      <c r="R15" s="680">
        <f>Autriche!R15/R$9</f>
        <v>5.1070228259148552E-2</v>
      </c>
      <c r="S15" s="680">
        <f>Autriche!S15/S$9</f>
        <v>0.1241663185353251</v>
      </c>
      <c r="T15" s="680">
        <f>Autriche!T15/T$9</f>
        <v>5.0566561759481592E-2</v>
      </c>
      <c r="U15" s="680">
        <f>Autriche!U15/U$9</f>
        <v>7.4462415837175194E-2</v>
      </c>
      <c r="V15" s="680">
        <f>Autriche!V15/V$9</f>
        <v>4.8780032576706052E-2</v>
      </c>
      <c r="W15" s="680" t="e">
        <f>Autriche!W15/W$9</f>
        <v>#DIV/0!</v>
      </c>
      <c r="X15" s="680" t="e">
        <f>Autriche!X15/X$9</f>
        <v>#DIV/0!</v>
      </c>
      <c r="Y15" s="680">
        <f>Autriche!Y15/Y$9</f>
        <v>7.4085196978657217E-2</v>
      </c>
      <c r="Z15" s="680">
        <f>Autriche!Z15/Z$9</f>
        <v>3.5583757031885854E-3</v>
      </c>
      <c r="AA15" s="680">
        <f>Autriche!AA15/AA$9</f>
        <v>0.35678087593314012</v>
      </c>
      <c r="AB15" s="680">
        <f>Autriche!AB15/AB$9</f>
        <v>4.0987068310893915E-3</v>
      </c>
      <c r="AC15" s="646">
        <f>(Y15-I15)/($Y15-$I15+$Z15+$AA15)</f>
        <v>-3.6430205409991192</v>
      </c>
      <c r="AD15" s="646">
        <f>(Z15)/($Y15-$I15+$Z15+$AA15)</f>
        <v>4.5850157615277429E-2</v>
      </c>
      <c r="AE15" s="646">
        <f>(AA15)/($Y15-$I15+$Z15+$AA15)</f>
        <v>4.5971703833838422</v>
      </c>
    </row>
    <row r="16" spans="2:31" ht="165" x14ac:dyDescent="0.25">
      <c r="B16" s="679" t="s">
        <v>42</v>
      </c>
      <c r="C16" s="680">
        <v>6434.2060000000001</v>
      </c>
      <c r="D16" s="680">
        <f>Autriche!D16/D$9</f>
        <v>8.7223006539221236E-3</v>
      </c>
      <c r="E16" s="680">
        <f>Autriche!E16/E$9</f>
        <v>2.0272285862259619E-2</v>
      </c>
      <c r="F16" s="680">
        <f>Autriche!F16/F$9</f>
        <v>1.4008163530807952E-2</v>
      </c>
      <c r="G16" s="680">
        <f>Autriche!G16/G$9</f>
        <v>1.9086383302717026E-3</v>
      </c>
      <c r="H16" s="680">
        <f>Autriche!H16/H$9</f>
        <v>2.2631198167979094E-2</v>
      </c>
      <c r="I16" s="680">
        <f>Autriche!I16/I$9</f>
        <v>6.4215751681796452E-3</v>
      </c>
      <c r="J16" s="680">
        <f>Autriche!J16/J$9</f>
        <v>5.616912919032345E-2</v>
      </c>
      <c r="K16" s="680">
        <f>Autriche!K16/K$9</f>
        <v>4.0685538568974465E-2</v>
      </c>
      <c r="L16" s="680">
        <f>Autriche!L16/L$9</f>
        <v>6.0231699586295448E-3</v>
      </c>
      <c r="M16" s="680">
        <f>Autriche!M16/M$9</f>
        <v>4.9702101236225741E-3</v>
      </c>
      <c r="N16" s="680">
        <f>Autriche!N16/N$9</f>
        <v>2.642834595342862E-3</v>
      </c>
      <c r="O16" s="680">
        <f>Autriche!O16/O$9</f>
        <v>1.0322714283660839E-3</v>
      </c>
      <c r="P16" s="680">
        <f>Autriche!P16/P$9</f>
        <v>1.0785125116325225E-2</v>
      </c>
      <c r="Q16" s="680">
        <f>Autriche!Q16/Q$9</f>
        <v>2.5146782292573749E-2</v>
      </c>
      <c r="R16" s="680">
        <f>Autriche!R16/R$9</f>
        <v>9.8905291317845315E-3</v>
      </c>
      <c r="S16" s="680">
        <f>Autriche!S16/S$9</f>
        <v>7.5837337690109613E-3</v>
      </c>
      <c r="T16" s="680">
        <f>Autriche!T16/T$9</f>
        <v>8.7642358577952797E-3</v>
      </c>
      <c r="U16" s="680">
        <f>Autriche!U16/U$9</f>
        <v>4.6354428081800785E-2</v>
      </c>
      <c r="V16" s="680">
        <f>Autriche!V16/V$9</f>
        <v>2.1307879498183632E-2</v>
      </c>
      <c r="W16" s="680" t="e">
        <f>Autriche!W16/W$9</f>
        <v>#DIV/0!</v>
      </c>
      <c r="X16" s="680" t="e">
        <f>Autriche!X16/X$9</f>
        <v>#DIV/0!</v>
      </c>
      <c r="Y16" s="680">
        <f>Autriche!Y16/Y$9</f>
        <v>1.5564823707332701E-2</v>
      </c>
      <c r="Z16" s="680">
        <f>Autriche!Z16/Z$9</f>
        <v>1.6508995310984088E-2</v>
      </c>
      <c r="AA16" s="680">
        <f>Autriche!AA16/AA$9</f>
        <v>9.2742605810347805E-4</v>
      </c>
      <c r="AB16" s="680">
        <f>Autriche!AB16/AB$9</f>
        <v>6.7683646282030866E-3</v>
      </c>
    </row>
    <row r="17" spans="2:29" ht="60" x14ac:dyDescent="0.25">
      <c r="B17" s="679" t="s">
        <v>43</v>
      </c>
      <c r="C17" s="680">
        <v>20165.63</v>
      </c>
      <c r="D17" s="680">
        <f>Autriche!D17/D$9</f>
        <v>2.3967231896624584E-3</v>
      </c>
      <c r="E17" s="680">
        <f>Autriche!E17/E$9</f>
        <v>0.12427961626174891</v>
      </c>
      <c r="F17" s="680">
        <f>Autriche!F17/F$9</f>
        <v>3.6517037717774356E-2</v>
      </c>
      <c r="G17" s="680">
        <f>Autriche!G17/G$9</f>
        <v>1.4798647735615896E-2</v>
      </c>
      <c r="H17" s="680">
        <f>Autriche!H17/H$9</f>
        <v>4.0238829571901225E-2</v>
      </c>
      <c r="I17" s="680">
        <f>Autriche!I17/I$9</f>
        <v>8.6380329468469085E-3</v>
      </c>
      <c r="J17" s="680">
        <f>Autriche!J17/J$9</f>
        <v>0.17154996991038793</v>
      </c>
      <c r="K17" s="680">
        <f>Autriche!K17/K$9</f>
        <v>0.32214623670634202</v>
      </c>
      <c r="L17" s="680">
        <f>Autriche!L17/L$9</f>
        <v>1.0550494397955707E-2</v>
      </c>
      <c r="M17" s="680">
        <f>Autriche!M17/M$9</f>
        <v>1.4754706859118333E-2</v>
      </c>
      <c r="N17" s="680">
        <f>Autriche!N17/N$9</f>
        <v>1.7198247194910081E-2</v>
      </c>
      <c r="O17" s="680">
        <f>Autriche!O17/O$9</f>
        <v>2.4581177571913692E-3</v>
      </c>
      <c r="P17" s="680">
        <f>Autriche!P17/P$9</f>
        <v>1.3719085690724714E-2</v>
      </c>
      <c r="Q17" s="680">
        <f>Autriche!Q17/Q$9</f>
        <v>2.8756649747603426E-2</v>
      </c>
      <c r="R17" s="680">
        <f>Autriche!R17/R$9</f>
        <v>1.7528437340707838E-2</v>
      </c>
      <c r="S17" s="680">
        <f>Autriche!S17/S$9</f>
        <v>2.1308572110808909E-2</v>
      </c>
      <c r="T17" s="680">
        <f>Autriche!T17/T$9</f>
        <v>7.5745532262960005E-3</v>
      </c>
      <c r="U17" s="680">
        <f>Autriche!U17/U$9</f>
        <v>1.3343023779862405E-2</v>
      </c>
      <c r="V17" s="680">
        <f>Autriche!V17/V$9</f>
        <v>3.9379122822714101E-2</v>
      </c>
      <c r="W17" s="680" t="e">
        <f>Autriche!W17/W$9</f>
        <v>#DIV/0!</v>
      </c>
      <c r="X17" s="680" t="e">
        <f>Autriche!X17/X$9</f>
        <v>#DIV/0!</v>
      </c>
      <c r="Y17" s="680">
        <f>Autriche!Y17/Y$9</f>
        <v>4.8782161450425986E-2</v>
      </c>
      <c r="Z17" s="680">
        <f>Autriche!Z17/Z$9</f>
        <v>3.3901109432881708E-2</v>
      </c>
      <c r="AA17" s="680">
        <f>Autriche!AA17/AA$9</f>
        <v>0</v>
      </c>
      <c r="AB17" s="680">
        <f>Autriche!AB17/AB$9</f>
        <v>6.343024763706831E-2</v>
      </c>
    </row>
    <row r="18" spans="2:29" ht="60" x14ac:dyDescent="0.25">
      <c r="B18" s="679" t="s">
        <v>44</v>
      </c>
      <c r="C18" s="680">
        <v>1679.5039999999999</v>
      </c>
      <c r="D18" s="680">
        <f>Autriche!D18/D$9</f>
        <v>3.2899576468820528E-4</v>
      </c>
      <c r="E18" s="680">
        <f>Autriche!E18/E$9</f>
        <v>2.2135008001834544E-3</v>
      </c>
      <c r="F18" s="680">
        <f>Autriche!F18/F$9</f>
        <v>1.8167676149600451E-3</v>
      </c>
      <c r="G18" s="680">
        <f>Autriche!G18/G$9</f>
        <v>8.6556352685245811E-4</v>
      </c>
      <c r="H18" s="680">
        <f>Autriche!H18/H$9</f>
        <v>1.7506688768531503E-3</v>
      </c>
      <c r="I18" s="680">
        <f>Autriche!I18/I$9</f>
        <v>1.9270388994899156E-3</v>
      </c>
      <c r="J18" s="680">
        <f>Autriche!J18/J$9</f>
        <v>5.6057232495298316E-3</v>
      </c>
      <c r="K18" s="680">
        <f>Autriche!K18/K$9</f>
        <v>5.2359121463701986E-3</v>
      </c>
      <c r="L18" s="680">
        <f>Autriche!L18/L$9</f>
        <v>2.6210490410226467E-2</v>
      </c>
      <c r="M18" s="680">
        <f>Autriche!M18/M$9</f>
        <v>1.2277962641874642E-3</v>
      </c>
      <c r="N18" s="680">
        <f>Autriche!N18/N$9</f>
        <v>6.6851679771544499E-3</v>
      </c>
      <c r="O18" s="680">
        <f>Autriche!O18/O$9</f>
        <v>4.9647838755471332E-4</v>
      </c>
      <c r="P18" s="680">
        <f>Autriche!P18/P$9</f>
        <v>3.8499811021139359E-3</v>
      </c>
      <c r="Q18" s="680">
        <f>Autriche!Q18/Q$9</f>
        <v>5.0036342753660465E-2</v>
      </c>
      <c r="R18" s="680">
        <f>Autriche!R18/R$9</f>
        <v>2.9263702077837275E-3</v>
      </c>
      <c r="S18" s="680">
        <f>Autriche!S18/S$9</f>
        <v>5.6540592340117435E-3</v>
      </c>
      <c r="T18" s="680">
        <f>Autriche!T18/T$9</f>
        <v>2.8588454018569544E-3</v>
      </c>
      <c r="U18" s="680">
        <f>Autriche!U18/U$9</f>
        <v>2.5288776255369834E-3</v>
      </c>
      <c r="V18" s="680">
        <f>Autriche!V18/V$9</f>
        <v>1.4172763195550891E-2</v>
      </c>
      <c r="W18" s="680" t="e">
        <f>Autriche!W18/W$9</f>
        <v>#DIV/0!</v>
      </c>
      <c r="X18" s="680" t="e">
        <f>Autriche!X18/X$9</f>
        <v>#DIV/0!</v>
      </c>
      <c r="Y18" s="680">
        <f>Autriche!Y18/Y$9</f>
        <v>4.0628453107904999E-3</v>
      </c>
      <c r="Z18" s="680">
        <f>Autriche!Z18/Z$9</f>
        <v>5.7664794734378445E-2</v>
      </c>
      <c r="AA18" s="680">
        <f>Autriche!AA18/AA$9</f>
        <v>0</v>
      </c>
      <c r="AB18" s="680">
        <f>Autriche!AB18/AB$9</f>
        <v>5.9677610509413417E-3</v>
      </c>
    </row>
    <row r="19" spans="2:29" ht="75" x14ac:dyDescent="0.25">
      <c r="B19" s="679" t="s">
        <v>45</v>
      </c>
      <c r="C19" s="680">
        <v>22099.974999999999</v>
      </c>
      <c r="D19" s="680">
        <f>Autriche!D19/D$9</f>
        <v>4.0852133463971678E-3</v>
      </c>
      <c r="E19" s="680">
        <f>Autriche!E19/E$9</f>
        <v>2.3326295087446887E-2</v>
      </c>
      <c r="F19" s="680">
        <f>Autriche!F19/F$9</f>
        <v>1.5225868045322674E-2</v>
      </c>
      <c r="G19" s="680">
        <f>Autriche!G19/G$9</f>
        <v>8.9210482610743713E-3</v>
      </c>
      <c r="H19" s="680">
        <f>Autriche!H19/H$9</f>
        <v>1.1534190888502703E-2</v>
      </c>
      <c r="I19" s="680">
        <f>Autriche!I19/I$9</f>
        <v>5.8005274645761386E-3</v>
      </c>
      <c r="J19" s="680">
        <f>Autriche!J19/J$9</f>
        <v>7.2397045846166769E-2</v>
      </c>
      <c r="K19" s="680">
        <f>Autriche!K19/K$9</f>
        <v>2.14201549903828E-2</v>
      </c>
      <c r="L19" s="680">
        <f>Autriche!L19/L$9</f>
        <v>2.6089562074012612E-2</v>
      </c>
      <c r="M19" s="680">
        <f>Autriche!M19/M$9</f>
        <v>0.57278804653795834</v>
      </c>
      <c r="N19" s="680">
        <f>Autriche!N19/N$9</f>
        <v>0.10842236387408943</v>
      </c>
      <c r="O19" s="680">
        <f>Autriche!O19/O$9</f>
        <v>9.2175251206831343E-3</v>
      </c>
      <c r="P19" s="680">
        <f>Autriche!P19/P$9</f>
        <v>0.14632473892572809</v>
      </c>
      <c r="Q19" s="680">
        <f>Autriche!Q19/Q$9</f>
        <v>4.9630420418131295E-2</v>
      </c>
      <c r="R19" s="680">
        <f>Autriche!R19/R$9</f>
        <v>4.2771474419398457E-2</v>
      </c>
      <c r="S19" s="680">
        <f>Autriche!S19/S$9</f>
        <v>6.3149332659865637E-2</v>
      </c>
      <c r="T19" s="680">
        <f>Autriche!T19/T$9</f>
        <v>2.9099086266025632E-2</v>
      </c>
      <c r="U19" s="680">
        <f>Autriche!U19/U$9</f>
        <v>9.1340048964586543E-2</v>
      </c>
      <c r="V19" s="680">
        <f>Autriche!V19/V$9</f>
        <v>6.0014196760223473E-2</v>
      </c>
      <c r="W19" s="680" t="e">
        <f>Autriche!W19/W$9</f>
        <v>#DIV/0!</v>
      </c>
      <c r="X19" s="680" t="e">
        <f>Autriche!X19/X$9</f>
        <v>#DIV/0!</v>
      </c>
      <c r="Y19" s="680">
        <f>Autriche!Y19/Y$9</f>
        <v>5.3461486127652738E-2</v>
      </c>
      <c r="Z19" s="680">
        <f>Autriche!Z19/Z$9</f>
        <v>2.6112484922916419E-2</v>
      </c>
      <c r="AA19" s="680">
        <f>Autriche!AA19/AA$9</f>
        <v>0.10530905996325071</v>
      </c>
      <c r="AB19" s="680">
        <f>Autriche!AB19/AB$9</f>
        <v>4.2557651359529484E-2</v>
      </c>
    </row>
    <row r="20" spans="2:29" ht="60" x14ac:dyDescent="0.25">
      <c r="B20" s="679" t="s">
        <v>46</v>
      </c>
      <c r="C20" s="680">
        <v>20911.028999999999</v>
      </c>
      <c r="D20" s="680">
        <f>Autriche!D20/D$9</f>
        <v>3.8230184344058823E-2</v>
      </c>
      <c r="E20" s="680">
        <f>Autriche!E20/E$9</f>
        <v>3.4939886643106523E-2</v>
      </c>
      <c r="F20" s="680">
        <f>Autriche!F20/F$9</f>
        <v>1.369366522552742E-2</v>
      </c>
      <c r="G20" s="680">
        <f>Autriche!G20/G$9</f>
        <v>1.0757434308541645E-2</v>
      </c>
      <c r="H20" s="680">
        <f>Autriche!H20/H$9</f>
        <v>1.8582589540865765E-2</v>
      </c>
      <c r="I20" s="680">
        <f>Autriche!I20/I$9</f>
        <v>1.5890132353107395E-2</v>
      </c>
      <c r="J20" s="680">
        <f>Autriche!J20/J$9</f>
        <v>6.7881880991551818E-2</v>
      </c>
      <c r="K20" s="680">
        <f>Autriche!K20/K$9</f>
        <v>3.1750137049153054E-2</v>
      </c>
      <c r="L20" s="680">
        <f>Autriche!L20/L$9</f>
        <v>6.6674430519182676E-2</v>
      </c>
      <c r="M20" s="680">
        <f>Autriche!M20/M$9</f>
        <v>2.1850817699957864E-2</v>
      </c>
      <c r="N20" s="680">
        <f>Autriche!N20/N$9</f>
        <v>0.46907592938108372</v>
      </c>
      <c r="O20" s="680">
        <f>Autriche!O20/O$9</f>
        <v>0.14853494848971285</v>
      </c>
      <c r="P20" s="680">
        <f>Autriche!P20/P$9</f>
        <v>8.2543964413649168E-2</v>
      </c>
      <c r="Q20" s="680">
        <f>Autriche!Q20/Q$9</f>
        <v>4.8646719019758269E-2</v>
      </c>
      <c r="R20" s="680">
        <f>Autriche!R20/R$9</f>
        <v>6.6594622617216506E-2</v>
      </c>
      <c r="S20" s="680">
        <f>Autriche!S20/S$9</f>
        <v>4.8800453371953906E-2</v>
      </c>
      <c r="T20" s="680">
        <f>Autriche!T20/T$9</f>
        <v>2.6065198805542898E-2</v>
      </c>
      <c r="U20" s="680">
        <f>Autriche!U20/U$9</f>
        <v>4.729311102234527E-2</v>
      </c>
      <c r="V20" s="680">
        <f>Autriche!V20/V$9</f>
        <v>6.6404812678014985E-2</v>
      </c>
      <c r="W20" s="680" t="e">
        <f>Autriche!W20/W$9</f>
        <v>#DIV/0!</v>
      </c>
      <c r="X20" s="680" t="e">
        <f>Autriche!X20/X$9</f>
        <v>#DIV/0!</v>
      </c>
      <c r="Y20" s="680">
        <f>Autriche!Y20/Y$9</f>
        <v>5.0585337168863043E-2</v>
      </c>
      <c r="Z20" s="680">
        <f>Autriche!Z20/Z$9</f>
        <v>2.7450438236185683E-2</v>
      </c>
      <c r="AA20" s="680">
        <f>Autriche!AA20/AA$9</f>
        <v>0</v>
      </c>
      <c r="AB20" s="680">
        <f>Autriche!AB20/AB$9</f>
        <v>1.6796119705348733E-2</v>
      </c>
    </row>
    <row r="21" spans="2:29" ht="45" x14ac:dyDescent="0.25">
      <c r="B21" s="679" t="s">
        <v>47</v>
      </c>
      <c r="C21" s="680">
        <v>21667.503000000001</v>
      </c>
      <c r="D21" s="680">
        <f>Autriche!D21/D$9</f>
        <v>7.3213296312179725E-3</v>
      </c>
      <c r="E21" s="680">
        <f>Autriche!E21/E$9</f>
        <v>3.9575800742173803E-2</v>
      </c>
      <c r="F21" s="680">
        <f>Autriche!F21/F$9</f>
        <v>1.4173280634994767E-2</v>
      </c>
      <c r="G21" s="680">
        <f>Autriche!G21/G$9</f>
        <v>3.8854161747173825E-3</v>
      </c>
      <c r="H21" s="680">
        <f>Autriche!H21/H$9</f>
        <v>1.5028494312216626E-2</v>
      </c>
      <c r="I21" s="680">
        <f>Autriche!I21/I$9</f>
        <v>1.7505534065083716E-2</v>
      </c>
      <c r="J21" s="680">
        <f>Autriche!J21/J$9</f>
        <v>0.12284861300947926</v>
      </c>
      <c r="K21" s="680">
        <f>Autriche!K21/K$9</f>
        <v>4.6644999926661747E-2</v>
      </c>
      <c r="L21" s="680">
        <f>Autriche!L21/L$9</f>
        <v>0.17633877279867957</v>
      </c>
      <c r="M21" s="680">
        <f>Autriche!M21/M$9</f>
        <v>4.747212672245097E-2</v>
      </c>
      <c r="N21" s="680">
        <f>Autriche!N21/N$9</f>
        <v>4.1635692803408925E-2</v>
      </c>
      <c r="O21" s="680">
        <f>Autriche!O21/O$9</f>
        <v>0.20504181394192797</v>
      </c>
      <c r="P21" s="680">
        <f>Autriche!P21/P$9</f>
        <v>5.6347221009791004E-2</v>
      </c>
      <c r="Q21" s="680">
        <f>Autriche!Q21/Q$9</f>
        <v>4.8452331913043253E-2</v>
      </c>
      <c r="R21" s="680">
        <f>Autriche!R21/R$9</f>
        <v>0.13648681867387605</v>
      </c>
      <c r="S21" s="680">
        <f>Autriche!S21/S$9</f>
        <v>0.15830124544128496</v>
      </c>
      <c r="T21" s="680">
        <f>Autriche!T21/T$9</f>
        <v>9.7933113340421582E-2</v>
      </c>
      <c r="U21" s="680">
        <f>Autriche!U21/U$9</f>
        <v>8.9035721503398141E-2</v>
      </c>
      <c r="V21" s="680">
        <f>Autriche!V21/V$9</f>
        <v>0.1456406288050843</v>
      </c>
      <c r="W21" s="680" t="e">
        <f>Autriche!W21/W$9</f>
        <v>#DIV/0!</v>
      </c>
      <c r="X21" s="680" t="e">
        <f>Autriche!X21/X$9</f>
        <v>#DIV/0!</v>
      </c>
      <c r="Y21" s="680">
        <f>Autriche!Y21/Y$9</f>
        <v>5.2415304137465049E-2</v>
      </c>
      <c r="Z21" s="680">
        <f>Autriche!Z21/Z$9</f>
        <v>0.12806683634442761</v>
      </c>
      <c r="AA21" s="680">
        <f>Autriche!AA21/AA$9</f>
        <v>2.5314577027618947E-2</v>
      </c>
      <c r="AB21" s="680">
        <f>Autriche!AB21/AB$9</f>
        <v>8.5971575309745478E-4</v>
      </c>
    </row>
    <row r="22" spans="2:29" ht="90" x14ac:dyDescent="0.25">
      <c r="B22" s="679" t="s">
        <v>48</v>
      </c>
      <c r="C22" s="680">
        <v>39473.544999999998</v>
      </c>
      <c r="D22" s="680">
        <f>Autriche!D22/D$9</f>
        <v>3.5388956886216294E-2</v>
      </c>
      <c r="E22" s="680">
        <f>Autriche!E22/E$9</f>
        <v>0.12644550444594949</v>
      </c>
      <c r="F22" s="680">
        <f>Autriche!F22/F$9</f>
        <v>5.2546349143622918E-2</v>
      </c>
      <c r="G22" s="680">
        <f>Autriche!G22/G$9</f>
        <v>1.9234477827384664E-2</v>
      </c>
      <c r="H22" s="680">
        <f>Autriche!H22/H$9</f>
        <v>5.2480322341137566E-2</v>
      </c>
      <c r="I22" s="680">
        <f>Autriche!I22/I$9</f>
        <v>8.7116050750391902E-2</v>
      </c>
      <c r="J22" s="680">
        <f>Autriche!J22/J$9</f>
        <v>0.18160164654944214</v>
      </c>
      <c r="K22" s="680">
        <f>Autriche!K22/K$9</f>
        <v>5.752087132662536E-2</v>
      </c>
      <c r="L22" s="680">
        <f>Autriche!L22/L$9</f>
        <v>7.602380030596434E-2</v>
      </c>
      <c r="M22" s="680">
        <f>Autriche!M22/M$9</f>
        <v>8.6328652695445818E-2</v>
      </c>
      <c r="N22" s="680">
        <f>Autriche!N22/N$9</f>
        <v>0.21986020784738144</v>
      </c>
      <c r="O22" s="680">
        <f>Autriche!O22/O$9</f>
        <v>2.3018253517447757E-2</v>
      </c>
      <c r="P22" s="680">
        <f>Autriche!P22/P$9</f>
        <v>0.4554356855418708</v>
      </c>
      <c r="Q22" s="680">
        <f>Autriche!Q22/Q$9</f>
        <v>0.12419809060041334</v>
      </c>
      <c r="R22" s="680">
        <f>Autriche!R22/R$9</f>
        <v>7.5764413685956392E-2</v>
      </c>
      <c r="S22" s="680">
        <f>Autriche!S22/S$9</f>
        <v>7.7875344830582477E-2</v>
      </c>
      <c r="T22" s="680">
        <f>Autriche!T22/T$9</f>
        <v>6.6341530469647872E-2</v>
      </c>
      <c r="U22" s="680">
        <f>Autriche!U22/U$9</f>
        <v>0.15636693014940176</v>
      </c>
      <c r="V22" s="680">
        <f>Autriche!V22/V$9</f>
        <v>0.17065145709361032</v>
      </c>
      <c r="W22" s="680" t="e">
        <f>Autriche!W22/W$9</f>
        <v>#DIV/0!</v>
      </c>
      <c r="X22" s="680" t="e">
        <f>Autriche!X22/X$9</f>
        <v>#DIV/0!</v>
      </c>
      <c r="Y22" s="680">
        <f>Autriche!Y22/Y$9</f>
        <v>9.5489446410087622E-2</v>
      </c>
      <c r="Z22" s="680">
        <f>Autriche!Z22/Z$9</f>
        <v>6.166603957051279E-3</v>
      </c>
      <c r="AA22" s="680">
        <f>Autriche!AA22/AA$9</f>
        <v>0.14993360021542135</v>
      </c>
      <c r="AB22" s="680">
        <f>Autriche!AB22/AB$9</f>
        <v>5.6868372555674632E-2</v>
      </c>
    </row>
    <row r="23" spans="2:29" ht="60" x14ac:dyDescent="0.25">
      <c r="B23" s="679" t="s">
        <v>49</v>
      </c>
      <c r="C23" s="680">
        <v>25454.438999999998</v>
      </c>
      <c r="D23" s="680">
        <f>Autriche!D23/D$9</f>
        <v>2.8316487038944207E-2</v>
      </c>
      <c r="E23" s="680">
        <f>Autriche!E23/E$9</f>
        <v>7.3020262569001862E-2</v>
      </c>
      <c r="F23" s="680">
        <f>Autriche!F23/F$9</f>
        <v>2.8893428852684644E-2</v>
      </c>
      <c r="G23" s="680">
        <f>Autriche!G23/G$9</f>
        <v>1.6440688038308698E-2</v>
      </c>
      <c r="H23" s="680">
        <f>Autriche!H23/H$9</f>
        <v>4.1987739866256278E-2</v>
      </c>
      <c r="I23" s="680">
        <f>Autriche!I23/I$9</f>
        <v>7.2281312246206347E-2</v>
      </c>
      <c r="J23" s="680">
        <f>Autriche!J23/J$9</f>
        <v>7.5822347316394936E-2</v>
      </c>
      <c r="K23" s="680">
        <f>Autriche!K23/K$9</f>
        <v>0.11608166267224947</v>
      </c>
      <c r="L23" s="680">
        <f>Autriche!L23/L$9</f>
        <v>4.4436469482694953E-2</v>
      </c>
      <c r="M23" s="680">
        <f>Autriche!M23/M$9</f>
        <v>6.2875672556632095E-2</v>
      </c>
      <c r="N23" s="680">
        <f>Autriche!N23/N$9</f>
        <v>6.3327710850392668E-2</v>
      </c>
      <c r="O23" s="680">
        <f>Autriche!O23/O$9</f>
        <v>0.10492743019531006</v>
      </c>
      <c r="P23" s="680">
        <f>Autriche!P23/P$9</f>
        <v>6.9159044551369384E-2</v>
      </c>
      <c r="Q23" s="680">
        <f>Autriche!Q23/Q$9</f>
        <v>0.40430853452023374</v>
      </c>
      <c r="R23" s="680">
        <f>Autriche!R23/R$9</f>
        <v>9.8680735274556883E-2</v>
      </c>
      <c r="S23" s="680">
        <f>Autriche!S23/S$9</f>
        <v>9.2936510999483399E-2</v>
      </c>
      <c r="T23" s="680">
        <f>Autriche!T23/T$9</f>
        <v>6.6801991426415047E-2</v>
      </c>
      <c r="U23" s="680">
        <f>Autriche!U23/U$9</f>
        <v>9.3607056820995876E-2</v>
      </c>
      <c r="V23" s="680">
        <f>Autriche!V23/V$9</f>
        <v>9.4972533772113552E-2</v>
      </c>
      <c r="W23" s="680" t="e">
        <f>Autriche!W23/W$9</f>
        <v>#DIV/0!</v>
      </c>
      <c r="X23" s="680" t="e">
        <f>Autriche!X23/X$9</f>
        <v>#DIV/0!</v>
      </c>
      <c r="Y23" s="680">
        <f>Autriche!Y23/Y$9</f>
        <v>6.1576184474673966E-2</v>
      </c>
      <c r="Z23" s="680">
        <f>Autriche!Z23/Z$9</f>
        <v>1.741048792293785E-2</v>
      </c>
      <c r="AA23" s="680">
        <f>Autriche!AA23/AA$9</f>
        <v>2.4917395599564408E-3</v>
      </c>
      <c r="AB23" s="680">
        <f>Autriche!AB23/AB$9</f>
        <v>1.10059365676391E-2</v>
      </c>
    </row>
    <row r="24" spans="2:29" ht="135" x14ac:dyDescent="0.25">
      <c r="B24" s="679" t="s">
        <v>50</v>
      </c>
      <c r="C24" s="680">
        <v>1266.6130000000001</v>
      </c>
      <c r="D24" s="680">
        <f>Autriche!D24/D$9</f>
        <v>1.0093690230610066E-3</v>
      </c>
      <c r="E24" s="680">
        <f>Autriche!E24/E$9</f>
        <v>4.3920209029101032E-4</v>
      </c>
      <c r="F24" s="680">
        <f>Autriche!F24/F$9</f>
        <v>2.9229623125920031E-4</v>
      </c>
      <c r="G24" s="680">
        <f>Autriche!G24/G$9</f>
        <v>1.4199507966485117E-4</v>
      </c>
      <c r="H24" s="680">
        <f>Autriche!H24/H$9</f>
        <v>8.5572624357282056E-4</v>
      </c>
      <c r="I24" s="680">
        <f>Autriche!I24/I$9</f>
        <v>4.2301916459789934E-4</v>
      </c>
      <c r="J24" s="680">
        <f>Autriche!J24/J$9</f>
        <v>8.6395600398020943E-4</v>
      </c>
      <c r="K24" s="680">
        <f>Autriche!K24/K$9</f>
        <v>6.7278924842458703E-4</v>
      </c>
      <c r="L24" s="680">
        <f>Autriche!L24/L$9</f>
        <v>6.4320016165503281E-4</v>
      </c>
      <c r="M24" s="680">
        <f>Autriche!M24/M$9</f>
        <v>9.2836571881518848E-4</v>
      </c>
      <c r="N24" s="680">
        <f>Autriche!N24/N$9</f>
        <v>4.4789929178881849E-3</v>
      </c>
      <c r="O24" s="680">
        <f>Autriche!O24/O$9</f>
        <v>2.0642572781370832E-4</v>
      </c>
      <c r="P24" s="680">
        <f>Autriche!P24/P$9</f>
        <v>2.8867519514581786E-3</v>
      </c>
      <c r="Q24" s="680">
        <f>Autriche!Q24/Q$9</f>
        <v>1.0847125993511501E-3</v>
      </c>
      <c r="R24" s="680">
        <f>Autriche!R24/R$9</f>
        <v>7.6801818782218048E-2</v>
      </c>
      <c r="S24" s="680">
        <f>Autriche!S24/S$9</f>
        <v>1.956983379295698E-3</v>
      </c>
      <c r="T24" s="680">
        <f>Autriche!T24/T$9</f>
        <v>9.6833870198935403E-4</v>
      </c>
      <c r="U24" s="680">
        <f>Autriche!U24/U$9</f>
        <v>2.2189351451685187E-3</v>
      </c>
      <c r="V24" s="680">
        <f>Autriche!V24/V$9</f>
        <v>4.1011216981126485E-3</v>
      </c>
      <c r="W24" s="680" t="e">
        <f>Autriche!W24/W$9</f>
        <v>#DIV/0!</v>
      </c>
      <c r="X24" s="680" t="e">
        <f>Autriche!X24/X$9</f>
        <v>#DIV/0!</v>
      </c>
      <c r="Y24" s="680">
        <f>Autriche!Y24/Y$9</f>
        <v>3.0640312185242122E-3</v>
      </c>
      <c r="Z24" s="680">
        <f>Autriche!Z24/Z$9</f>
        <v>9.530148634167615E-2</v>
      </c>
      <c r="AA24" s="680">
        <f>Autriche!AA24/AA$9</f>
        <v>0</v>
      </c>
      <c r="AB24" s="680">
        <f>Autriche!AB24/AB$9</f>
        <v>1.1539102979859404E-3</v>
      </c>
    </row>
    <row r="25" spans="2:29" ht="30" x14ac:dyDescent="0.25">
      <c r="B25" s="679" t="s">
        <v>51</v>
      </c>
      <c r="C25" s="680">
        <v>1244.942</v>
      </c>
      <c r="D25" s="680">
        <f>Autriche!D25/D$9</f>
        <v>5.4123090118544904E-4</v>
      </c>
      <c r="E25" s="680">
        <f>Autriche!E25/E$9</f>
        <v>5.0945499101676265E-3</v>
      </c>
      <c r="F25" s="680">
        <f>Autriche!F25/F$9</f>
        <v>1.0996153187678092E-3</v>
      </c>
      <c r="G25" s="680">
        <f>Autriche!G25/G$9</f>
        <v>1.3152843204007093E-3</v>
      </c>
      <c r="H25" s="680">
        <f>Autriche!H25/H$9</f>
        <v>2.6025262389301625E-3</v>
      </c>
      <c r="I25" s="680">
        <f>Autriche!I25/I$9</f>
        <v>1.3651674092656203E-3</v>
      </c>
      <c r="J25" s="680">
        <f>Autriche!J25/J$9</f>
        <v>3.2008709871938225E-3</v>
      </c>
      <c r="K25" s="680">
        <f>Autriche!K25/K$9</f>
        <v>3.8548456235161024E-3</v>
      </c>
      <c r="L25" s="680">
        <f>Autriche!L25/L$9</f>
        <v>6.2084741928648249E-4</v>
      </c>
      <c r="M25" s="680">
        <f>Autriche!M25/M$9</f>
        <v>1.6581301819687904E-3</v>
      </c>
      <c r="N25" s="680">
        <f>Autriche!N25/N$9</f>
        <v>6.9212596853195215E-3</v>
      </c>
      <c r="O25" s="680">
        <f>Autriche!O25/O$9</f>
        <v>1.7981932203831914E-4</v>
      </c>
      <c r="P25" s="680">
        <f>Autriche!P25/P$9</f>
        <v>5.1121500751055027E-3</v>
      </c>
      <c r="Q25" s="680">
        <f>Autriche!Q25/Q$9</f>
        <v>2.2437754507233692E-3</v>
      </c>
      <c r="R25" s="680">
        <f>Autriche!R25/R$9</f>
        <v>3.6264948862981127E-3</v>
      </c>
      <c r="S25" s="680">
        <f>Autriche!S25/S$9</f>
        <v>8.2302311614677173E-2</v>
      </c>
      <c r="T25" s="680">
        <f>Autriche!T25/T$9</f>
        <v>5.9936001108096895E-3</v>
      </c>
      <c r="U25" s="680">
        <f>Autriche!U25/U$9</f>
        <v>4.1870698955082698E-3</v>
      </c>
      <c r="V25" s="680">
        <f>Autriche!V25/V$9</f>
        <v>2.9658548956010776E-3</v>
      </c>
      <c r="W25" s="680" t="e">
        <f>Autriche!W25/W$9</f>
        <v>#DIV/0!</v>
      </c>
      <c r="X25" s="680" t="e">
        <f>Autriche!X25/X$9</f>
        <v>#DIV/0!</v>
      </c>
      <c r="Y25" s="680">
        <f>Autriche!Y25/Y$9</f>
        <v>3.0116074548831961E-3</v>
      </c>
      <c r="Z25" s="680">
        <f>Autriche!Z25/Z$9</f>
        <v>6.8217645275212457E-2</v>
      </c>
      <c r="AA25" s="680">
        <f>Autriche!AA25/AA$9</f>
        <v>0</v>
      </c>
      <c r="AB25" s="680">
        <f>Autriche!AB25/AB$9</f>
        <v>2.5309065499579136E-4</v>
      </c>
    </row>
    <row r="26" spans="2:29" ht="60" x14ac:dyDescent="0.25">
      <c r="B26" s="679" t="s">
        <v>52</v>
      </c>
      <c r="C26" s="680">
        <v>3690.3209999999999</v>
      </c>
      <c r="D26" s="680">
        <f>Autriche!D26/D$9</f>
        <v>3.5998585099090017E-6</v>
      </c>
      <c r="E26" s="680">
        <f>Autriche!E26/E$9</f>
        <v>1.0280438308139135E-3</v>
      </c>
      <c r="F26" s="680">
        <f>Autriche!F26/F$9</f>
        <v>2.4114622209368608E-4</v>
      </c>
      <c r="G26" s="680">
        <f>Autriche!G26/G$9</f>
        <v>2.4537195896920775E-5</v>
      </c>
      <c r="H26" s="680">
        <f>Autriche!H26/H$9</f>
        <v>3.4028571338130044E-4</v>
      </c>
      <c r="I26" s="680">
        <f>Autriche!I26/I$9</f>
        <v>2.359787650091268E-5</v>
      </c>
      <c r="J26" s="680">
        <f>Autriche!J26/J$9</f>
        <v>1.1966633355391229E-3</v>
      </c>
      <c r="K26" s="680">
        <f>Autriche!K26/K$9</f>
        <v>9.0340648243180657E-4</v>
      </c>
      <c r="L26" s="680">
        <f>Autriche!L26/L$9</f>
        <v>5.7077727638093004E-4</v>
      </c>
      <c r="M26" s="680">
        <f>Autriche!M26/M$9</f>
        <v>1.8562322827308191E-4</v>
      </c>
      <c r="N26" s="680">
        <f>Autriche!N26/N$9</f>
        <v>2.8888019422184194E-4</v>
      </c>
      <c r="O26" s="680">
        <f>Autriche!O26/O$9</f>
        <v>0</v>
      </c>
      <c r="P26" s="680">
        <f>Autriche!P26/P$9</f>
        <v>1.6165945672451465E-3</v>
      </c>
      <c r="Q26" s="680">
        <f>Autriche!Q26/Q$9</f>
        <v>2.8012771721069396E-4</v>
      </c>
      <c r="R26" s="680">
        <f>Autriche!R26/R$9</f>
        <v>0.16034510701146421</v>
      </c>
      <c r="S26" s="680">
        <f>Autriche!S26/S$9</f>
        <v>2.5081255096428431E-3</v>
      </c>
      <c r="T26" s="680">
        <f>Autriche!T26/T$9</f>
        <v>0.10194911201406319</v>
      </c>
      <c r="U26" s="680">
        <f>Autriche!U26/U$9</f>
        <v>5.3765532308815303E-5</v>
      </c>
      <c r="V26" s="680">
        <f>Autriche!V26/V$9</f>
        <v>6.2244142799499204E-4</v>
      </c>
      <c r="W26" s="680" t="e">
        <f>Autriche!W26/W$9</f>
        <v>#DIV/0!</v>
      </c>
      <c r="X26" s="680" t="e">
        <f>Autriche!X26/X$9</f>
        <v>#DIV/0!</v>
      </c>
      <c r="Y26" s="680">
        <f>Autriche!Y26/Y$9</f>
        <v>8.9271614537159236E-3</v>
      </c>
      <c r="Z26" s="680">
        <f>Autriche!Z26/Z$9</f>
        <v>0.14189165630545694</v>
      </c>
      <c r="AA26" s="680">
        <f>Autriche!AA26/AA$9</f>
        <v>0</v>
      </c>
      <c r="AB26" s="680">
        <f>Autriche!AB26/AB$9</f>
        <v>1.2921059025304302E-3</v>
      </c>
    </row>
    <row r="27" spans="2:29" ht="75" x14ac:dyDescent="0.25">
      <c r="B27" s="679" t="s">
        <v>53</v>
      </c>
      <c r="C27" s="680">
        <v>993.54700000000003</v>
      </c>
      <c r="D27" s="680">
        <f>Autriche!D27/D$9</f>
        <v>1.5025496389185399E-5</v>
      </c>
      <c r="E27" s="680">
        <f>Autriche!E27/E$9</f>
        <v>1.6227156875796178E-4</v>
      </c>
      <c r="F27" s="680">
        <f>Autriche!F27/F$9</f>
        <v>4.6023021526335852E-4</v>
      </c>
      <c r="G27" s="680">
        <f>Autriche!G27/G$9</f>
        <v>4.3184070619722789E-5</v>
      </c>
      <c r="H27" s="680">
        <f>Autriche!H27/H$9</f>
        <v>7.2981173670924889E-5</v>
      </c>
      <c r="I27" s="680">
        <f>Autriche!I27/I$9</f>
        <v>4.0007476775393496E-5</v>
      </c>
      <c r="J27" s="680">
        <f>Autriche!J27/J$9</f>
        <v>8.2283454773391675E-4</v>
      </c>
      <c r="K27" s="680">
        <f>Autriche!K27/K$9</f>
        <v>1.6557416467312039E-4</v>
      </c>
      <c r="L27" s="680">
        <f>Autriche!L27/L$9</f>
        <v>5.8370833784113629E-3</v>
      </c>
      <c r="M27" s="680">
        <f>Autriche!M27/M$9</f>
        <v>9.8562502523072033E-3</v>
      </c>
      <c r="N27" s="680">
        <f>Autriche!N27/N$9</f>
        <v>4.7481218346890545E-4</v>
      </c>
      <c r="O27" s="680">
        <f>Autriche!O27/O$9</f>
        <v>3.8791092499002139E-5</v>
      </c>
      <c r="P27" s="680">
        <f>Autriche!P27/P$9</f>
        <v>5.3113310030913235E-4</v>
      </c>
      <c r="Q27" s="680">
        <f>Autriche!Q27/Q$9</f>
        <v>5.8992043396514774E-4</v>
      </c>
      <c r="R27" s="680">
        <f>Autriche!R27/R$9</f>
        <v>7.5263200052653394E-4</v>
      </c>
      <c r="S27" s="680">
        <f>Autriche!S27/S$9</f>
        <v>3.0901875711355897E-3</v>
      </c>
      <c r="T27" s="680">
        <f>Autriche!T27/T$9</f>
        <v>2.2934510266554492E-4</v>
      </c>
      <c r="U27" s="680">
        <f>Autriche!U27/U$9</f>
        <v>0.19868767823669295</v>
      </c>
      <c r="V27" s="680">
        <f>Autriche!V27/V$9</f>
        <v>3.8721130242239625E-4</v>
      </c>
      <c r="W27" s="680" t="e">
        <f>Autriche!W27/W$9</f>
        <v>#DIV/0!</v>
      </c>
      <c r="X27" s="680" t="e">
        <f>Autriche!X27/X$9</f>
        <v>#DIV/0!</v>
      </c>
      <c r="Y27" s="680">
        <f>Autriche!Y27/Y$9</f>
        <v>2.4034642191980305E-3</v>
      </c>
      <c r="Z27" s="680">
        <f>Autriche!Z27/Z$9</f>
        <v>1.7975838803856455E-2</v>
      </c>
      <c r="AA27" s="680">
        <f>Autriche!AA27/AA$9</f>
        <v>1.483158368214004E-3</v>
      </c>
      <c r="AB27" s="680">
        <f>Autriche!AB27/AB$9</f>
        <v>1.7485435354684942E-3</v>
      </c>
    </row>
    <row r="28" spans="2:29" ht="30" x14ac:dyDescent="0.25">
      <c r="B28" s="679" t="s">
        <v>54</v>
      </c>
      <c r="C28" s="680">
        <v>1505.617</v>
      </c>
      <c r="D28" s="680">
        <f>Autriche!D28/D$9</f>
        <v>2.1179689285255919E-3</v>
      </c>
      <c r="E28" s="680">
        <f>Autriche!E28/E$9</f>
        <v>1.9764094063095461E-3</v>
      </c>
      <c r="F28" s="680">
        <f>Autriche!F28/F$9</f>
        <v>9.6511763160261053E-4</v>
      </c>
      <c r="G28" s="680">
        <f>Autriche!G28/G$9</f>
        <v>1.6876292973421931E-4</v>
      </c>
      <c r="H28" s="680">
        <f>Autriche!H28/H$9</f>
        <v>1.5556420778144618E-3</v>
      </c>
      <c r="I28" s="680">
        <f>Autriche!I28/I$9</f>
        <v>9.8653645543969408E-4</v>
      </c>
      <c r="J28" s="680">
        <f>Autriche!J28/J$9</f>
        <v>1.361418477103935E-2</v>
      </c>
      <c r="K28" s="680">
        <f>Autriche!K28/K$9</f>
        <v>1.0556314360844995E-3</v>
      </c>
      <c r="L28" s="680">
        <f>Autriche!L28/L$9</f>
        <v>1.3825059391236473E-2</v>
      </c>
      <c r="M28" s="680">
        <f>Autriche!M28/M$9</f>
        <v>4.4902102933352403E-3</v>
      </c>
      <c r="N28" s="680">
        <f>Autriche!N28/N$9</f>
        <v>3.0287660304173934E-3</v>
      </c>
      <c r="O28" s="680">
        <f>Autriche!O28/O$9</f>
        <v>4.1870581682665261E-4</v>
      </c>
      <c r="P28" s="680">
        <f>Autriche!P28/P$9</f>
        <v>3.4013307538143947E-3</v>
      </c>
      <c r="Q28" s="680">
        <f>Autriche!Q28/Q$9</f>
        <v>2.3301419050912775E-3</v>
      </c>
      <c r="R28" s="680">
        <f>Autriche!R28/R$9</f>
        <v>3.1630183545958233E-3</v>
      </c>
      <c r="S28" s="680">
        <f>Autriche!S28/S$9</f>
        <v>3.437528987435449E-3</v>
      </c>
      <c r="T28" s="680">
        <f>Autriche!T28/T$9</f>
        <v>1.0981216655766709E-2</v>
      </c>
      <c r="U28" s="680">
        <f>Autriche!U28/U$9</f>
        <v>2.6772072411418912E-3</v>
      </c>
      <c r="V28" s="680">
        <f>Autriche!V28/V$9</f>
        <v>6.957301288314513E-2</v>
      </c>
      <c r="W28" s="680" t="e">
        <f>Autriche!W28/W$9</f>
        <v>#DIV/0!</v>
      </c>
      <c r="X28" s="680" t="e">
        <f>Autriche!X28/X$9</f>
        <v>#DIV/0!</v>
      </c>
      <c r="Y28" s="680">
        <f>Autriche!Y28/Y$9</f>
        <v>3.6421997019932435E-3</v>
      </c>
      <c r="Z28" s="680">
        <f>Autriche!Z28/Z$9</f>
        <v>2.6446239735446807E-2</v>
      </c>
      <c r="AA28" s="680">
        <f>Autriche!AA28/AA$9</f>
        <v>0</v>
      </c>
      <c r="AB28" s="680">
        <f>Autriche!AB28/AB$9</f>
        <v>7.9771150301444771E-5</v>
      </c>
    </row>
    <row r="29" spans="2:29" ht="195" x14ac:dyDescent="0.25">
      <c r="B29" s="679" t="s">
        <v>55</v>
      </c>
      <c r="C29" s="680">
        <v>0</v>
      </c>
      <c r="D29" s="680">
        <f>Autriche!D29/D$9</f>
        <v>0</v>
      </c>
      <c r="E29" s="680">
        <f>Autriche!E29/E$9</f>
        <v>0</v>
      </c>
      <c r="F29" s="680">
        <f>Autriche!F29/F$9</f>
        <v>0</v>
      </c>
      <c r="G29" s="680">
        <f>Autriche!G29/G$9</f>
        <v>0</v>
      </c>
      <c r="H29" s="680">
        <f>Autriche!H29/H$9</f>
        <v>0</v>
      </c>
      <c r="I29" s="680">
        <f>Autriche!I29/I$9</f>
        <v>0</v>
      </c>
      <c r="J29" s="680">
        <f>Autriche!J29/J$9</f>
        <v>0</v>
      </c>
      <c r="K29" s="680">
        <f>Autriche!K29/K$9</f>
        <v>0</v>
      </c>
      <c r="L29" s="680">
        <f>Autriche!L29/L$9</f>
        <v>0</v>
      </c>
      <c r="M29" s="680">
        <f>Autriche!M29/M$9</f>
        <v>0</v>
      </c>
      <c r="N29" s="680">
        <f>Autriche!N29/N$9</f>
        <v>0</v>
      </c>
      <c r="O29" s="680">
        <f>Autriche!O29/O$9</f>
        <v>0</v>
      </c>
      <c r="P29" s="680">
        <f>Autriche!P29/P$9</f>
        <v>0</v>
      </c>
      <c r="Q29" s="680">
        <f>Autriche!Q29/Q$9</f>
        <v>0</v>
      </c>
      <c r="R29" s="680">
        <f>Autriche!R29/R$9</f>
        <v>0</v>
      </c>
      <c r="S29" s="680">
        <f>Autriche!S29/S$9</f>
        <v>0</v>
      </c>
      <c r="T29" s="680">
        <f>Autriche!T29/T$9</f>
        <v>0</v>
      </c>
      <c r="U29" s="680">
        <f>Autriche!U29/U$9</f>
        <v>0</v>
      </c>
      <c r="V29" s="680">
        <f>Autriche!V29/V$9</f>
        <v>0</v>
      </c>
      <c r="W29" s="680" t="e">
        <f>Autriche!W29/W$9</f>
        <v>#DIV/0!</v>
      </c>
      <c r="X29" s="680" t="e">
        <f>Autriche!X29/X$9</f>
        <v>#DIV/0!</v>
      </c>
      <c r="Y29" s="680">
        <f>Autriche!Y29/Y$9</f>
        <v>0</v>
      </c>
      <c r="Z29" s="680">
        <f>Autriche!Z29/Z$9</f>
        <v>4.5150033968791226E-4</v>
      </c>
      <c r="AA29" s="680">
        <f>Autriche!AA29/AA$9</f>
        <v>0</v>
      </c>
      <c r="AB29" s="680">
        <f>Autriche!AB29/AB$9</f>
        <v>0</v>
      </c>
    </row>
    <row r="30" spans="2:29" ht="105" x14ac:dyDescent="0.25">
      <c r="B30" s="679" t="s">
        <v>56</v>
      </c>
      <c r="C30" s="680">
        <v>0</v>
      </c>
      <c r="D30" s="680">
        <f>Autriche!D30/D$9</f>
        <v>0</v>
      </c>
      <c r="E30" s="680">
        <f>Autriche!E30/E$9</f>
        <v>0</v>
      </c>
      <c r="F30" s="680">
        <f>Autriche!F30/F$9</f>
        <v>0</v>
      </c>
      <c r="G30" s="680">
        <f>Autriche!G30/G$9</f>
        <v>0</v>
      </c>
      <c r="H30" s="680">
        <f>Autriche!H30/H$9</f>
        <v>0</v>
      </c>
      <c r="I30" s="680">
        <f>Autriche!I30/I$9</f>
        <v>0</v>
      </c>
      <c r="J30" s="680">
        <f>Autriche!J30/J$9</f>
        <v>0</v>
      </c>
      <c r="K30" s="680">
        <f>Autriche!K30/K$9</f>
        <v>0</v>
      </c>
      <c r="L30" s="680">
        <f>Autriche!L30/L$9</f>
        <v>0</v>
      </c>
      <c r="M30" s="680">
        <f>Autriche!M30/M$9</f>
        <v>0</v>
      </c>
      <c r="N30" s="680">
        <f>Autriche!N30/N$9</f>
        <v>0</v>
      </c>
      <c r="O30" s="680">
        <f>Autriche!O30/O$9</f>
        <v>0</v>
      </c>
      <c r="P30" s="680">
        <f>Autriche!P30/P$9</f>
        <v>0</v>
      </c>
      <c r="Q30" s="680">
        <f>Autriche!Q30/Q$9</f>
        <v>0</v>
      </c>
      <c r="R30" s="680">
        <f>Autriche!R30/R$9</f>
        <v>0</v>
      </c>
      <c r="S30" s="680">
        <f>Autriche!S30/S$9</f>
        <v>0</v>
      </c>
      <c r="T30" s="680">
        <f>Autriche!T30/T$9</f>
        <v>0</v>
      </c>
      <c r="U30" s="680">
        <f>Autriche!U30/U$9</f>
        <v>0</v>
      </c>
      <c r="V30" s="680">
        <f>Autriche!V30/V$9</f>
        <v>0</v>
      </c>
      <c r="W30" s="680" t="e">
        <f>Autriche!W30/W$9</f>
        <v>#DIV/0!</v>
      </c>
      <c r="X30" s="680" t="e">
        <f>Autriche!X30/X$9</f>
        <v>#DIV/0!</v>
      </c>
      <c r="Y30" s="680">
        <f>Autriche!Y30/Y$9</f>
        <v>0</v>
      </c>
      <c r="Z30" s="680">
        <f>Autriche!Z30/Z$9</f>
        <v>0</v>
      </c>
      <c r="AA30" s="680">
        <f>Autriche!AA30/AA$9</f>
        <v>0</v>
      </c>
      <c r="AB30" s="680">
        <f>Autriche!AB30/AB$9</f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3"/>
  <dimension ref="B14:AE15"/>
  <sheetViews>
    <sheetView workbookViewId="0">
      <selection activeCell="C15" sqref="C15"/>
    </sheetView>
  </sheetViews>
  <sheetFormatPr baseColWidth="10" defaultColWidth="10.7109375" defaultRowHeight="15" x14ac:dyDescent="0.25"/>
  <sheetData>
    <row r="14" spans="2:31" x14ac:dyDescent="0.25">
      <c r="AC14" s="647" t="s">
        <v>73</v>
      </c>
      <c r="AD14" t="s">
        <v>74</v>
      </c>
      <c r="AE14" t="s">
        <v>75</v>
      </c>
    </row>
    <row r="15" spans="2:31" ht="60" x14ac:dyDescent="0.25">
      <c r="B15" s="679" t="s">
        <v>41</v>
      </c>
      <c r="C15" s="680">
        <f>France!C15+Allemagne!C15+Italie!C15+Espagne!C15+Belgique!C15+'Pays Bas'!C15+Autriche!C15</f>
        <v>519641.92999999993</v>
      </c>
      <c r="D15" s="680">
        <f>France!D15+Allemagne!D15+Italie!D15+Espagne!D15+Belgique!D15+'Pays Bas'!D15+Autriche!D15</f>
        <v>3666.5919999999996</v>
      </c>
      <c r="E15" s="680">
        <f>France!E15+Allemagne!E15+Italie!E15+Espagne!E15+Belgique!E15+'Pays Bas'!E15+Autriche!E15</f>
        <v>589.476</v>
      </c>
      <c r="F15" s="680">
        <f>France!F15+Allemagne!F15+Italie!F15+Espagne!F15+Belgique!F15+'Pays Bas'!F15+Autriche!F15</f>
        <v>30223.232</v>
      </c>
      <c r="G15" s="680">
        <f>France!G15+Allemagne!G15+Italie!G15+Espagne!G15+Belgique!G15+'Pays Bas'!G15+Autriche!G15</f>
        <v>11690.659000000001</v>
      </c>
      <c r="H15" s="680">
        <f>France!H15+Allemagne!H15+Italie!H15+Espagne!H15+Belgique!H15+'Pays Bas'!H15+Autriche!H15</f>
        <v>7248.5840000000007</v>
      </c>
      <c r="I15" s="680">
        <f>France!I15+Allemagne!I15+Italie!I15+Espagne!I15+Belgique!I15+'Pays Bas'!I15+Autriche!I15</f>
        <v>271251.15100000001</v>
      </c>
      <c r="J15" s="680">
        <f>France!J15+Allemagne!J15+Italie!J15+Espagne!J15+Belgique!J15+'Pays Bas'!J15+Autriche!J15</f>
        <v>11155.533000000001</v>
      </c>
      <c r="K15" s="680">
        <f>France!K15+Allemagne!K15+Italie!K15+Espagne!K15+Belgique!K15+'Pays Bas'!K15+Autriche!K15</f>
        <v>11582.666000000001</v>
      </c>
      <c r="L15" s="680">
        <f>France!L15+Allemagne!L15+Italie!L15+Espagne!L15+Belgique!L15+'Pays Bas'!L15+Autriche!L15</f>
        <v>5026.2620000000006</v>
      </c>
      <c r="M15" s="680">
        <f>France!M15+Allemagne!M15+Italie!M15+Espagne!M15+Belgique!M15+'Pays Bas'!M15+Autriche!M15</f>
        <v>6519.3369999999995</v>
      </c>
      <c r="N15" s="680">
        <f>France!N15+Allemagne!N15+Italie!N15+Espagne!N15+Belgique!N15+'Pays Bas'!N15+Autriche!N15</f>
        <v>4753.7289999999994</v>
      </c>
      <c r="O15" s="680">
        <f>France!O15+Allemagne!O15+Italie!O15+Espagne!O15+Belgique!O15+'Pays Bas'!O15+Autriche!O15</f>
        <v>87104.023000000001</v>
      </c>
      <c r="P15" s="680">
        <f>France!P15+Allemagne!P15+Italie!P15+Espagne!P15+Belgique!P15+'Pays Bas'!P15+Autriche!P15</f>
        <v>9178.9759999999987</v>
      </c>
      <c r="Q15" s="680">
        <f>France!Q15+Allemagne!Q15+Italie!Q15+Espagne!Q15+Belgique!Q15+'Pays Bas'!Q15+Autriche!Q15</f>
        <v>5373.6409999999996</v>
      </c>
      <c r="R15" s="680">
        <f>France!R15+Allemagne!R15+Italie!R15+Espagne!R15+Belgique!R15+'Pays Bas'!R15+Autriche!R15</f>
        <v>27083.492000000002</v>
      </c>
      <c r="S15" s="680">
        <f>France!S15+Allemagne!S15+Italie!S15+Espagne!S15+Belgique!S15+'Pays Bas'!S15+Autriche!S15</f>
        <v>8858.5560000000005</v>
      </c>
      <c r="T15" s="680">
        <f>France!T15+Allemagne!T15+Italie!T15+Espagne!T15+Belgique!T15+'Pays Bas'!T15+Autriche!T15</f>
        <v>11652.626999999999</v>
      </c>
      <c r="U15" s="680">
        <f>France!U15+Allemagne!U15+Italie!U15+Espagne!U15+Belgique!U15+'Pays Bas'!U15+Autriche!U15</f>
        <v>4150.6410000000005</v>
      </c>
      <c r="V15" s="680">
        <f>France!V15+Allemagne!V15+Italie!V15+Espagne!V15+Belgique!V15+'Pays Bas'!V15+Autriche!V15</f>
        <v>2532.6529999999998</v>
      </c>
      <c r="W15" s="680">
        <f>France!W15+Allemagne!W15+Italie!W15+Espagne!W15+Belgique!W15+'Pays Bas'!W15+Autriche!W15</f>
        <v>0</v>
      </c>
      <c r="X15" s="680">
        <f>France!X15+Allemagne!X15+Italie!X15+Espagne!X15+Belgique!X15+'Pays Bas'!X15+Autriche!X15</f>
        <v>0</v>
      </c>
      <c r="Y15" s="680">
        <f>France!Y15+Allemagne!Y15+Italie!Y15+Espagne!Y15+Belgique!Y15+'Pays Bas'!Y15+Autriche!Y15</f>
        <v>519641.92999999993</v>
      </c>
      <c r="Z15" s="680">
        <f>France!Z15+Allemagne!Z15+Italie!Z15+Espagne!Z15+Belgique!Z15+'Pays Bas'!Z15+Autriche!Z15</f>
        <v>55813.166000000005</v>
      </c>
      <c r="AA15" s="680">
        <f>France!AA15+Allemagne!AA15+Italie!AA15+Espagne!AA15+Belgique!AA15+'Pays Bas'!AA15+Autriche!AA15</f>
        <v>994727.799</v>
      </c>
      <c r="AB15" s="680">
        <f>France!AB15+Allemagne!AB15+Italie!AB15+Espagne!AB15+Belgique!AB15+'Pays Bas'!AB15+Autriche!AB15</f>
        <v>10719.035</v>
      </c>
      <c r="AC15" s="646">
        <f>Y15/($Y15+$Z15+$AA15)</f>
        <v>0.33094356820133358</v>
      </c>
      <c r="AD15" s="646">
        <f t="shared" ref="AD15:AE15" si="0">Z15/($Y15+$Z15+$AA15)</f>
        <v>3.554564641974399E-2</v>
      </c>
      <c r="AE15" s="646">
        <f t="shared" si="0"/>
        <v>0.63351078537892236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E4375-39AC-4B39-A2C9-2995574AE5C8}">
  <sheetPr codeName="Feuil25"/>
  <dimension ref="B14:AE15"/>
  <sheetViews>
    <sheetView topLeftCell="E1" workbookViewId="0">
      <selection activeCell="AC15" sqref="AC15:AE15"/>
    </sheetView>
  </sheetViews>
  <sheetFormatPr baseColWidth="10" defaultColWidth="10.7109375" defaultRowHeight="15" x14ac:dyDescent="0.25"/>
  <sheetData>
    <row r="14" spans="2:31" x14ac:dyDescent="0.25">
      <c r="AC14" s="647" t="s">
        <v>73</v>
      </c>
      <c r="AD14" t="s">
        <v>74</v>
      </c>
      <c r="AE14" t="s">
        <v>75</v>
      </c>
    </row>
    <row r="15" spans="2:31" ht="60" x14ac:dyDescent="0.25">
      <c r="B15" s="679" t="s">
        <v>41</v>
      </c>
      <c r="C15" s="680">
        <f>France!C15+Allemagne!C15+Italie!C15+Espagne!C15+Belgique!C15+'Pays Bas'!C15+Autriche!C15</f>
        <v>519641.92999999993</v>
      </c>
      <c r="D15" s="680">
        <f>France!D15+Allemagne!D15+Italie!D15+Espagne!D15+Belgique!D15+'Pays Bas'!D15+Autriche!D15</f>
        <v>3666.5919999999996</v>
      </c>
      <c r="E15" s="680">
        <f>France!E15+Allemagne!E15+Italie!E15+Espagne!E15+Belgique!E15+'Pays Bas'!E15+Autriche!E15</f>
        <v>589.476</v>
      </c>
      <c r="F15" s="680">
        <f>France!F15+Allemagne!F15+Italie!F15+Espagne!F15+Belgique!F15+'Pays Bas'!F15+Autriche!F15</f>
        <v>30223.232</v>
      </c>
      <c r="G15" s="680">
        <f>France!G15+Allemagne!G15+Italie!G15+Espagne!G15+Belgique!G15+'Pays Bas'!G15+Autriche!G15</f>
        <v>11690.659000000001</v>
      </c>
      <c r="H15" s="680">
        <f>France!H15+Allemagne!H15+Italie!H15+Espagne!H15+Belgique!H15+'Pays Bas'!H15+Autriche!H15</f>
        <v>7248.5840000000007</v>
      </c>
      <c r="I15" s="680">
        <f>France!I15+Allemagne!I15+Italie!I15+Espagne!I15+Belgique!I15+'Pays Bas'!I15+Autriche!I15</f>
        <v>271251.15100000001</v>
      </c>
      <c r="J15" s="680">
        <f>France!J15+Allemagne!J15+Italie!J15+Espagne!J15+Belgique!J15+'Pays Bas'!J15+Autriche!J15</f>
        <v>11155.533000000001</v>
      </c>
      <c r="K15" s="680">
        <f>France!K15+Allemagne!K15+Italie!K15+Espagne!K15+Belgique!K15+'Pays Bas'!K15+Autriche!K15</f>
        <v>11582.666000000001</v>
      </c>
      <c r="L15" s="680">
        <f>France!L15+Allemagne!L15+Italie!L15+Espagne!L15+Belgique!L15+'Pays Bas'!L15+Autriche!L15</f>
        <v>5026.2620000000006</v>
      </c>
      <c r="M15" s="680">
        <f>France!M15+Allemagne!M15+Italie!M15+Espagne!M15+Belgique!M15+'Pays Bas'!M15+Autriche!M15</f>
        <v>6519.3369999999995</v>
      </c>
      <c r="N15" s="680">
        <f>France!N15+Allemagne!N15+Italie!N15+Espagne!N15+Belgique!N15+'Pays Bas'!N15+Autriche!N15</f>
        <v>4753.7289999999994</v>
      </c>
      <c r="O15" s="680">
        <f>France!O15+Allemagne!O15+Italie!O15+Espagne!O15+Belgique!O15+'Pays Bas'!O15+Autriche!O15</f>
        <v>87104.023000000001</v>
      </c>
      <c r="P15" s="680">
        <f>France!P15+Allemagne!P15+Italie!P15+Espagne!P15+Belgique!P15+'Pays Bas'!P15+Autriche!P15</f>
        <v>9178.9759999999987</v>
      </c>
      <c r="Q15" s="680">
        <f>France!Q15+Allemagne!Q15+Italie!Q15+Espagne!Q15+Belgique!Q15+'Pays Bas'!Q15+Autriche!Q15</f>
        <v>5373.6409999999996</v>
      </c>
      <c r="R15" s="680">
        <f>France!R15+Allemagne!R15+Italie!R15+Espagne!R15+Belgique!R15+'Pays Bas'!R15+Autriche!R15</f>
        <v>27083.492000000002</v>
      </c>
      <c r="S15" s="680">
        <f>France!S15+Allemagne!S15+Italie!S15+Espagne!S15+Belgique!S15+'Pays Bas'!S15+Autriche!S15</f>
        <v>8858.5560000000005</v>
      </c>
      <c r="T15" s="680">
        <f>France!T15+Allemagne!T15+Italie!T15+Espagne!T15+Belgique!T15+'Pays Bas'!T15+Autriche!T15</f>
        <v>11652.626999999999</v>
      </c>
      <c r="U15" s="680">
        <f>France!U15+Allemagne!U15+Italie!U15+Espagne!U15+Belgique!U15+'Pays Bas'!U15+Autriche!U15</f>
        <v>4150.6410000000005</v>
      </c>
      <c r="V15" s="680">
        <f>France!V15+Allemagne!V15+Italie!V15+Espagne!V15+Belgique!V15+'Pays Bas'!V15+Autriche!V15</f>
        <v>2532.6529999999998</v>
      </c>
      <c r="W15" s="680">
        <f>France!W15+Allemagne!W15+Italie!W15+Espagne!W15+Belgique!W15+'Pays Bas'!W15+Autriche!W15</f>
        <v>0</v>
      </c>
      <c r="X15" s="680">
        <f>France!X15+Allemagne!X15+Italie!X15+Espagne!X15+Belgique!X15+'Pays Bas'!X15+Autriche!X15</f>
        <v>0</v>
      </c>
      <c r="Y15" s="680">
        <f>France!Y15+Allemagne!Y15+Italie!Y15+Espagne!Y15+Belgique!Y15+'Pays Bas'!Y15+Autriche!Y15</f>
        <v>519641.92999999993</v>
      </c>
      <c r="Z15" s="680">
        <f>France!Z15+Allemagne!Z15+Italie!Z15+Espagne!Z15+Belgique!Z15+'Pays Bas'!Z15+Autriche!Z15</f>
        <v>55813.166000000005</v>
      </c>
      <c r="AA15" s="680">
        <f>France!AA15+Allemagne!AA15+Italie!AA15+Espagne!AA15+Belgique!AA15+'Pays Bas'!AA15+Autriche!AA15</f>
        <v>994727.799</v>
      </c>
      <c r="AB15" s="680">
        <f>France!AB15+Allemagne!AB15+Italie!AB15+Espagne!AB15+Belgique!AB15+'Pays Bas'!AB15+Autriche!AB15</f>
        <v>10719.035</v>
      </c>
      <c r="AC15" s="646">
        <f>(Y15-I15)/($Y15-$I15+$Z15+$AA15)</f>
        <v>0.19122696796607039</v>
      </c>
      <c r="AD15" s="646">
        <f>(Z15)/($Y15-$I15+$Z15+$AA15)</f>
        <v>4.2968513363239515E-2</v>
      </c>
      <c r="AE15" s="646">
        <f>(AA15)/($Y15-$I15+$Z15+$AA15)</f>
        <v>0.7658045186706901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4"/>
  <dimension ref="B1:AD31"/>
  <sheetViews>
    <sheetView topLeftCell="T14" workbookViewId="0">
      <selection activeCell="AB15" sqref="AB15:AD15"/>
    </sheetView>
  </sheetViews>
  <sheetFormatPr baseColWidth="10" defaultColWidth="11.5703125" defaultRowHeight="15" x14ac:dyDescent="0.25"/>
  <cols>
    <col min="1" max="2" width="11.5703125" style="673"/>
    <col min="3" max="3" width="11.5703125" style="685"/>
    <col min="4" max="23" width="11.5703125" style="673"/>
    <col min="24" max="24" width="11.5703125" style="685"/>
    <col min="25" max="16384" width="11.5703125" style="673"/>
  </cols>
  <sheetData>
    <row r="1" spans="2:30" x14ac:dyDescent="0.25">
      <c r="B1" s="672" t="s">
        <v>0</v>
      </c>
    </row>
    <row r="2" spans="2:30" x14ac:dyDescent="0.25">
      <c r="B2" s="674" t="s">
        <v>76</v>
      </c>
    </row>
    <row r="3" spans="2:30" x14ac:dyDescent="0.25">
      <c r="B3" s="674" t="s">
        <v>2</v>
      </c>
    </row>
    <row r="4" spans="2:30" x14ac:dyDescent="0.25">
      <c r="B4" s="674" t="s">
        <v>3</v>
      </c>
    </row>
    <row r="5" spans="2:30" x14ac:dyDescent="0.25">
      <c r="AB5" s="647" t="s">
        <v>73</v>
      </c>
      <c r="AC5" t="s">
        <v>74</v>
      </c>
      <c r="AD5" t="s">
        <v>75</v>
      </c>
    </row>
    <row r="6" spans="2:30" ht="75" x14ac:dyDescent="0.25">
      <c r="B6" s="675" t="s">
        <v>4</v>
      </c>
      <c r="C6" s="68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86" t="s">
        <v>5</v>
      </c>
      <c r="Y6" s="676" t="s">
        <v>6</v>
      </c>
      <c r="Z6" s="676" t="s">
        <v>7</v>
      </c>
      <c r="AA6" s="676" t="s">
        <v>8</v>
      </c>
    </row>
    <row r="7" spans="2:30" ht="195" x14ac:dyDescent="0.25">
      <c r="B7" s="675" t="s">
        <v>9</v>
      </c>
      <c r="C7" s="68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86" t="s">
        <v>10</v>
      </c>
      <c r="Y7" s="676" t="s">
        <v>32</v>
      </c>
      <c r="Z7" s="676" t="s">
        <v>32</v>
      </c>
      <c r="AA7" s="676" t="s">
        <v>32</v>
      </c>
    </row>
    <row r="8" spans="2:30" x14ac:dyDescent="0.25">
      <c r="B8" s="677" t="s">
        <v>33</v>
      </c>
      <c r="C8" s="687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87" t="s">
        <v>34</v>
      </c>
      <c r="Y8" s="678" t="s">
        <v>34</v>
      </c>
      <c r="Z8" s="678" t="s">
        <v>34</v>
      </c>
      <c r="AA8" s="678" t="s">
        <v>34</v>
      </c>
    </row>
    <row r="9" spans="2:30" x14ac:dyDescent="0.25">
      <c r="B9" s="679" t="s">
        <v>35</v>
      </c>
      <c r="C9" s="688">
        <v>251497</v>
      </c>
      <c r="D9" s="680">
        <v>5327</v>
      </c>
      <c r="E9" s="680">
        <v>1562</v>
      </c>
      <c r="F9" s="680">
        <v>95384</v>
      </c>
      <c r="G9" s="680">
        <v>5751</v>
      </c>
      <c r="H9" s="680">
        <v>2436</v>
      </c>
      <c r="I9" s="680">
        <v>25550</v>
      </c>
      <c r="J9" s="680">
        <v>17477</v>
      </c>
      <c r="K9" s="680">
        <v>15195</v>
      </c>
      <c r="L9" s="680">
        <v>4483</v>
      </c>
      <c r="M9" s="680">
        <v>12797</v>
      </c>
      <c r="N9" s="680">
        <v>8482</v>
      </c>
      <c r="O9" s="680">
        <v>9345</v>
      </c>
      <c r="P9" s="680">
        <v>9266</v>
      </c>
      <c r="Q9" s="680">
        <v>5907</v>
      </c>
      <c r="R9" s="680">
        <v>9485</v>
      </c>
      <c r="S9" s="680">
        <v>4168</v>
      </c>
      <c r="T9" s="680">
        <v>13173</v>
      </c>
      <c r="U9" s="680">
        <v>2821</v>
      </c>
      <c r="V9" s="680">
        <v>2875</v>
      </c>
      <c r="W9" s="680">
        <v>13</v>
      </c>
      <c r="X9" s="688">
        <v>251497</v>
      </c>
      <c r="Y9" s="680">
        <v>187408</v>
      </c>
      <c r="Z9" s="680">
        <v>60750</v>
      </c>
      <c r="AA9" s="680">
        <v>97949</v>
      </c>
    </row>
    <row r="10" spans="2:30" ht="75" x14ac:dyDescent="0.25">
      <c r="B10" s="679" t="s">
        <v>36</v>
      </c>
      <c r="C10" s="688">
        <v>10284.948</v>
      </c>
      <c r="D10" s="680">
        <v>1837.942</v>
      </c>
      <c r="E10" s="680">
        <v>14.38</v>
      </c>
      <c r="F10" s="680">
        <v>7726.3670000000002</v>
      </c>
      <c r="G10" s="680">
        <v>202.05199999999999</v>
      </c>
      <c r="H10" s="680">
        <v>0.28599999999999998</v>
      </c>
      <c r="I10" s="680">
        <v>6.5890000000000004</v>
      </c>
      <c r="J10" s="680">
        <v>0.63200000000000001</v>
      </c>
      <c r="K10" s="680">
        <v>8.35</v>
      </c>
      <c r="L10" s="680">
        <v>316.32400000000001</v>
      </c>
      <c r="M10" s="680">
        <v>6.4950000000000001</v>
      </c>
      <c r="N10" s="680">
        <v>2.9780000000000002</v>
      </c>
      <c r="O10" s="680">
        <v>2.8759999999999999</v>
      </c>
      <c r="P10" s="680">
        <v>8.7110000000000003</v>
      </c>
      <c r="Q10" s="680">
        <v>6.1980000000000004</v>
      </c>
      <c r="R10" s="680">
        <v>32.207999999999998</v>
      </c>
      <c r="S10" s="680">
        <v>32.219000000000001</v>
      </c>
      <c r="T10" s="680">
        <v>71.350999999999999</v>
      </c>
      <c r="U10" s="680">
        <v>5.7169999999999996</v>
      </c>
      <c r="V10" s="680">
        <v>2.177</v>
      </c>
      <c r="W10" s="680">
        <v>1.097</v>
      </c>
      <c r="X10" s="688">
        <v>10284.948</v>
      </c>
      <c r="Y10" s="680">
        <v>3476.9929999999999</v>
      </c>
      <c r="Z10" s="680">
        <v>27.739000000000001</v>
      </c>
      <c r="AA10" s="680">
        <v>556.14700000000005</v>
      </c>
    </row>
    <row r="11" spans="2:30" ht="45" x14ac:dyDescent="0.25">
      <c r="B11" s="679" t="s">
        <v>37</v>
      </c>
      <c r="C11" s="688">
        <v>8165.058</v>
      </c>
      <c r="D11" s="680">
        <v>14.632</v>
      </c>
      <c r="E11" s="680">
        <v>345.209</v>
      </c>
      <c r="F11" s="680">
        <v>6363.5839999999998</v>
      </c>
      <c r="G11" s="680">
        <v>1080.9090000000001</v>
      </c>
      <c r="H11" s="680">
        <v>0.83399999999999996</v>
      </c>
      <c r="I11" s="680">
        <v>359.00900000000001</v>
      </c>
      <c r="J11" s="681" t="s">
        <v>34</v>
      </c>
      <c r="K11" s="680">
        <v>3.0000000000000001E-3</v>
      </c>
      <c r="L11" s="681" t="s">
        <v>34</v>
      </c>
      <c r="M11" s="681" t="s">
        <v>34</v>
      </c>
      <c r="N11" s="681" t="s">
        <v>34</v>
      </c>
      <c r="O11" s="681" t="s">
        <v>34</v>
      </c>
      <c r="P11" s="680">
        <v>4.0000000000000001E-3</v>
      </c>
      <c r="Q11" s="680">
        <v>0.38</v>
      </c>
      <c r="R11" s="680">
        <v>0.44400000000000001</v>
      </c>
      <c r="S11" s="680">
        <v>0</v>
      </c>
      <c r="T11" s="681" t="s">
        <v>34</v>
      </c>
      <c r="U11" s="680">
        <v>5.0999999999999997E-2</v>
      </c>
      <c r="V11" s="681" t="s">
        <v>34</v>
      </c>
      <c r="W11" s="681" t="s">
        <v>34</v>
      </c>
      <c r="X11" s="688">
        <v>8165.058</v>
      </c>
      <c r="Y11" s="680">
        <v>43.396000000000001</v>
      </c>
      <c r="Z11" s="681" t="s">
        <v>34</v>
      </c>
      <c r="AA11" s="680">
        <v>711.62</v>
      </c>
    </row>
    <row r="12" spans="2:30" ht="45" x14ac:dyDescent="0.25">
      <c r="B12" s="679" t="s">
        <v>38</v>
      </c>
      <c r="C12" s="688">
        <v>93062.785999999993</v>
      </c>
      <c r="D12" s="680">
        <v>2070.73</v>
      </c>
      <c r="E12" s="680">
        <v>558.24400000000003</v>
      </c>
      <c r="F12" s="680">
        <v>53278.682999999997</v>
      </c>
      <c r="G12" s="680">
        <v>1958.5609999999999</v>
      </c>
      <c r="H12" s="680">
        <v>795.14700000000005</v>
      </c>
      <c r="I12" s="680">
        <v>14331.92</v>
      </c>
      <c r="J12" s="680">
        <v>1973.145</v>
      </c>
      <c r="K12" s="680">
        <v>3905.18</v>
      </c>
      <c r="L12" s="680">
        <v>1668.2080000000001</v>
      </c>
      <c r="M12" s="680">
        <v>1990.527</v>
      </c>
      <c r="N12" s="680">
        <v>722.149</v>
      </c>
      <c r="O12" s="680">
        <v>274.85700000000003</v>
      </c>
      <c r="P12" s="680">
        <v>2169.23</v>
      </c>
      <c r="Q12" s="680">
        <v>1293.7670000000001</v>
      </c>
      <c r="R12" s="680">
        <v>1012.087</v>
      </c>
      <c r="S12" s="680">
        <v>448.41</v>
      </c>
      <c r="T12" s="680">
        <v>3686.6909999999998</v>
      </c>
      <c r="U12" s="680">
        <v>381.85500000000002</v>
      </c>
      <c r="V12" s="680">
        <v>536.928</v>
      </c>
      <c r="W12" s="680">
        <v>6.4669999999999996</v>
      </c>
      <c r="X12" s="688">
        <v>93062.785999999993</v>
      </c>
      <c r="Y12" s="680">
        <v>47792.076000000001</v>
      </c>
      <c r="Z12" s="680">
        <v>12706.903</v>
      </c>
      <c r="AA12" s="680">
        <v>69778.923999999999</v>
      </c>
    </row>
    <row r="13" spans="2:30" ht="90" x14ac:dyDescent="0.25">
      <c r="B13" s="679" t="s">
        <v>39</v>
      </c>
      <c r="C13" s="688">
        <v>8443.9439999999995</v>
      </c>
      <c r="D13" s="680">
        <v>188.458</v>
      </c>
      <c r="E13" s="680">
        <v>177.97399999999999</v>
      </c>
      <c r="F13" s="680">
        <v>2602.5039999999999</v>
      </c>
      <c r="G13" s="680">
        <v>286.35700000000003</v>
      </c>
      <c r="H13" s="680">
        <v>153.13900000000001</v>
      </c>
      <c r="I13" s="680">
        <v>201.99199999999999</v>
      </c>
      <c r="J13" s="680">
        <v>517.30799999999999</v>
      </c>
      <c r="K13" s="680">
        <v>176.13</v>
      </c>
      <c r="L13" s="680">
        <v>145.458</v>
      </c>
      <c r="M13" s="680">
        <v>159.87299999999999</v>
      </c>
      <c r="N13" s="680">
        <v>226.29900000000001</v>
      </c>
      <c r="O13" s="680">
        <v>1218.8399999999999</v>
      </c>
      <c r="P13" s="680">
        <v>62.436999999999998</v>
      </c>
      <c r="Q13" s="680">
        <v>89.677999999999997</v>
      </c>
      <c r="R13" s="680">
        <v>503.64499999999998</v>
      </c>
      <c r="S13" s="680">
        <v>302.327</v>
      </c>
      <c r="T13" s="680">
        <v>730.78800000000001</v>
      </c>
      <c r="U13" s="680">
        <v>273.51499999999999</v>
      </c>
      <c r="V13" s="680">
        <v>423.32</v>
      </c>
      <c r="W13" s="680">
        <v>3.9039999999999999</v>
      </c>
      <c r="X13" s="688">
        <v>8443.9439999999995</v>
      </c>
      <c r="Y13" s="680">
        <v>5248.8829999999998</v>
      </c>
      <c r="Z13" s="681" t="s">
        <v>34</v>
      </c>
      <c r="AA13" s="680">
        <v>634.29600000000005</v>
      </c>
    </row>
    <row r="14" spans="2:30" ht="120" x14ac:dyDescent="0.25">
      <c r="B14" s="679" t="s">
        <v>40</v>
      </c>
      <c r="C14" s="688">
        <v>4563.1719999999996</v>
      </c>
      <c r="D14" s="680">
        <v>8.6999999999999994E-2</v>
      </c>
      <c r="E14" s="680">
        <v>2.2679999999999998</v>
      </c>
      <c r="F14" s="680">
        <v>1808.0129999999999</v>
      </c>
      <c r="G14" s="680">
        <v>354.10899999999998</v>
      </c>
      <c r="H14" s="680">
        <v>911.82899999999995</v>
      </c>
      <c r="I14" s="680">
        <v>73.805000000000007</v>
      </c>
      <c r="J14" s="680">
        <v>138.75299999999999</v>
      </c>
      <c r="K14" s="680">
        <v>13.198</v>
      </c>
      <c r="L14" s="680">
        <v>95.046999999999997</v>
      </c>
      <c r="M14" s="680">
        <v>16.677</v>
      </c>
      <c r="N14" s="680">
        <v>50.719000000000001</v>
      </c>
      <c r="O14" s="680">
        <v>552.63</v>
      </c>
      <c r="P14" s="680">
        <v>3.9609999999999999</v>
      </c>
      <c r="Q14" s="680">
        <v>160.333</v>
      </c>
      <c r="R14" s="680">
        <v>134.37799999999999</v>
      </c>
      <c r="S14" s="680">
        <v>63.215000000000003</v>
      </c>
      <c r="T14" s="680">
        <v>130.78200000000001</v>
      </c>
      <c r="U14" s="680">
        <v>22.47</v>
      </c>
      <c r="V14" s="680">
        <v>30.123999999999999</v>
      </c>
      <c r="W14" s="680">
        <v>0.77400000000000002</v>
      </c>
      <c r="X14" s="688">
        <v>4563.1719999999996</v>
      </c>
      <c r="Y14" s="680">
        <v>681</v>
      </c>
      <c r="Z14" s="681" t="s">
        <v>34</v>
      </c>
      <c r="AA14" s="680">
        <v>718.80399999999997</v>
      </c>
    </row>
    <row r="15" spans="2:30" ht="60" x14ac:dyDescent="0.25">
      <c r="B15" s="679" t="s">
        <v>41</v>
      </c>
      <c r="C15" s="688">
        <v>9696.2839999999997</v>
      </c>
      <c r="D15" s="680">
        <v>132.73599999999999</v>
      </c>
      <c r="E15" s="680">
        <v>14.695</v>
      </c>
      <c r="F15" s="680">
        <v>169.65199999999999</v>
      </c>
      <c r="G15" s="680">
        <v>539.30100000000004</v>
      </c>
      <c r="H15" s="680">
        <v>309.49400000000003</v>
      </c>
      <c r="I15" s="680">
        <v>4654.2420000000002</v>
      </c>
      <c r="J15" s="680">
        <v>191.56800000000001</v>
      </c>
      <c r="K15" s="680">
        <v>214.72800000000001</v>
      </c>
      <c r="L15" s="680">
        <v>16.263000000000002</v>
      </c>
      <c r="M15" s="680">
        <v>21.478000000000002</v>
      </c>
      <c r="N15" s="680">
        <v>52.906999999999996</v>
      </c>
      <c r="O15" s="680">
        <v>2038.3330000000001</v>
      </c>
      <c r="P15" s="680">
        <v>7.5949999999999998</v>
      </c>
      <c r="Q15" s="680">
        <v>146.024</v>
      </c>
      <c r="R15" s="680">
        <v>945.49400000000003</v>
      </c>
      <c r="S15" s="680">
        <v>117.93300000000001</v>
      </c>
      <c r="T15" s="680">
        <v>95.028000000000006</v>
      </c>
      <c r="U15" s="680">
        <v>24.649000000000001</v>
      </c>
      <c r="V15" s="680">
        <v>4.1619999999999999</v>
      </c>
      <c r="W15" s="680">
        <v>0</v>
      </c>
      <c r="X15" s="688">
        <v>9696.2839999999997</v>
      </c>
      <c r="Y15" s="680">
        <v>587.78</v>
      </c>
      <c r="Z15" s="680">
        <v>33690.536</v>
      </c>
      <c r="AA15" s="680">
        <v>20.238</v>
      </c>
      <c r="AB15" s="646">
        <f>X15/($X15+$Z15+$Y15)</f>
        <v>0.22049737803186384</v>
      </c>
      <c r="AC15" s="646">
        <f t="shared" ref="AC15:AD15" si="0">Y15/($X15+$Z15+$Y15)</f>
        <v>1.3366352394336731E-2</v>
      </c>
      <c r="AD15" s="646">
        <f t="shared" si="0"/>
        <v>0.76613626957379943</v>
      </c>
    </row>
    <row r="16" spans="2:30" ht="165" x14ac:dyDescent="0.25">
      <c r="B16" s="679" t="s">
        <v>42</v>
      </c>
      <c r="C16" s="688">
        <v>4964.0659999999998</v>
      </c>
      <c r="D16" s="680">
        <v>159.405</v>
      </c>
      <c r="E16" s="680">
        <v>1.0900000000000001</v>
      </c>
      <c r="F16" s="680">
        <v>293.99700000000001</v>
      </c>
      <c r="G16" s="680">
        <v>0.48899999999999999</v>
      </c>
      <c r="H16" s="680">
        <v>8.1630000000000003</v>
      </c>
      <c r="I16" s="680">
        <v>46.463999999999999</v>
      </c>
      <c r="J16" s="680">
        <v>1216.83</v>
      </c>
      <c r="K16" s="680">
        <v>1278.329</v>
      </c>
      <c r="L16" s="680">
        <v>12.923</v>
      </c>
      <c r="M16" s="680">
        <v>1047.4349999999999</v>
      </c>
      <c r="N16" s="680">
        <v>34.808</v>
      </c>
      <c r="O16" s="680">
        <v>9.4930000000000003</v>
      </c>
      <c r="P16" s="680">
        <v>32.341999999999999</v>
      </c>
      <c r="Q16" s="680">
        <v>415.77199999999999</v>
      </c>
      <c r="R16" s="680">
        <v>67.335999999999999</v>
      </c>
      <c r="S16" s="680">
        <v>41.16</v>
      </c>
      <c r="T16" s="680">
        <v>77.944000000000003</v>
      </c>
      <c r="U16" s="680">
        <v>102.304</v>
      </c>
      <c r="V16" s="680">
        <v>117.78</v>
      </c>
      <c r="W16" s="680">
        <v>0</v>
      </c>
      <c r="X16" s="688">
        <v>4964.0659999999998</v>
      </c>
      <c r="Y16" s="680">
        <v>2182.4740000000002</v>
      </c>
      <c r="Z16" s="680">
        <v>20</v>
      </c>
      <c r="AA16" s="680">
        <v>969.36199999999997</v>
      </c>
    </row>
    <row r="17" spans="2:28" ht="60" x14ac:dyDescent="0.25">
      <c r="B17" s="679" t="s">
        <v>43</v>
      </c>
      <c r="C17" s="688">
        <v>17237.776999999998</v>
      </c>
      <c r="D17" s="680">
        <v>58.002000000000002</v>
      </c>
      <c r="E17" s="680">
        <v>95.727999999999994</v>
      </c>
      <c r="F17" s="680">
        <v>5323.616</v>
      </c>
      <c r="G17" s="680">
        <v>29.355</v>
      </c>
      <c r="H17" s="680">
        <v>104.41500000000001</v>
      </c>
      <c r="I17" s="680">
        <v>351.17</v>
      </c>
      <c r="J17" s="680">
        <v>2237.8150000000001</v>
      </c>
      <c r="K17" s="680">
        <v>5713.0379999999996</v>
      </c>
      <c r="L17" s="680">
        <v>77.269000000000005</v>
      </c>
      <c r="M17" s="680">
        <v>195.74100000000001</v>
      </c>
      <c r="N17" s="680">
        <v>279.67700000000002</v>
      </c>
      <c r="O17" s="680">
        <v>52.12</v>
      </c>
      <c r="P17" s="680">
        <v>111.578</v>
      </c>
      <c r="Q17" s="680">
        <v>64.097999999999999</v>
      </c>
      <c r="R17" s="680">
        <v>985.28300000000002</v>
      </c>
      <c r="S17" s="680">
        <v>369.173</v>
      </c>
      <c r="T17" s="680">
        <v>674.02800000000002</v>
      </c>
      <c r="U17" s="680">
        <v>174.131</v>
      </c>
      <c r="V17" s="680">
        <v>341.541</v>
      </c>
      <c r="W17" s="680">
        <v>0</v>
      </c>
      <c r="X17" s="688">
        <v>17237.776999999998</v>
      </c>
      <c r="Y17" s="680">
        <v>2440.3209999999999</v>
      </c>
      <c r="Z17" s="680">
        <v>0</v>
      </c>
      <c r="AA17" s="682">
        <v>2472.873</v>
      </c>
    </row>
    <row r="18" spans="2:28" ht="60" x14ac:dyDescent="0.25">
      <c r="B18" s="679" t="s">
        <v>44</v>
      </c>
      <c r="C18" s="688">
        <v>2082.1579999999999</v>
      </c>
      <c r="D18" s="680">
        <v>12.359</v>
      </c>
      <c r="E18" s="681" t="s">
        <v>34</v>
      </c>
      <c r="F18" s="680">
        <v>41.018000000000001</v>
      </c>
      <c r="G18" s="680">
        <v>1.121</v>
      </c>
      <c r="H18" s="680">
        <v>1.4999999999999999E-2</v>
      </c>
      <c r="I18" s="680">
        <v>44.973999999999997</v>
      </c>
      <c r="J18" s="680">
        <v>99.102000000000004</v>
      </c>
      <c r="K18" s="680">
        <v>64.418000000000006</v>
      </c>
      <c r="L18" s="680">
        <v>106.657</v>
      </c>
      <c r="M18" s="680">
        <v>23.547000000000001</v>
      </c>
      <c r="N18" s="680">
        <v>210.70400000000001</v>
      </c>
      <c r="O18" s="680">
        <v>15.436</v>
      </c>
      <c r="P18" s="680">
        <v>37.219000000000001</v>
      </c>
      <c r="Q18" s="680">
        <v>12.686999999999999</v>
      </c>
      <c r="R18" s="680">
        <v>235.339</v>
      </c>
      <c r="S18" s="680">
        <v>300.69200000000001</v>
      </c>
      <c r="T18" s="680">
        <v>731.34500000000003</v>
      </c>
      <c r="U18" s="680">
        <v>95.656000000000006</v>
      </c>
      <c r="V18" s="680">
        <v>49.869</v>
      </c>
      <c r="W18" s="680">
        <v>0</v>
      </c>
      <c r="X18" s="688">
        <v>2082.1579999999999</v>
      </c>
      <c r="Y18" s="680">
        <v>6811.6130000000003</v>
      </c>
      <c r="Z18" s="681" t="s">
        <v>34</v>
      </c>
      <c r="AA18" s="680">
        <v>49.777000000000001</v>
      </c>
    </row>
    <row r="19" spans="2:28" ht="75" x14ac:dyDescent="0.25">
      <c r="B19" s="679" t="s">
        <v>45</v>
      </c>
      <c r="C19" s="688">
        <v>17075.600999999999</v>
      </c>
      <c r="D19" s="680">
        <v>17.206</v>
      </c>
      <c r="E19" s="680">
        <v>16.617000000000001</v>
      </c>
      <c r="F19" s="680">
        <v>2577.5279999999998</v>
      </c>
      <c r="G19" s="680">
        <v>263.27300000000002</v>
      </c>
      <c r="H19" s="680">
        <v>26.109000000000002</v>
      </c>
      <c r="I19" s="680">
        <v>170.309</v>
      </c>
      <c r="J19" s="680">
        <v>996.50300000000004</v>
      </c>
      <c r="K19" s="680">
        <v>471.87099999999998</v>
      </c>
      <c r="L19" s="680">
        <v>207.93299999999999</v>
      </c>
      <c r="M19" s="680">
        <v>5053.4830000000002</v>
      </c>
      <c r="N19" s="680">
        <v>1526.5150000000001</v>
      </c>
      <c r="O19" s="680">
        <v>216.59200000000001</v>
      </c>
      <c r="P19" s="680">
        <v>866.55799999999999</v>
      </c>
      <c r="Q19" s="680">
        <v>402.416</v>
      </c>
      <c r="R19" s="680">
        <v>1572.6220000000001</v>
      </c>
      <c r="S19" s="680">
        <v>529.17100000000005</v>
      </c>
      <c r="T19" s="680">
        <v>1039.317</v>
      </c>
      <c r="U19" s="680">
        <v>746.22</v>
      </c>
      <c r="V19" s="680">
        <v>375.35700000000003</v>
      </c>
      <c r="W19" s="680">
        <v>0</v>
      </c>
      <c r="X19" s="688">
        <v>17075.600999999999</v>
      </c>
      <c r="Y19" s="680">
        <v>4802.1459999999997</v>
      </c>
      <c r="Z19" s="680">
        <v>4419.1660000000002</v>
      </c>
      <c r="AA19" s="680">
        <v>13024.814</v>
      </c>
    </row>
    <row r="20" spans="2:28" ht="60" x14ac:dyDescent="0.25">
      <c r="B20" s="679" t="s">
        <v>46</v>
      </c>
      <c r="C20" s="688">
        <v>10913.031999999999</v>
      </c>
      <c r="D20" s="680">
        <v>141.626</v>
      </c>
      <c r="E20" s="680">
        <v>34.5</v>
      </c>
      <c r="F20" s="680">
        <v>1655.204</v>
      </c>
      <c r="G20" s="680">
        <v>318.30399999999997</v>
      </c>
      <c r="H20" s="680">
        <v>23.137</v>
      </c>
      <c r="I20" s="680">
        <v>145.566</v>
      </c>
      <c r="J20" s="680">
        <v>646.56500000000005</v>
      </c>
      <c r="K20" s="680">
        <v>234.00899999999999</v>
      </c>
      <c r="L20" s="680">
        <v>136.19800000000001</v>
      </c>
      <c r="M20" s="680">
        <v>172.41200000000001</v>
      </c>
      <c r="N20" s="680">
        <v>3898.3090000000002</v>
      </c>
      <c r="O20" s="680">
        <v>2275.5619999999999</v>
      </c>
      <c r="P20" s="680">
        <v>203.541</v>
      </c>
      <c r="Q20" s="680">
        <v>111.80200000000001</v>
      </c>
      <c r="R20" s="680">
        <v>251.11099999999999</v>
      </c>
      <c r="S20" s="680">
        <v>128.67400000000001</v>
      </c>
      <c r="T20" s="680">
        <v>349.13900000000001</v>
      </c>
      <c r="U20" s="680">
        <v>81.180000000000007</v>
      </c>
      <c r="V20" s="680">
        <v>106.193</v>
      </c>
      <c r="W20" s="680">
        <v>0</v>
      </c>
      <c r="X20" s="688">
        <v>10913.031999999999</v>
      </c>
      <c r="Y20" s="680">
        <v>6256</v>
      </c>
      <c r="Z20" s="681" t="s">
        <v>34</v>
      </c>
      <c r="AA20" s="682">
        <v>471.80700000000002</v>
      </c>
    </row>
    <row r="21" spans="2:28" ht="45" x14ac:dyDescent="0.25">
      <c r="B21" s="679" t="s">
        <v>47</v>
      </c>
      <c r="C21" s="688">
        <v>8942.9249999999993</v>
      </c>
      <c r="D21" s="680">
        <v>18.864999999999998</v>
      </c>
      <c r="E21" s="680">
        <v>22.431999999999999</v>
      </c>
      <c r="F21" s="680">
        <v>724.38900000000001</v>
      </c>
      <c r="G21" s="680">
        <v>84.221999999999994</v>
      </c>
      <c r="H21" s="680">
        <v>52.036000000000001</v>
      </c>
      <c r="I21" s="680">
        <v>120.515</v>
      </c>
      <c r="J21" s="680">
        <v>2266.3200000000002</v>
      </c>
      <c r="K21" s="680">
        <v>670.50900000000001</v>
      </c>
      <c r="L21" s="680">
        <v>574.46299999999997</v>
      </c>
      <c r="M21" s="680">
        <v>469.50200000000001</v>
      </c>
      <c r="N21" s="680">
        <v>223.709</v>
      </c>
      <c r="O21" s="680">
        <v>573.88300000000004</v>
      </c>
      <c r="P21" s="680">
        <v>498.95299999999997</v>
      </c>
      <c r="Q21" s="680">
        <v>254.7</v>
      </c>
      <c r="R21" s="680">
        <v>675.93399999999997</v>
      </c>
      <c r="S21" s="680">
        <v>406.26299999999998</v>
      </c>
      <c r="T21" s="680">
        <v>903.154</v>
      </c>
      <c r="U21" s="680">
        <v>217.69499999999999</v>
      </c>
      <c r="V21" s="680">
        <v>184.62100000000001</v>
      </c>
      <c r="W21" s="680">
        <v>0.75900000000000001</v>
      </c>
      <c r="X21" s="688">
        <v>8942.9249999999993</v>
      </c>
      <c r="Y21" s="680">
        <v>30138.710999999999</v>
      </c>
      <c r="Z21" s="680">
        <v>1539.7249999999999</v>
      </c>
      <c r="AA21" s="681" t="s">
        <v>34</v>
      </c>
    </row>
    <row r="22" spans="2:28" ht="90" x14ac:dyDescent="0.25">
      <c r="B22" s="679" t="s">
        <v>48</v>
      </c>
      <c r="C22" s="688">
        <v>31633.405999999999</v>
      </c>
      <c r="D22" s="680">
        <v>71.864999999999995</v>
      </c>
      <c r="E22" s="680">
        <v>251.595</v>
      </c>
      <c r="F22" s="680">
        <v>9856.67</v>
      </c>
      <c r="G22" s="680">
        <v>481.19499999999999</v>
      </c>
      <c r="H22" s="680">
        <v>16.423999999999999</v>
      </c>
      <c r="I22" s="680">
        <v>3379.7530000000002</v>
      </c>
      <c r="J22" s="680">
        <v>4672.5529999999999</v>
      </c>
      <c r="K22" s="680">
        <v>885.93799999999999</v>
      </c>
      <c r="L22" s="680">
        <v>486.17899999999997</v>
      </c>
      <c r="M22" s="680">
        <v>2538.029</v>
      </c>
      <c r="N22" s="680">
        <v>591.55600000000004</v>
      </c>
      <c r="O22" s="680">
        <v>676.93100000000004</v>
      </c>
      <c r="P22" s="680">
        <v>4520.0469999999996</v>
      </c>
      <c r="Q22" s="680">
        <v>804.93</v>
      </c>
      <c r="R22" s="680">
        <v>1502.095</v>
      </c>
      <c r="S22" s="680">
        <v>130.428</v>
      </c>
      <c r="T22" s="680">
        <v>379.65300000000002</v>
      </c>
      <c r="U22" s="680">
        <v>197.79400000000001</v>
      </c>
      <c r="V22" s="680">
        <v>189.77099999999999</v>
      </c>
      <c r="W22" s="680">
        <v>0</v>
      </c>
      <c r="X22" s="688">
        <v>31633.405999999999</v>
      </c>
      <c r="Y22" s="680">
        <v>2498.0990000000002</v>
      </c>
      <c r="Z22" s="680">
        <v>8072.2430000000004</v>
      </c>
      <c r="AA22" s="680">
        <v>5416.1490000000003</v>
      </c>
    </row>
    <row r="23" spans="2:28" ht="60" x14ac:dyDescent="0.25">
      <c r="B23" s="679" t="s">
        <v>49</v>
      </c>
      <c r="C23" s="688">
        <v>16221.054</v>
      </c>
      <c r="D23" s="680">
        <v>542.25699999999995</v>
      </c>
      <c r="E23" s="680">
        <v>12.22</v>
      </c>
      <c r="F23" s="680">
        <v>1787.5630000000001</v>
      </c>
      <c r="G23" s="680">
        <v>101.08499999999999</v>
      </c>
      <c r="H23" s="680">
        <v>32.729999999999997</v>
      </c>
      <c r="I23" s="680">
        <v>1531.11</v>
      </c>
      <c r="J23" s="680">
        <v>2096.8040000000001</v>
      </c>
      <c r="K23" s="680">
        <v>1375.78</v>
      </c>
      <c r="L23" s="680">
        <v>455.21800000000002</v>
      </c>
      <c r="M23" s="680">
        <v>922.91300000000001</v>
      </c>
      <c r="N23" s="680">
        <v>331.49599999999998</v>
      </c>
      <c r="O23" s="680">
        <v>1271.098</v>
      </c>
      <c r="P23" s="680">
        <v>429.07600000000002</v>
      </c>
      <c r="Q23" s="680">
        <v>2094.683</v>
      </c>
      <c r="R23" s="680">
        <v>1123.1320000000001</v>
      </c>
      <c r="S23" s="680">
        <v>376.46600000000001</v>
      </c>
      <c r="T23" s="680">
        <v>1351.922</v>
      </c>
      <c r="U23" s="680">
        <v>158.93199999999999</v>
      </c>
      <c r="V23" s="680">
        <v>226.56800000000001</v>
      </c>
      <c r="W23" s="680">
        <v>0</v>
      </c>
      <c r="X23" s="688">
        <v>16221.054</v>
      </c>
      <c r="Y23" s="680">
        <v>719.447</v>
      </c>
      <c r="Z23" s="681" t="s">
        <v>34</v>
      </c>
      <c r="AA23" s="680">
        <v>2927.491</v>
      </c>
    </row>
    <row r="24" spans="2:28" ht="135" x14ac:dyDescent="0.25">
      <c r="B24" s="679" t="s">
        <v>50</v>
      </c>
      <c r="C24" s="688">
        <v>2088.7289999999998</v>
      </c>
      <c r="D24" s="680">
        <v>40.853999999999999</v>
      </c>
      <c r="E24" s="680">
        <v>14.271000000000001</v>
      </c>
      <c r="F24" s="680">
        <v>870.74599999999998</v>
      </c>
      <c r="G24" s="680">
        <v>43.177999999999997</v>
      </c>
      <c r="H24" s="680">
        <v>1.5129999999999999</v>
      </c>
      <c r="I24" s="680">
        <v>86.403000000000006</v>
      </c>
      <c r="J24" s="680">
        <v>145.71299999999999</v>
      </c>
      <c r="K24" s="680">
        <v>85.634</v>
      </c>
      <c r="L24" s="680">
        <v>22.321000000000002</v>
      </c>
      <c r="M24" s="680">
        <v>68.87</v>
      </c>
      <c r="N24" s="680">
        <v>136.423</v>
      </c>
      <c r="O24" s="680">
        <v>125.417</v>
      </c>
      <c r="P24" s="680">
        <v>35.531999999999996</v>
      </c>
      <c r="Q24" s="680">
        <v>24.66</v>
      </c>
      <c r="R24" s="680">
        <v>76.849000000000004</v>
      </c>
      <c r="S24" s="680">
        <v>26.17</v>
      </c>
      <c r="T24" s="680">
        <v>179.369</v>
      </c>
      <c r="U24" s="680">
        <v>35.029000000000003</v>
      </c>
      <c r="V24" s="680">
        <v>69.777000000000001</v>
      </c>
      <c r="W24" s="680">
        <v>0</v>
      </c>
      <c r="X24" s="688">
        <v>2088.7289999999998</v>
      </c>
      <c r="Y24" s="680">
        <v>17540.454000000002</v>
      </c>
      <c r="Z24" s="681" t="s">
        <v>34</v>
      </c>
      <c r="AA24" s="680">
        <v>115.08199999999999</v>
      </c>
    </row>
    <row r="25" spans="2:28" ht="30" x14ac:dyDescent="0.25">
      <c r="B25" s="679" t="s">
        <v>51</v>
      </c>
      <c r="C25" s="688">
        <v>1694.577</v>
      </c>
      <c r="D25" s="680">
        <v>2.3359999999999999</v>
      </c>
      <c r="E25" s="680">
        <v>0.72299999999999998</v>
      </c>
      <c r="F25" s="680">
        <v>242.143</v>
      </c>
      <c r="G25" s="680">
        <v>5.4180000000000001</v>
      </c>
      <c r="H25" s="680">
        <v>0.17100000000000001</v>
      </c>
      <c r="I25" s="680">
        <v>6.18</v>
      </c>
      <c r="J25" s="680">
        <v>15.244</v>
      </c>
      <c r="K25" s="680">
        <v>31.751000000000001</v>
      </c>
      <c r="L25" s="680">
        <v>5.5789999999999997</v>
      </c>
      <c r="M25" s="680">
        <v>16.745000000000001</v>
      </c>
      <c r="N25" s="680">
        <v>29.486999999999998</v>
      </c>
      <c r="O25" s="680">
        <v>10.58</v>
      </c>
      <c r="P25" s="680">
        <v>193.542</v>
      </c>
      <c r="Q25" s="680">
        <v>1.845</v>
      </c>
      <c r="R25" s="680">
        <v>157.42599999999999</v>
      </c>
      <c r="S25" s="680">
        <v>638.27099999999996</v>
      </c>
      <c r="T25" s="680">
        <v>171.23599999999999</v>
      </c>
      <c r="U25" s="680">
        <v>48.963000000000001</v>
      </c>
      <c r="V25" s="680">
        <v>116.937</v>
      </c>
      <c r="W25" s="680">
        <v>0</v>
      </c>
      <c r="X25" s="688">
        <v>1694.577</v>
      </c>
      <c r="Y25" s="680">
        <v>13198.16</v>
      </c>
      <c r="Z25" s="681" t="s">
        <v>34</v>
      </c>
      <c r="AA25" s="680">
        <v>23.527999999999999</v>
      </c>
    </row>
    <row r="26" spans="2:28" ht="60" x14ac:dyDescent="0.25">
      <c r="B26" s="679" t="s">
        <v>52</v>
      </c>
      <c r="C26" s="688">
        <v>2552.1590000000001</v>
      </c>
      <c r="D26" s="680">
        <v>0.3</v>
      </c>
      <c r="E26" s="681" t="s">
        <v>34</v>
      </c>
      <c r="F26" s="681" t="s">
        <v>34</v>
      </c>
      <c r="G26" s="681" t="s">
        <v>34</v>
      </c>
      <c r="H26" s="680">
        <v>0.16700000000000001</v>
      </c>
      <c r="I26" s="680">
        <v>0.308</v>
      </c>
      <c r="J26" s="680">
        <v>5.4870000000000001</v>
      </c>
      <c r="K26" s="680">
        <v>8.8859999999999992</v>
      </c>
      <c r="L26" s="681" t="s">
        <v>34</v>
      </c>
      <c r="M26" s="680">
        <v>13.041</v>
      </c>
      <c r="N26" s="680">
        <v>36.603000000000002</v>
      </c>
      <c r="O26" s="681" t="s">
        <v>34</v>
      </c>
      <c r="P26" s="680">
        <v>10.515000000000001</v>
      </c>
      <c r="Q26" s="680">
        <v>2.23</v>
      </c>
      <c r="R26" s="680">
        <v>95.3</v>
      </c>
      <c r="S26" s="680">
        <v>78.793999999999997</v>
      </c>
      <c r="T26" s="680">
        <v>2286.0859999999998</v>
      </c>
      <c r="U26" s="680">
        <v>12.881</v>
      </c>
      <c r="V26" s="680">
        <v>1.5609999999999999</v>
      </c>
      <c r="W26" s="681" t="s">
        <v>34</v>
      </c>
      <c r="X26" s="688">
        <v>2552.1590000000001</v>
      </c>
      <c r="Y26" s="680">
        <v>32591.865000000002</v>
      </c>
      <c r="Z26" s="681" t="s">
        <v>34</v>
      </c>
      <c r="AA26" s="680">
        <v>17.724</v>
      </c>
    </row>
    <row r="27" spans="2:28" ht="75" x14ac:dyDescent="0.25">
      <c r="B27" s="679" t="s">
        <v>53</v>
      </c>
      <c r="C27" s="688">
        <v>689.94899999999996</v>
      </c>
      <c r="D27" s="680">
        <v>4.3869999999999996</v>
      </c>
      <c r="E27" s="681" t="s">
        <v>34</v>
      </c>
      <c r="F27" s="680">
        <v>30.003</v>
      </c>
      <c r="G27" s="680">
        <v>1.0900000000000001</v>
      </c>
      <c r="H27" s="680">
        <v>0.01</v>
      </c>
      <c r="I27" s="680">
        <v>17.600999999999999</v>
      </c>
      <c r="J27" s="680">
        <v>78.775999999999996</v>
      </c>
      <c r="K27" s="680">
        <v>39.731000000000002</v>
      </c>
      <c r="L27" s="680">
        <v>71.34</v>
      </c>
      <c r="M27" s="680">
        <v>15.605</v>
      </c>
      <c r="N27" s="680">
        <v>27.911000000000001</v>
      </c>
      <c r="O27" s="680">
        <v>7.06</v>
      </c>
      <c r="P27" s="680">
        <v>17.012</v>
      </c>
      <c r="Q27" s="680">
        <v>5.4349999999999996</v>
      </c>
      <c r="R27" s="680">
        <v>29.911000000000001</v>
      </c>
      <c r="S27" s="680">
        <v>101.461</v>
      </c>
      <c r="T27" s="680">
        <v>37.22</v>
      </c>
      <c r="U27" s="680">
        <v>194.749</v>
      </c>
      <c r="V27" s="680">
        <v>10.647</v>
      </c>
      <c r="W27" s="680">
        <v>0</v>
      </c>
      <c r="X27" s="688">
        <v>689.94899999999996</v>
      </c>
      <c r="Y27" s="680">
        <v>5608.9539999999997</v>
      </c>
      <c r="Z27" s="680">
        <v>189.68899999999999</v>
      </c>
      <c r="AA27" s="680">
        <v>40.365000000000002</v>
      </c>
    </row>
    <row r="28" spans="2:28" ht="30" x14ac:dyDescent="0.25">
      <c r="B28" s="679" t="s">
        <v>54</v>
      </c>
      <c r="C28" s="688">
        <v>1185.375</v>
      </c>
      <c r="D28" s="680">
        <v>12.955</v>
      </c>
      <c r="E28" s="680">
        <v>5.5E-2</v>
      </c>
      <c r="F28" s="680">
        <v>32.32</v>
      </c>
      <c r="G28" s="680">
        <v>0.98199999999999998</v>
      </c>
      <c r="H28" s="680">
        <v>0.38100000000000001</v>
      </c>
      <c r="I28" s="680">
        <v>22.088999999999999</v>
      </c>
      <c r="J28" s="680">
        <v>177.881</v>
      </c>
      <c r="K28" s="680">
        <v>17.515999999999998</v>
      </c>
      <c r="L28" s="680">
        <v>85.62</v>
      </c>
      <c r="M28" s="680">
        <v>64.626999999999995</v>
      </c>
      <c r="N28" s="680">
        <v>99.748000000000005</v>
      </c>
      <c r="O28" s="680">
        <v>23.292999999999999</v>
      </c>
      <c r="P28" s="680">
        <v>58.146999999999998</v>
      </c>
      <c r="Q28" s="680">
        <v>15.363</v>
      </c>
      <c r="R28" s="680">
        <v>84.406000000000006</v>
      </c>
      <c r="S28" s="680">
        <v>77.174000000000007</v>
      </c>
      <c r="T28" s="680">
        <v>277.94600000000003</v>
      </c>
      <c r="U28" s="680">
        <v>47.207999999999998</v>
      </c>
      <c r="V28" s="680">
        <v>87.665000000000006</v>
      </c>
      <c r="W28" s="680">
        <v>0</v>
      </c>
      <c r="X28" s="688">
        <v>1185.375</v>
      </c>
      <c r="Y28" s="680">
        <v>4538.6289999999999</v>
      </c>
      <c r="Z28" s="680">
        <v>84</v>
      </c>
      <c r="AA28" s="680">
        <v>0</v>
      </c>
    </row>
    <row r="29" spans="2:28" ht="195" x14ac:dyDescent="0.25">
      <c r="B29" s="679" t="s">
        <v>55</v>
      </c>
      <c r="C29" s="689" t="s">
        <v>34</v>
      </c>
      <c r="D29" s="681" t="s">
        <v>34</v>
      </c>
      <c r="E29" s="681" t="s">
        <v>34</v>
      </c>
      <c r="F29" s="681" t="s">
        <v>34</v>
      </c>
      <c r="G29" s="681" t="s">
        <v>34</v>
      </c>
      <c r="H29" s="681" t="s">
        <v>34</v>
      </c>
      <c r="I29" s="681" t="s">
        <v>34</v>
      </c>
      <c r="J29" s="681" t="s">
        <v>34</v>
      </c>
      <c r="K29" s="681" t="s">
        <v>34</v>
      </c>
      <c r="L29" s="681" t="s">
        <v>34</v>
      </c>
      <c r="M29" s="681" t="s">
        <v>34</v>
      </c>
      <c r="N29" s="681" t="s">
        <v>34</v>
      </c>
      <c r="O29" s="681" t="s">
        <v>34</v>
      </c>
      <c r="P29" s="681" t="s">
        <v>34</v>
      </c>
      <c r="Q29" s="681" t="s">
        <v>34</v>
      </c>
      <c r="R29" s="681" t="s">
        <v>34</v>
      </c>
      <c r="S29" s="681" t="s">
        <v>34</v>
      </c>
      <c r="T29" s="681" t="s">
        <v>34</v>
      </c>
      <c r="U29" s="681" t="s">
        <v>34</v>
      </c>
      <c r="V29" s="681" t="s">
        <v>34</v>
      </c>
      <c r="W29" s="681" t="s">
        <v>34</v>
      </c>
      <c r="X29" s="689" t="s">
        <v>34</v>
      </c>
      <c r="Y29" s="680">
        <v>251</v>
      </c>
      <c r="Z29" s="681" t="s">
        <v>34</v>
      </c>
      <c r="AA29" s="681" t="s">
        <v>34</v>
      </c>
    </row>
    <row r="31" spans="2:28" x14ac:dyDescent="0.25">
      <c r="B31" s="683" t="s">
        <v>57</v>
      </c>
      <c r="AB31" s="684" t="s">
        <v>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BF61-1506-4C0F-9773-53EC2421FE95}">
  <sheetPr codeName="Feuil26"/>
  <dimension ref="B1:AD31"/>
  <sheetViews>
    <sheetView topLeftCell="A8" workbookViewId="0">
      <selection activeCell="D10" sqref="D10:AB29"/>
    </sheetView>
  </sheetViews>
  <sheetFormatPr baseColWidth="10" defaultColWidth="11.5703125" defaultRowHeight="15" x14ac:dyDescent="0.25"/>
  <cols>
    <col min="1" max="2" width="11.5703125" style="673"/>
    <col min="3" max="3" width="11.5703125" style="685"/>
    <col min="4" max="8" width="11.5703125" style="673"/>
    <col min="9" max="9" width="11.5703125" style="685"/>
    <col min="10" max="23" width="11.5703125" style="673"/>
    <col min="24" max="24" width="11.5703125" style="685"/>
    <col min="25" max="16384" width="11.5703125" style="673"/>
  </cols>
  <sheetData>
    <row r="1" spans="2:30" x14ac:dyDescent="0.25">
      <c r="B1" s="672" t="s">
        <v>0</v>
      </c>
    </row>
    <row r="2" spans="2:30" x14ac:dyDescent="0.25">
      <c r="B2" s="674" t="s">
        <v>76</v>
      </c>
    </row>
    <row r="3" spans="2:30" x14ac:dyDescent="0.25">
      <c r="B3" s="674" t="s">
        <v>2</v>
      </c>
    </row>
    <row r="4" spans="2:30" x14ac:dyDescent="0.25">
      <c r="B4" s="674" t="s">
        <v>3</v>
      </c>
    </row>
    <row r="5" spans="2:30" x14ac:dyDescent="0.25">
      <c r="AB5" s="647" t="s">
        <v>73</v>
      </c>
      <c r="AC5" t="s">
        <v>74</v>
      </c>
      <c r="AD5" t="s">
        <v>75</v>
      </c>
    </row>
    <row r="6" spans="2:30" ht="75" x14ac:dyDescent="0.25">
      <c r="B6" s="675" t="s">
        <v>4</v>
      </c>
      <c r="C6" s="68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8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86" t="s">
        <v>5</v>
      </c>
      <c r="Y6" s="676" t="s">
        <v>6</v>
      </c>
      <c r="Z6" s="676" t="s">
        <v>7</v>
      </c>
      <c r="AA6" s="676" t="s">
        <v>8</v>
      </c>
    </row>
    <row r="7" spans="2:30" ht="195" x14ac:dyDescent="0.25">
      <c r="B7" s="675" t="s">
        <v>9</v>
      </c>
      <c r="C7" s="68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8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86" t="s">
        <v>10</v>
      </c>
      <c r="Y7" s="676" t="s">
        <v>32</v>
      </c>
      <c r="Z7" s="676" t="s">
        <v>32</v>
      </c>
      <c r="AA7" s="676" t="s">
        <v>32</v>
      </c>
    </row>
    <row r="8" spans="2:30" x14ac:dyDescent="0.25">
      <c r="B8" s="677" t="s">
        <v>33</v>
      </c>
      <c r="C8" s="687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87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87" t="s">
        <v>34</v>
      </c>
      <c r="Y8" s="678" t="s">
        <v>34</v>
      </c>
      <c r="Z8" s="678" t="s">
        <v>34</v>
      </c>
      <c r="AA8" s="678" t="s">
        <v>34</v>
      </c>
    </row>
    <row r="9" spans="2:30" x14ac:dyDescent="0.25">
      <c r="B9" s="679" t="s">
        <v>35</v>
      </c>
      <c r="C9" s="688">
        <v>251497</v>
      </c>
      <c r="D9" s="680">
        <v>5327</v>
      </c>
      <c r="E9" s="680">
        <v>1562</v>
      </c>
      <c r="F9" s="680">
        <v>95384</v>
      </c>
      <c r="G9" s="680">
        <v>5751</v>
      </c>
      <c r="H9" s="680">
        <v>2436</v>
      </c>
      <c r="I9" s="688">
        <v>25550</v>
      </c>
      <c r="J9" s="680">
        <v>17477</v>
      </c>
      <c r="K9" s="680">
        <v>15195</v>
      </c>
      <c r="L9" s="680">
        <v>4483</v>
      </c>
      <c r="M9" s="680">
        <v>12797</v>
      </c>
      <c r="N9" s="680">
        <v>8482</v>
      </c>
      <c r="O9" s="680">
        <v>9345</v>
      </c>
      <c r="P9" s="680">
        <v>9266</v>
      </c>
      <c r="Q9" s="680">
        <v>5907</v>
      </c>
      <c r="R9" s="680">
        <v>9485</v>
      </c>
      <c r="S9" s="680">
        <v>4168</v>
      </c>
      <c r="T9" s="680">
        <v>13173</v>
      </c>
      <c r="U9" s="680">
        <v>2821</v>
      </c>
      <c r="V9" s="680">
        <v>2875</v>
      </c>
      <c r="W9" s="680">
        <v>13</v>
      </c>
      <c r="X9" s="688">
        <v>251497</v>
      </c>
      <c r="Y9" s="680">
        <v>187408</v>
      </c>
      <c r="Z9" s="680">
        <v>60750</v>
      </c>
      <c r="AA9" s="680">
        <v>97949</v>
      </c>
    </row>
    <row r="10" spans="2:30" ht="75" x14ac:dyDescent="0.25">
      <c r="B10" s="679" t="s">
        <v>36</v>
      </c>
      <c r="C10" s="688">
        <v>10284.948</v>
      </c>
      <c r="D10" s="680">
        <f>Finlande!D10/D$9</f>
        <v>0.34502384081096305</v>
      </c>
      <c r="E10" s="680">
        <f>Finlande!E10/E$9</f>
        <v>9.2061459667093469E-3</v>
      </c>
      <c r="F10" s="680">
        <f>Finlande!F10/F$9</f>
        <v>8.100275727585339E-2</v>
      </c>
      <c r="G10" s="680">
        <f>Finlande!G10/G$9</f>
        <v>3.5133368109893932E-2</v>
      </c>
      <c r="H10" s="680">
        <f>Finlande!H10/H$9</f>
        <v>1.1740558292282429E-4</v>
      </c>
      <c r="I10" s="680">
        <f>Finlande!I10/I$9</f>
        <v>2.5788649706457925E-4</v>
      </c>
      <c r="J10" s="680">
        <f>Finlande!J10/J$9</f>
        <v>3.6161812668078043E-5</v>
      </c>
      <c r="K10" s="680">
        <f>Finlande!K10/K$9</f>
        <v>5.495228693649226E-4</v>
      </c>
      <c r="L10" s="680">
        <f>Finlande!L10/L$9</f>
        <v>7.056078518848985E-2</v>
      </c>
      <c r="M10" s="680">
        <f>Finlande!M10/M$9</f>
        <v>5.0754082988200362E-4</v>
      </c>
      <c r="N10" s="680">
        <f>Finlande!N10/N$9</f>
        <v>3.5109643951898139E-4</v>
      </c>
      <c r="O10" s="680">
        <f>Finlande!O10/O$9</f>
        <v>3.077581594435527E-4</v>
      </c>
      <c r="P10" s="680">
        <f>Finlande!P10/P$9</f>
        <v>9.4010360457586883E-4</v>
      </c>
      <c r="Q10" s="680">
        <f>Finlande!Q10/Q$9</f>
        <v>1.0492635855764347E-3</v>
      </c>
      <c r="R10" s="680">
        <f>Finlande!R10/R$9</f>
        <v>3.3956773853452819E-3</v>
      </c>
      <c r="S10" s="680">
        <f>Finlande!S10/S$9</f>
        <v>7.730086372360845E-3</v>
      </c>
      <c r="T10" s="680">
        <f>Finlande!T10/T$9</f>
        <v>5.4164579063235409E-3</v>
      </c>
      <c r="U10" s="680">
        <f>Finlande!U10/U$9</f>
        <v>2.0265863169088975E-3</v>
      </c>
      <c r="V10" s="680">
        <f>Finlande!V10/V$9</f>
        <v>7.5721739130434789E-4</v>
      </c>
      <c r="W10" s="680">
        <f>Finlande!W10/W$9</f>
        <v>8.4384615384615377E-2</v>
      </c>
      <c r="X10" s="680">
        <f>Finlande!X10/X$9</f>
        <v>4.0894913259402699E-2</v>
      </c>
      <c r="Y10" s="680">
        <f>Finlande!Y10/Y$9</f>
        <v>1.8553066037735849E-2</v>
      </c>
      <c r="Z10" s="680">
        <f>Finlande!Z10/Z$9</f>
        <v>4.5660905349794242E-4</v>
      </c>
      <c r="AA10" s="680">
        <f>Finlande!AA10/AA$9</f>
        <v>5.6779242258726487E-3</v>
      </c>
      <c r="AB10" s="680" t="e">
        <f>Finlande!AB10/AB$9</f>
        <v>#DIV/0!</v>
      </c>
    </row>
    <row r="11" spans="2:30" ht="45" x14ac:dyDescent="0.25">
      <c r="B11" s="679" t="s">
        <v>37</v>
      </c>
      <c r="C11" s="688">
        <v>8165.058</v>
      </c>
      <c r="D11" s="680">
        <f>Finlande!D11/D$9</f>
        <v>2.7467617796132909E-3</v>
      </c>
      <c r="E11" s="680">
        <f>Finlande!E11/E$9</f>
        <v>0.2210044814340589</v>
      </c>
      <c r="F11" s="680">
        <f>Finlande!F11/F$9</f>
        <v>6.6715423970477222E-2</v>
      </c>
      <c r="G11" s="680">
        <f>Finlande!G11/G$9</f>
        <v>0.1879514866979656</v>
      </c>
      <c r="H11" s="680">
        <f>Finlande!H11/H$9</f>
        <v>3.4236453201970445E-4</v>
      </c>
      <c r="I11" s="680">
        <f>Finlande!I11/I$9</f>
        <v>1.405123287671233E-2</v>
      </c>
      <c r="J11" s="680" t="e">
        <f>Finlande!J11/J$9</f>
        <v>#VALUE!</v>
      </c>
      <c r="K11" s="680">
        <f>Finlande!K11/K$9</f>
        <v>1.9743336623889439E-7</v>
      </c>
      <c r="L11" s="680" t="e">
        <f>Finlande!L11/L$9</f>
        <v>#VALUE!</v>
      </c>
      <c r="M11" s="680" t="e">
        <f>Finlande!M11/M$9</f>
        <v>#VALUE!</v>
      </c>
      <c r="N11" s="680" t="e">
        <f>Finlande!N11/N$9</f>
        <v>#VALUE!</v>
      </c>
      <c r="O11" s="680" t="e">
        <f>Finlande!O11/O$9</f>
        <v>#VALUE!</v>
      </c>
      <c r="P11" s="680">
        <f>Finlande!P11/P$9</f>
        <v>4.3168573278653139E-7</v>
      </c>
      <c r="Q11" s="680">
        <f>Finlande!Q11/Q$9</f>
        <v>6.4330455391907901E-5</v>
      </c>
      <c r="R11" s="680">
        <f>Finlande!R11/R$9</f>
        <v>4.6810753821823933E-5</v>
      </c>
      <c r="S11" s="680">
        <f>Finlande!S11/S$9</f>
        <v>0</v>
      </c>
      <c r="T11" s="680" t="e">
        <f>Finlande!T11/T$9</f>
        <v>#VALUE!</v>
      </c>
      <c r="U11" s="680">
        <f>Finlande!U11/U$9</f>
        <v>1.8078695498050335E-5</v>
      </c>
      <c r="V11" s="680" t="e">
        <f>Finlande!V11/V$9</f>
        <v>#VALUE!</v>
      </c>
      <c r="W11" s="680" t="e">
        <f>Finlande!W11/W$9</f>
        <v>#VALUE!</v>
      </c>
      <c r="X11" s="680">
        <f>Finlande!X11/X$9</f>
        <v>3.2465826630138729E-2</v>
      </c>
      <c r="Y11" s="680">
        <f>Finlande!Y11/Y$9</f>
        <v>2.3155895159224793E-4</v>
      </c>
      <c r="Z11" s="680" t="e">
        <f>Finlande!Z11/Z$9</f>
        <v>#VALUE!</v>
      </c>
      <c r="AA11" s="680">
        <f>Finlande!AA11/AA$9</f>
        <v>7.2652094457319625E-3</v>
      </c>
      <c r="AB11" s="680" t="e">
        <f>Finlande!AB11/AB$9</f>
        <v>#DIV/0!</v>
      </c>
    </row>
    <row r="12" spans="2:30" ht="45" x14ac:dyDescent="0.25">
      <c r="B12" s="679" t="s">
        <v>38</v>
      </c>
      <c r="C12" s="688">
        <v>93062.785999999993</v>
      </c>
      <c r="D12" s="680">
        <f>Finlande!D12/D$9</f>
        <v>0.3887234841374132</v>
      </c>
      <c r="E12" s="680">
        <f>Finlande!E12/E$9</f>
        <v>0.35739052496798979</v>
      </c>
      <c r="F12" s="680">
        <f>Finlande!F12/F$9</f>
        <v>0.558570441583494</v>
      </c>
      <c r="G12" s="680">
        <f>Finlande!G12/G$9</f>
        <v>0.34056007650843328</v>
      </c>
      <c r="H12" s="680">
        <f>Finlande!H12/H$9</f>
        <v>0.32641502463054189</v>
      </c>
      <c r="I12" s="680">
        <f>Finlande!I12/I$9</f>
        <v>0.56093620352250495</v>
      </c>
      <c r="J12" s="680">
        <f>Finlande!J12/J$9</f>
        <v>0.11289952509011844</v>
      </c>
      <c r="K12" s="680">
        <f>Finlande!K12/K$9</f>
        <v>0.25700427772293516</v>
      </c>
      <c r="L12" s="680">
        <f>Finlande!L12/L$9</f>
        <v>0.37211867053312514</v>
      </c>
      <c r="M12" s="680">
        <f>Finlande!M12/M$9</f>
        <v>0.15554637805735719</v>
      </c>
      <c r="N12" s="680">
        <f>Finlande!N12/N$9</f>
        <v>8.5139000235793447E-2</v>
      </c>
      <c r="O12" s="680">
        <f>Finlande!O12/O$9</f>
        <v>2.9412199036918142E-2</v>
      </c>
      <c r="P12" s="680">
        <f>Finlande!P12/P$9</f>
        <v>0.23410641053313189</v>
      </c>
      <c r="Q12" s="680">
        <f>Finlande!Q12/Q$9</f>
        <v>0.21902268495005925</v>
      </c>
      <c r="R12" s="680">
        <f>Finlande!R12/R$9</f>
        <v>0.10670395361096469</v>
      </c>
      <c r="S12" s="680">
        <f>Finlande!S12/S$9</f>
        <v>0.10758397312859885</v>
      </c>
      <c r="T12" s="680">
        <f>Finlande!T12/T$9</f>
        <v>0.27986722842177181</v>
      </c>
      <c r="U12" s="680">
        <f>Finlande!U12/U$9</f>
        <v>0.13536157390996101</v>
      </c>
      <c r="V12" s="680">
        <f>Finlande!V12/V$9</f>
        <v>0.18675756521739131</v>
      </c>
      <c r="W12" s="680">
        <f>Finlande!W12/W$9</f>
        <v>0.49746153846153846</v>
      </c>
      <c r="X12" s="680">
        <f>Finlande!X12/X$9</f>
        <v>0.37003537219131838</v>
      </c>
      <c r="Y12" s="680">
        <f>Finlande!Y12/Y$9</f>
        <v>0.25501619994877489</v>
      </c>
      <c r="Z12" s="680">
        <f>Finlande!Z12/Z$9</f>
        <v>0.20916712757201647</v>
      </c>
      <c r="AA12" s="680">
        <f>Finlande!AA12/AA$9</f>
        <v>0.71240057580986027</v>
      </c>
      <c r="AB12" s="680" t="e">
        <f>Finlande!AB12/AB$9</f>
        <v>#DIV/0!</v>
      </c>
    </row>
    <row r="13" spans="2:30" ht="90" x14ac:dyDescent="0.25">
      <c r="B13" s="679" t="s">
        <v>39</v>
      </c>
      <c r="C13" s="688">
        <v>8443.9439999999995</v>
      </c>
      <c r="D13" s="680">
        <f>Finlande!D13/D$9</f>
        <v>3.5377886239909895E-2</v>
      </c>
      <c r="E13" s="680">
        <f>Finlande!E13/E$9</f>
        <v>0.11393982074263764</v>
      </c>
      <c r="F13" s="680">
        <f>Finlande!F13/F$9</f>
        <v>2.7284492158013922E-2</v>
      </c>
      <c r="G13" s="680">
        <f>Finlande!G13/G$9</f>
        <v>4.9792557816032E-2</v>
      </c>
      <c r="H13" s="680">
        <f>Finlande!H13/H$9</f>
        <v>6.2864942528735632E-2</v>
      </c>
      <c r="I13" s="680">
        <f>Finlande!I13/I$9</f>
        <v>7.9057534246575346E-3</v>
      </c>
      <c r="J13" s="680">
        <f>Finlande!J13/J$9</f>
        <v>2.9599359157750187E-2</v>
      </c>
      <c r="K13" s="680">
        <f>Finlande!K13/K$9</f>
        <v>1.1591312931885488E-2</v>
      </c>
      <c r="L13" s="680">
        <f>Finlande!L13/L$9</f>
        <v>3.2446575953602501E-2</v>
      </c>
      <c r="M13" s="680">
        <f>Finlande!M13/M$9</f>
        <v>1.2493006173321872E-2</v>
      </c>
      <c r="N13" s="680">
        <f>Finlande!N13/N$9</f>
        <v>2.6679910398490922E-2</v>
      </c>
      <c r="O13" s="680">
        <f>Finlande!O13/O$9</f>
        <v>0.13042696629213482</v>
      </c>
      <c r="P13" s="680">
        <f>Finlande!P13/P$9</f>
        <v>6.7382905244981655E-3</v>
      </c>
      <c r="Q13" s="680">
        <f>Finlande!Q13/Q$9</f>
        <v>1.5181648891146097E-2</v>
      </c>
      <c r="R13" s="680">
        <f>Finlande!R13/R$9</f>
        <v>5.3099103848181339E-2</v>
      </c>
      <c r="S13" s="680">
        <f>Finlande!S13/S$9</f>
        <v>7.2535268714011517E-2</v>
      </c>
      <c r="T13" s="680">
        <f>Finlande!T13/T$9</f>
        <v>5.5476201320883628E-2</v>
      </c>
      <c r="U13" s="680">
        <f>Finlande!U13/U$9</f>
        <v>9.6956752924494849E-2</v>
      </c>
      <c r="V13" s="680">
        <f>Finlande!V13/V$9</f>
        <v>0.14724173913043478</v>
      </c>
      <c r="W13" s="680">
        <f>Finlande!W13/W$9</f>
        <v>0.30030769230769228</v>
      </c>
      <c r="X13" s="680">
        <f>Finlande!X13/X$9</f>
        <v>3.3574730513684058E-2</v>
      </c>
      <c r="Y13" s="680">
        <f>Finlande!Y13/Y$9</f>
        <v>2.8007785153248525E-2</v>
      </c>
      <c r="Z13" s="680" t="e">
        <f>Finlande!Z13/Z$9</f>
        <v>#VALUE!</v>
      </c>
      <c r="AA13" s="680">
        <f>Finlande!AA13/AA$9</f>
        <v>6.4757782111098637E-3</v>
      </c>
      <c r="AB13" s="680" t="e">
        <f>Finlande!AB13/AB$9</f>
        <v>#DIV/0!</v>
      </c>
    </row>
    <row r="14" spans="2:30" ht="120" x14ac:dyDescent="0.25">
      <c r="B14" s="679" t="s">
        <v>40</v>
      </c>
      <c r="C14" s="688">
        <v>4563.1719999999996</v>
      </c>
      <c r="D14" s="680">
        <f>Finlande!D14/D$9</f>
        <v>1.6331894124272573E-5</v>
      </c>
      <c r="E14" s="680">
        <f>Finlande!E14/E$9</f>
        <v>1.4519846350832266E-3</v>
      </c>
      <c r="F14" s="680">
        <f>Finlande!F14/F$9</f>
        <v>1.8955097290950264E-2</v>
      </c>
      <c r="G14" s="680">
        <f>Finlande!G14/G$9</f>
        <v>6.1573465484263602E-2</v>
      </c>
      <c r="H14" s="680">
        <f>Finlande!H14/H$9</f>
        <v>0.37431403940886698</v>
      </c>
      <c r="I14" s="680">
        <f>Finlande!I14/I$9</f>
        <v>2.8886497064579261E-3</v>
      </c>
      <c r="J14" s="680">
        <f>Finlande!J14/J$9</f>
        <v>7.9391772043256852E-3</v>
      </c>
      <c r="K14" s="680">
        <f>Finlande!K14/K$9</f>
        <v>8.6857518920697605E-4</v>
      </c>
      <c r="L14" s="680">
        <f>Finlande!L14/L$9</f>
        <v>2.1201650680347982E-2</v>
      </c>
      <c r="M14" s="680">
        <f>Finlande!M14/M$9</f>
        <v>1.3031960615769321E-3</v>
      </c>
      <c r="N14" s="680">
        <f>Finlande!N14/N$9</f>
        <v>5.9796038670124974E-3</v>
      </c>
      <c r="O14" s="680">
        <f>Finlande!O14/O$9</f>
        <v>5.9136436597110757E-2</v>
      </c>
      <c r="P14" s="680">
        <f>Finlande!P14/P$9</f>
        <v>4.274767968918627E-4</v>
      </c>
      <c r="Q14" s="680">
        <f>Finlande!Q14/Q$9</f>
        <v>2.7142881327238869E-2</v>
      </c>
      <c r="R14" s="680">
        <f>Finlande!R14/R$9</f>
        <v>1.4167422245651026E-2</v>
      </c>
      <c r="S14" s="680">
        <f>Finlande!S14/S$9</f>
        <v>1.5166746641074856E-2</v>
      </c>
      <c r="T14" s="680">
        <f>Finlande!T14/T$9</f>
        <v>9.9280346162605344E-3</v>
      </c>
      <c r="U14" s="680">
        <f>Finlande!U14/U$9</f>
        <v>7.9652605459057061E-3</v>
      </c>
      <c r="V14" s="680">
        <f>Finlande!V14/V$9</f>
        <v>1.0477913043478261E-2</v>
      </c>
      <c r="W14" s="680">
        <f>Finlande!W14/W$9</f>
        <v>5.953846153846154E-2</v>
      </c>
      <c r="X14" s="680">
        <f>Finlande!X14/X$9</f>
        <v>1.8144041479620034E-2</v>
      </c>
      <c r="Y14" s="680">
        <f>Finlande!Y14/Y$9</f>
        <v>3.6337829761803123E-3</v>
      </c>
      <c r="Z14" s="680" t="e">
        <f>Finlande!Z14/Z$9</f>
        <v>#VALUE!</v>
      </c>
      <c r="AA14" s="680">
        <f>Finlande!AA14/AA$9</f>
        <v>7.3385537371489238E-3</v>
      </c>
      <c r="AB14" s="680" t="e">
        <f>Finlande!AB14/AB$9</f>
        <v>#DIV/0!</v>
      </c>
    </row>
    <row r="15" spans="2:30" ht="60" x14ac:dyDescent="0.25">
      <c r="B15" s="679" t="s">
        <v>41</v>
      </c>
      <c r="C15" s="688">
        <v>9696.2839999999997</v>
      </c>
      <c r="D15" s="680">
        <f>Finlande!D15/D$9</f>
        <v>2.4917589637694762E-2</v>
      </c>
      <c r="E15" s="680">
        <f>Finlande!E15/E$9</f>
        <v>9.4078104993597957E-3</v>
      </c>
      <c r="F15" s="680">
        <f>Finlande!F15/F$9</f>
        <v>1.7786211523945314E-3</v>
      </c>
      <c r="G15" s="680">
        <f>Finlande!G15/G$9</f>
        <v>9.3775169535732922E-2</v>
      </c>
      <c r="H15" s="680">
        <f>Finlande!H15/H$9</f>
        <v>0.12705008210180624</v>
      </c>
      <c r="I15" s="680">
        <f>Finlande!I15/I$9</f>
        <v>0.18216211350293543</v>
      </c>
      <c r="J15" s="680">
        <f>Finlande!J15/J$9</f>
        <v>1.0961148938605024E-2</v>
      </c>
      <c r="K15" s="680">
        <f>Finlande!K15/K$9</f>
        <v>1.4131490621915105E-2</v>
      </c>
      <c r="L15" s="680">
        <f>Finlande!L15/L$9</f>
        <v>3.6277046620566589E-3</v>
      </c>
      <c r="M15" s="680">
        <f>Finlande!M15/M$9</f>
        <v>1.678362116120966E-3</v>
      </c>
      <c r="N15" s="680">
        <f>Finlande!N15/N$9</f>
        <v>6.2375618957792971E-3</v>
      </c>
      <c r="O15" s="680">
        <f>Finlande!O15/O$9</f>
        <v>0.21812017121455324</v>
      </c>
      <c r="P15" s="680">
        <f>Finlande!P15/P$9</f>
        <v>8.196632851284265E-4</v>
      </c>
      <c r="Q15" s="680">
        <f>Finlande!Q15/Q$9</f>
        <v>2.4720501100389369E-2</v>
      </c>
      <c r="R15" s="680">
        <f>Finlande!R15/R$9</f>
        <v>9.9683078545071163E-2</v>
      </c>
      <c r="S15" s="680">
        <f>Finlande!S15/S$9</f>
        <v>2.8294865642994244E-2</v>
      </c>
      <c r="T15" s="680">
        <f>Finlande!T15/T$9</f>
        <v>7.2138465042131637E-3</v>
      </c>
      <c r="U15" s="680">
        <f>Finlande!U15/U$9</f>
        <v>8.7376816731655448E-3</v>
      </c>
      <c r="V15" s="680">
        <f>Finlande!V15/V$9</f>
        <v>1.4476521739130435E-3</v>
      </c>
      <c r="W15" s="680">
        <f>Finlande!W15/W$9</f>
        <v>0</v>
      </c>
      <c r="X15" s="680">
        <f>Finlande!X15/X$9</f>
        <v>3.8554273013196978E-2</v>
      </c>
      <c r="Y15" s="680">
        <f>Finlande!Y15/Y$9</f>
        <v>3.1363655767096387E-3</v>
      </c>
      <c r="Z15" s="680">
        <f>Finlande!Z15/Z$9</f>
        <v>0.5545767242798354</v>
      </c>
      <c r="AA15" s="680">
        <f>Finlande!AA15/AA$9</f>
        <v>2.0661772963480996E-4</v>
      </c>
      <c r="AB15" s="680" t="e">
        <f>Finlande!AB15/AB$9</f>
        <v>#DIV/0!</v>
      </c>
      <c r="AC15" s="646">
        <f>(Y15)/($X15-$I15+$Z15+$Y15)</f>
        <v>7.5738367999568764E-3</v>
      </c>
      <c r="AD15" s="646">
        <f>(Z15)/($X15-$I15+$Z15+$Y15)</f>
        <v>1.3392168419207886</v>
      </c>
    </row>
    <row r="16" spans="2:30" ht="165" x14ac:dyDescent="0.25">
      <c r="B16" s="679" t="s">
        <v>42</v>
      </c>
      <c r="C16" s="688">
        <v>4964.0659999999998</v>
      </c>
      <c r="D16" s="680">
        <f>Finlande!D16/D$9</f>
        <v>2.9923972217007697E-2</v>
      </c>
      <c r="E16" s="680">
        <f>Finlande!E16/E$9</f>
        <v>6.9782330345710632E-4</v>
      </c>
      <c r="F16" s="680">
        <f>Finlande!F16/F$9</f>
        <v>3.0822464983645058E-3</v>
      </c>
      <c r="G16" s="680">
        <f>Finlande!G16/G$9</f>
        <v>8.5028690662493478E-5</v>
      </c>
      <c r="H16" s="680">
        <f>Finlande!H16/H$9</f>
        <v>3.3509852216748771E-3</v>
      </c>
      <c r="I16" s="680">
        <f>Finlande!I16/I$9</f>
        <v>1.8185518590998042E-3</v>
      </c>
      <c r="J16" s="680">
        <f>Finlande!J16/J$9</f>
        <v>6.9624649539394623E-2</v>
      </c>
      <c r="K16" s="680">
        <f>Finlande!K16/K$9</f>
        <v>8.41282658769332E-2</v>
      </c>
      <c r="L16" s="680">
        <f>Finlande!L16/L$9</f>
        <v>2.8826678563461969E-3</v>
      </c>
      <c r="M16" s="680">
        <f>Finlande!M16/M$9</f>
        <v>8.1850042978823159E-2</v>
      </c>
      <c r="N16" s="680">
        <f>Finlande!N16/N$9</f>
        <v>4.1037491157745812E-3</v>
      </c>
      <c r="O16" s="680">
        <f>Finlande!O16/O$9</f>
        <v>1.015837346174425E-3</v>
      </c>
      <c r="P16" s="680">
        <f>Finlande!P16/P$9</f>
        <v>3.4903949924454994E-3</v>
      </c>
      <c r="Q16" s="680">
        <f>Finlande!Q16/Q$9</f>
        <v>7.0386321313695613E-2</v>
      </c>
      <c r="R16" s="680">
        <f>Finlande!R16/R$9</f>
        <v>7.0992092778070634E-3</v>
      </c>
      <c r="S16" s="680">
        <f>Finlande!S16/S$9</f>
        <v>9.8752399232245672E-3</v>
      </c>
      <c r="T16" s="680">
        <f>Finlande!T16/T$9</f>
        <v>5.9169513398618385E-3</v>
      </c>
      <c r="U16" s="680">
        <f>Finlande!U16/U$9</f>
        <v>3.6265154200638069E-2</v>
      </c>
      <c r="V16" s="680">
        <f>Finlande!V16/V$9</f>
        <v>4.096695652173913E-2</v>
      </c>
      <c r="W16" s="680">
        <f>Finlande!W16/W$9</f>
        <v>0</v>
      </c>
      <c r="X16" s="680">
        <f>Finlande!X16/X$9</f>
        <v>1.9738072422335058E-2</v>
      </c>
      <c r="Y16" s="680">
        <f>Finlande!Y16/Y$9</f>
        <v>1.1645575429010502E-2</v>
      </c>
      <c r="Z16" s="680">
        <f>Finlande!Z16/Z$9</f>
        <v>3.292181069958848E-4</v>
      </c>
      <c r="AA16" s="680">
        <f>Finlande!AA16/AA$9</f>
        <v>9.8965992506304303E-3</v>
      </c>
      <c r="AB16" s="680" t="e">
        <f>Finlande!AB16/AB$9</f>
        <v>#DIV/0!</v>
      </c>
    </row>
    <row r="17" spans="2:28" ht="60" x14ac:dyDescent="0.25">
      <c r="B17" s="679" t="s">
        <v>43</v>
      </c>
      <c r="C17" s="688">
        <v>17237.776999999998</v>
      </c>
      <c r="D17" s="680">
        <f>Finlande!D17/D$9</f>
        <v>1.0888304862023654E-2</v>
      </c>
      <c r="E17" s="680">
        <f>Finlande!E17/E$9</f>
        <v>6.1285531370038407E-2</v>
      </c>
      <c r="F17" s="680">
        <f>Finlande!F17/F$9</f>
        <v>5.5812463306214879E-2</v>
      </c>
      <c r="G17" s="680">
        <f>Finlande!G17/G$9</f>
        <v>5.1043296817944702E-3</v>
      </c>
      <c r="H17" s="680">
        <f>Finlande!H17/H$9</f>
        <v>4.2863300492610841E-2</v>
      </c>
      <c r="I17" s="680">
        <f>Finlande!I17/I$9</f>
        <v>1.3744422700587084E-2</v>
      </c>
      <c r="J17" s="680">
        <f>Finlande!J17/J$9</f>
        <v>0.12804342850603651</v>
      </c>
      <c r="K17" s="680">
        <f>Finlande!K17/K$9</f>
        <v>0.37598144126357352</v>
      </c>
      <c r="L17" s="680">
        <f>Finlande!L17/L$9</f>
        <v>1.7236002676778942E-2</v>
      </c>
      <c r="M17" s="680">
        <f>Finlande!M17/M$9</f>
        <v>1.5295850589982028E-2</v>
      </c>
      <c r="N17" s="680">
        <f>Finlande!N17/N$9</f>
        <v>3.2973001650554119E-2</v>
      </c>
      <c r="O17" s="680">
        <f>Finlande!O17/O$9</f>
        <v>5.5773140716960943E-3</v>
      </c>
      <c r="P17" s="680">
        <f>Finlande!P17/P$9</f>
        <v>1.20416576732139E-2</v>
      </c>
      <c r="Q17" s="680">
        <f>Finlande!Q17/Q$9</f>
        <v>1.0851193499238191E-2</v>
      </c>
      <c r="R17" s="680">
        <f>Finlande!R17/R$9</f>
        <v>0.10387801792303637</v>
      </c>
      <c r="S17" s="680">
        <f>Finlande!S17/S$9</f>
        <v>8.8573176583493285E-2</v>
      </c>
      <c r="T17" s="680">
        <f>Finlande!T17/T$9</f>
        <v>5.1167387838761104E-2</v>
      </c>
      <c r="U17" s="680">
        <f>Finlande!U17/U$9</f>
        <v>6.1726692662176535E-2</v>
      </c>
      <c r="V17" s="680">
        <f>Finlande!V17/V$9</f>
        <v>0.11879686956521739</v>
      </c>
      <c r="W17" s="680">
        <f>Finlande!W17/W$9</f>
        <v>0</v>
      </c>
      <c r="X17" s="680">
        <f>Finlande!X17/X$9</f>
        <v>6.854068637001634E-2</v>
      </c>
      <c r="Y17" s="680">
        <f>Finlande!Y17/Y$9</f>
        <v>1.3021434517203107E-2</v>
      </c>
      <c r="Z17" s="680">
        <f>Finlande!Z17/Z$9</f>
        <v>0</v>
      </c>
      <c r="AA17" s="680">
        <f>Finlande!AA17/AA$9</f>
        <v>2.5246536462853117E-2</v>
      </c>
      <c r="AB17" s="680" t="e">
        <f>Finlande!AB17/AB$9</f>
        <v>#DIV/0!</v>
      </c>
    </row>
    <row r="18" spans="2:28" ht="60" x14ac:dyDescent="0.25">
      <c r="B18" s="679" t="s">
        <v>44</v>
      </c>
      <c r="C18" s="688">
        <v>2082.1579999999999</v>
      </c>
      <c r="D18" s="680">
        <f>Finlande!D18/D$9</f>
        <v>2.3200675802515485E-3</v>
      </c>
      <c r="E18" s="680" t="e">
        <f>Finlande!E18/E$9</f>
        <v>#VALUE!</v>
      </c>
      <c r="F18" s="680">
        <f>Finlande!F18/F$9</f>
        <v>4.3003019374318542E-4</v>
      </c>
      <c r="G18" s="680">
        <f>Finlande!G18/G$9</f>
        <v>1.9492262215266911E-4</v>
      </c>
      <c r="H18" s="680">
        <f>Finlande!H18/H$9</f>
        <v>6.1576354679802951E-6</v>
      </c>
      <c r="I18" s="680">
        <f>Finlande!I18/I$9</f>
        <v>1.7602348336594911E-3</v>
      </c>
      <c r="J18" s="680">
        <f>Finlande!J18/J$9</f>
        <v>5.6704239858099215E-3</v>
      </c>
      <c r="K18" s="680">
        <f>Finlande!K18/K$9</f>
        <v>4.2394208621256996E-3</v>
      </c>
      <c r="L18" s="680">
        <f>Finlande!L18/L$9</f>
        <v>2.3791434307383449E-2</v>
      </c>
      <c r="M18" s="680">
        <f>Finlande!M18/M$9</f>
        <v>1.8400406345237166E-3</v>
      </c>
      <c r="N18" s="680">
        <f>Finlande!N18/N$9</f>
        <v>2.4841311011553881E-2</v>
      </c>
      <c r="O18" s="680">
        <f>Finlande!O18/O$9</f>
        <v>1.6517924023542001E-3</v>
      </c>
      <c r="P18" s="680">
        <f>Finlande!P18/P$9</f>
        <v>4.0167278221454779E-3</v>
      </c>
      <c r="Q18" s="680">
        <f>Finlande!Q18/Q$9</f>
        <v>2.1477907567293039E-3</v>
      </c>
      <c r="R18" s="680">
        <f>Finlande!R18/R$9</f>
        <v>2.4811702688455457E-2</v>
      </c>
      <c r="S18" s="680">
        <f>Finlande!S18/S$9</f>
        <v>7.2142994241842617E-2</v>
      </c>
      <c r="T18" s="680">
        <f>Finlande!T18/T$9</f>
        <v>5.5518484779473166E-2</v>
      </c>
      <c r="U18" s="680">
        <f>Finlande!U18/U$9</f>
        <v>3.3908543069833395E-2</v>
      </c>
      <c r="V18" s="680">
        <f>Finlande!V18/V$9</f>
        <v>1.7345739130434783E-2</v>
      </c>
      <c r="W18" s="680">
        <f>Finlande!W18/W$9</f>
        <v>0</v>
      </c>
      <c r="X18" s="680">
        <f>Finlande!X18/X$9</f>
        <v>8.2790570066442141E-3</v>
      </c>
      <c r="Y18" s="680">
        <f>Finlande!Y18/Y$9</f>
        <v>3.6346436651583713E-2</v>
      </c>
      <c r="Z18" s="680" t="e">
        <f>Finlande!Z18/Z$9</f>
        <v>#VALUE!</v>
      </c>
      <c r="AA18" s="680">
        <f>Finlande!AA18/AA$9</f>
        <v>5.081930392347038E-4</v>
      </c>
      <c r="AB18" s="680" t="e">
        <f>Finlande!AB18/AB$9</f>
        <v>#DIV/0!</v>
      </c>
    </row>
    <row r="19" spans="2:28" ht="75" x14ac:dyDescent="0.25">
      <c r="B19" s="679" t="s">
        <v>45</v>
      </c>
      <c r="C19" s="688">
        <v>17075.600999999999</v>
      </c>
      <c r="D19" s="680">
        <f>Finlande!D19/D$9</f>
        <v>3.2299605781865963E-3</v>
      </c>
      <c r="E19" s="680">
        <f>Finlande!E19/E$9</f>
        <v>1.0638284250960308E-2</v>
      </c>
      <c r="F19" s="680">
        <f>Finlande!F19/F$9</f>
        <v>2.7022645307389077E-2</v>
      </c>
      <c r="G19" s="680">
        <f>Finlande!G19/G$9</f>
        <v>4.5778647191792733E-2</v>
      </c>
      <c r="H19" s="680">
        <f>Finlande!H19/H$9</f>
        <v>1.0717980295566504E-2</v>
      </c>
      <c r="I19" s="680">
        <f>Finlande!I19/I$9</f>
        <v>6.6657142857142852E-3</v>
      </c>
      <c r="J19" s="680">
        <f>Finlande!J19/J$9</f>
        <v>5.7017966470218007E-2</v>
      </c>
      <c r="K19" s="680">
        <f>Finlande!K19/K$9</f>
        <v>3.1054359986837775E-2</v>
      </c>
      <c r="L19" s="680">
        <f>Finlande!L19/L$9</f>
        <v>4.6382556323890253E-2</v>
      </c>
      <c r="M19" s="680">
        <f>Finlande!M19/M$9</f>
        <v>0.3948959131046339</v>
      </c>
      <c r="N19" s="680">
        <f>Finlande!N19/N$9</f>
        <v>0.17997111530299459</v>
      </c>
      <c r="O19" s="680">
        <f>Finlande!O19/O$9</f>
        <v>2.3177314071696094E-2</v>
      </c>
      <c r="P19" s="680">
        <f>Finlande!P19/P$9</f>
        <v>9.3520181308007766E-2</v>
      </c>
      <c r="Q19" s="680">
        <f>Finlande!Q19/Q$9</f>
        <v>6.8125275097342133E-2</v>
      </c>
      <c r="R19" s="680">
        <f>Finlande!R19/R$9</f>
        <v>0.16580094886663152</v>
      </c>
      <c r="S19" s="680">
        <f>Finlande!S19/S$9</f>
        <v>0.12696041266794628</v>
      </c>
      <c r="T19" s="680">
        <f>Finlande!T19/T$9</f>
        <v>7.8897517649738097E-2</v>
      </c>
      <c r="U19" s="680">
        <f>Finlande!U19/U$9</f>
        <v>0.26452321871676709</v>
      </c>
      <c r="V19" s="680">
        <f>Finlande!V19/V$9</f>
        <v>0.13055895652173913</v>
      </c>
      <c r="W19" s="680">
        <f>Finlande!W19/W$9</f>
        <v>0</v>
      </c>
      <c r="X19" s="680">
        <f>Finlande!X19/X$9</f>
        <v>6.7895843687996268E-2</v>
      </c>
      <c r="Y19" s="680">
        <f>Finlande!Y19/Y$9</f>
        <v>2.5624018184922735E-2</v>
      </c>
      <c r="Z19" s="680">
        <f>Finlande!Z19/Z$9</f>
        <v>7.2743473251028812E-2</v>
      </c>
      <c r="AA19" s="680">
        <f>Finlande!AA19/AA$9</f>
        <v>0.13297546682457198</v>
      </c>
      <c r="AB19" s="680" t="e">
        <f>Finlande!AB19/AB$9</f>
        <v>#DIV/0!</v>
      </c>
    </row>
    <row r="20" spans="2:28" ht="60" x14ac:dyDescent="0.25">
      <c r="B20" s="679" t="s">
        <v>46</v>
      </c>
      <c r="C20" s="688">
        <v>10913.031999999999</v>
      </c>
      <c r="D20" s="680">
        <f>Finlande!D20/D$9</f>
        <v>2.6586446405106063E-2</v>
      </c>
      <c r="E20" s="680">
        <f>Finlande!E20/E$9</f>
        <v>2.2087067861715749E-2</v>
      </c>
      <c r="F20" s="680">
        <f>Finlande!F20/F$9</f>
        <v>1.7353057116497525E-2</v>
      </c>
      <c r="G20" s="680">
        <f>Finlande!G20/G$9</f>
        <v>5.5347591723178574E-2</v>
      </c>
      <c r="H20" s="680">
        <f>Finlande!H20/H$9</f>
        <v>9.4979474548440076E-3</v>
      </c>
      <c r="I20" s="680">
        <f>Finlande!I20/I$9</f>
        <v>5.6972994129158511E-3</v>
      </c>
      <c r="J20" s="680">
        <f>Finlande!J20/J$9</f>
        <v>3.6995193683126398E-2</v>
      </c>
      <c r="K20" s="680">
        <f>Finlande!K20/K$9</f>
        <v>1.5400394866732477E-2</v>
      </c>
      <c r="L20" s="680">
        <f>Finlande!L20/L$9</f>
        <v>3.0380994869507027E-2</v>
      </c>
      <c r="M20" s="680">
        <f>Finlande!M20/M$9</f>
        <v>1.3472845198093303E-2</v>
      </c>
      <c r="N20" s="680">
        <f>Finlande!N20/N$9</f>
        <v>0.45959785427965105</v>
      </c>
      <c r="O20" s="680">
        <f>Finlande!O20/O$9</f>
        <v>0.24350583199571962</v>
      </c>
      <c r="P20" s="680">
        <f>Finlande!P20/P$9</f>
        <v>2.1966436434275847E-2</v>
      </c>
      <c r="Q20" s="680">
        <f>Finlande!Q20/Q$9</f>
        <v>1.892703572033181E-2</v>
      </c>
      <c r="R20" s="680">
        <f>Finlande!R20/R$9</f>
        <v>2.6474538745387452E-2</v>
      </c>
      <c r="S20" s="680">
        <f>Finlande!S20/S$9</f>
        <v>3.0871880998080616E-2</v>
      </c>
      <c r="T20" s="680">
        <f>Finlande!T20/T$9</f>
        <v>2.6504137250436498E-2</v>
      </c>
      <c r="U20" s="680">
        <f>Finlande!U20/U$9</f>
        <v>2.8777029422190716E-2</v>
      </c>
      <c r="V20" s="680">
        <f>Finlande!V20/V$9</f>
        <v>3.6936695652173911E-2</v>
      </c>
      <c r="W20" s="680">
        <f>Finlande!W20/W$9</f>
        <v>0</v>
      </c>
      <c r="X20" s="680">
        <f>Finlande!X20/X$9</f>
        <v>4.3392294937911781E-2</v>
      </c>
      <c r="Y20" s="680">
        <f>Finlande!Y20/Y$9</f>
        <v>3.3381712626995644E-2</v>
      </c>
      <c r="Z20" s="680" t="e">
        <f>Finlande!Z20/Z$9</f>
        <v>#VALUE!</v>
      </c>
      <c r="AA20" s="680">
        <f>Finlande!AA20/AA$9</f>
        <v>4.8168638781406654E-3</v>
      </c>
      <c r="AB20" s="680" t="e">
        <f>Finlande!AB20/AB$9</f>
        <v>#DIV/0!</v>
      </c>
    </row>
    <row r="21" spans="2:28" ht="45" x14ac:dyDescent="0.25">
      <c r="B21" s="679" t="s">
        <v>47</v>
      </c>
      <c r="C21" s="688">
        <v>8942.9249999999993</v>
      </c>
      <c r="D21" s="680">
        <f>Finlande!D21/D$9</f>
        <v>3.5413929040735872E-3</v>
      </c>
      <c r="E21" s="680">
        <f>Finlande!E21/E$9</f>
        <v>1.4361075544174135E-2</v>
      </c>
      <c r="F21" s="680">
        <f>Finlande!F21/F$9</f>
        <v>7.5944498029019546E-3</v>
      </c>
      <c r="G21" s="680">
        <f>Finlande!G21/G$9</f>
        <v>1.4644757433489827E-2</v>
      </c>
      <c r="H21" s="680">
        <f>Finlande!H21/H$9</f>
        <v>2.1361247947454844E-2</v>
      </c>
      <c r="I21" s="680">
        <f>Finlande!I21/I$9</f>
        <v>4.7168297455968686E-3</v>
      </c>
      <c r="J21" s="680">
        <f>Finlande!J21/J$9</f>
        <v>0.12967442924987127</v>
      </c>
      <c r="K21" s="680">
        <f>Finlande!K21/K$9</f>
        <v>4.4126949654491612E-2</v>
      </c>
      <c r="L21" s="680">
        <f>Finlande!L21/L$9</f>
        <v>0.1281425384786973</v>
      </c>
      <c r="M21" s="680">
        <f>Finlande!M21/M$9</f>
        <v>3.6688442603735251E-2</v>
      </c>
      <c r="N21" s="680">
        <f>Finlande!N21/N$9</f>
        <v>2.6374557887290734E-2</v>
      </c>
      <c r="O21" s="680">
        <f>Finlande!O21/O$9</f>
        <v>6.1410700909577315E-2</v>
      </c>
      <c r="P21" s="680">
        <f>Finlande!P21/P$9</f>
        <v>5.3847722857759552E-2</v>
      </c>
      <c r="Q21" s="680">
        <f>Finlande!Q21/Q$9</f>
        <v>4.3118334179786694E-2</v>
      </c>
      <c r="R21" s="680">
        <f>Finlande!R21/R$9</f>
        <v>7.1263468634686342E-2</v>
      </c>
      <c r="S21" s="680">
        <f>Finlande!S21/S$9</f>
        <v>9.7471928982725525E-2</v>
      </c>
      <c r="T21" s="680">
        <f>Finlande!T21/T$9</f>
        <v>6.8560995976618841E-2</v>
      </c>
      <c r="U21" s="680">
        <f>Finlande!U21/U$9</f>
        <v>7.7169443459766035E-2</v>
      </c>
      <c r="V21" s="680">
        <f>Finlande!V21/V$9</f>
        <v>6.4216000000000009E-2</v>
      </c>
      <c r="W21" s="680">
        <f>Finlande!W21/W$9</f>
        <v>5.8384615384615382E-2</v>
      </c>
      <c r="X21" s="680">
        <f>Finlande!X21/X$9</f>
        <v>3.5558774060923191E-2</v>
      </c>
      <c r="Y21" s="680">
        <f>Finlande!Y21/Y$9</f>
        <v>0.16081870037565099</v>
      </c>
      <c r="Z21" s="680">
        <f>Finlande!Z21/Z$9</f>
        <v>2.5345267489711932E-2</v>
      </c>
      <c r="AA21" s="680" t="e">
        <f>Finlande!AA21/AA$9</f>
        <v>#VALUE!</v>
      </c>
      <c r="AB21" s="680" t="e">
        <f>Finlande!AB21/AB$9</f>
        <v>#DIV/0!</v>
      </c>
    </row>
    <row r="22" spans="2:28" ht="90" x14ac:dyDescent="0.25">
      <c r="B22" s="679" t="s">
        <v>48</v>
      </c>
      <c r="C22" s="688">
        <v>31633.405999999999</v>
      </c>
      <c r="D22" s="680">
        <f>Finlande!D22/D$9</f>
        <v>1.349070771541205E-2</v>
      </c>
      <c r="E22" s="680">
        <f>Finlande!E22/E$9</f>
        <v>0.16107234314980795</v>
      </c>
      <c r="F22" s="680">
        <f>Finlande!F22/F$9</f>
        <v>0.10333672314014929</v>
      </c>
      <c r="G22" s="680">
        <f>Finlande!G22/G$9</f>
        <v>8.3671535385150403E-2</v>
      </c>
      <c r="H22" s="680">
        <f>Finlande!H22/H$9</f>
        <v>6.7422003284072244E-3</v>
      </c>
      <c r="I22" s="680">
        <f>Finlande!I22/I$9</f>
        <v>0.13227996086105676</v>
      </c>
      <c r="J22" s="680">
        <f>Finlande!J22/J$9</f>
        <v>0.26735440865137039</v>
      </c>
      <c r="K22" s="680">
        <f>Finlande!K22/K$9</f>
        <v>5.830457387298453E-2</v>
      </c>
      <c r="L22" s="680">
        <f>Finlande!L22/L$9</f>
        <v>0.10844947579745705</v>
      </c>
      <c r="M22" s="680">
        <f>Finlande!M22/M$9</f>
        <v>0.19832999921856684</v>
      </c>
      <c r="N22" s="680">
        <f>Finlande!N22/N$9</f>
        <v>6.9742513558123095E-2</v>
      </c>
      <c r="O22" s="680">
        <f>Finlande!O22/O$9</f>
        <v>7.2437774210807923E-2</v>
      </c>
      <c r="P22" s="680">
        <f>Finlande!P22/P$9</f>
        <v>0.48780995035614066</v>
      </c>
      <c r="Q22" s="680">
        <f>Finlande!Q22/Q$9</f>
        <v>0.13626714068054849</v>
      </c>
      <c r="R22" s="680">
        <f>Finlande!R22/R$9</f>
        <v>0.15836531365313652</v>
      </c>
      <c r="S22" s="680">
        <f>Finlande!S22/S$9</f>
        <v>3.129270633397313E-2</v>
      </c>
      <c r="T22" s="680">
        <f>Finlande!T22/T$9</f>
        <v>2.8820542017763608E-2</v>
      </c>
      <c r="U22" s="680">
        <f>Finlande!U22/U$9</f>
        <v>7.0114852889046439E-2</v>
      </c>
      <c r="V22" s="680">
        <f>Finlande!V22/V$9</f>
        <v>6.6007304347826076E-2</v>
      </c>
      <c r="W22" s="680">
        <f>Finlande!W22/W$9</f>
        <v>0</v>
      </c>
      <c r="X22" s="680">
        <f>Finlande!X22/X$9</f>
        <v>0.12578045066143931</v>
      </c>
      <c r="Y22" s="680">
        <f>Finlande!Y22/Y$9</f>
        <v>1.3329735123367199E-2</v>
      </c>
      <c r="Z22" s="680">
        <f>Finlande!Z22/Z$9</f>
        <v>0.1328764279835391</v>
      </c>
      <c r="AA22" s="680">
        <f>Finlande!AA22/AA$9</f>
        <v>5.5295602813709176E-2</v>
      </c>
      <c r="AB22" s="680" t="e">
        <f>Finlande!AB22/AB$9</f>
        <v>#DIV/0!</v>
      </c>
    </row>
    <row r="23" spans="2:28" ht="60" x14ac:dyDescent="0.25">
      <c r="B23" s="679" t="s">
        <v>49</v>
      </c>
      <c r="C23" s="688">
        <v>16221.054</v>
      </c>
      <c r="D23" s="680">
        <f>Finlande!D23/D$9</f>
        <v>0.10179406795569738</v>
      </c>
      <c r="E23" s="680">
        <f>Finlande!E23/E$9</f>
        <v>7.8233034571062749E-3</v>
      </c>
      <c r="F23" s="680">
        <f>Finlande!F23/F$9</f>
        <v>1.874070074645643E-2</v>
      </c>
      <c r="G23" s="680">
        <f>Finlande!G23/G$9</f>
        <v>1.7576943140323421E-2</v>
      </c>
      <c r="H23" s="680">
        <f>Finlande!H23/H$9</f>
        <v>1.3435960591133004E-2</v>
      </c>
      <c r="I23" s="680">
        <f>Finlande!I23/I$9</f>
        <v>5.9926027397260273E-2</v>
      </c>
      <c r="J23" s="680">
        <f>Finlande!J23/J$9</f>
        <v>0.11997505292670367</v>
      </c>
      <c r="K23" s="680">
        <f>Finlande!K23/K$9</f>
        <v>9.054162553471537E-2</v>
      </c>
      <c r="L23" s="680">
        <f>Finlande!L23/L$9</f>
        <v>0.10154316306045059</v>
      </c>
      <c r="M23" s="680">
        <f>Finlande!M23/M$9</f>
        <v>7.2119481128389465E-2</v>
      </c>
      <c r="N23" s="680">
        <f>Finlande!N23/N$9</f>
        <v>3.9082291912284836E-2</v>
      </c>
      <c r="O23" s="680">
        <f>Finlande!O23/O$9</f>
        <v>0.13601904761904762</v>
      </c>
      <c r="P23" s="680">
        <f>Finlande!P23/P$9</f>
        <v>4.6306496870278442E-2</v>
      </c>
      <c r="Q23" s="680">
        <f>Finlande!Q23/Q$9</f>
        <v>0.35461029287286272</v>
      </c>
      <c r="R23" s="680">
        <f>Finlande!R23/R$9</f>
        <v>0.11841138639957829</v>
      </c>
      <c r="S23" s="680">
        <f>Finlande!S23/S$9</f>
        <v>9.0322936660268721E-2</v>
      </c>
      <c r="T23" s="680">
        <f>Finlande!T23/T$9</f>
        <v>0.10262825476353146</v>
      </c>
      <c r="U23" s="680">
        <f>Finlande!U23/U$9</f>
        <v>5.6338886919532073E-2</v>
      </c>
      <c r="V23" s="680">
        <f>Finlande!V23/V$9</f>
        <v>7.8806260869565228E-2</v>
      </c>
      <c r="W23" s="680">
        <f>Finlande!W23/W$9</f>
        <v>0</v>
      </c>
      <c r="X23" s="680">
        <f>Finlande!X23/X$9</f>
        <v>6.4498001964238147E-2</v>
      </c>
      <c r="Y23" s="680">
        <f>Finlande!Y23/Y$9</f>
        <v>3.8389343037650474E-3</v>
      </c>
      <c r="Z23" s="680" t="e">
        <f>Finlande!Z23/Z$9</f>
        <v>#VALUE!</v>
      </c>
      <c r="AA23" s="680">
        <f>Finlande!AA23/AA$9</f>
        <v>2.9887911055753506E-2</v>
      </c>
      <c r="AB23" s="680" t="e">
        <f>Finlande!AB23/AB$9</f>
        <v>#DIV/0!</v>
      </c>
    </row>
    <row r="24" spans="2:28" ht="135" x14ac:dyDescent="0.25">
      <c r="B24" s="679" t="s">
        <v>50</v>
      </c>
      <c r="C24" s="688">
        <v>2088.7289999999998</v>
      </c>
      <c r="D24" s="680">
        <f>Finlande!D24/D$9</f>
        <v>7.6692322132532378E-3</v>
      </c>
      <c r="E24" s="680">
        <f>Finlande!E24/E$9</f>
        <v>9.1363636363636369E-3</v>
      </c>
      <c r="F24" s="680">
        <f>Finlande!F24/F$9</f>
        <v>9.1288476054684226E-3</v>
      </c>
      <c r="G24" s="680">
        <f>Finlande!G24/G$9</f>
        <v>7.5079116675360802E-3</v>
      </c>
      <c r="H24" s="680">
        <f>Finlande!H24/H$9</f>
        <v>6.2110016420361249E-4</v>
      </c>
      <c r="I24" s="680">
        <f>Finlande!I24/I$9</f>
        <v>3.3817221135029355E-3</v>
      </c>
      <c r="J24" s="680">
        <f>Finlande!J24/J$9</f>
        <v>8.3374148881386959E-3</v>
      </c>
      <c r="K24" s="680">
        <f>Finlande!K24/K$9</f>
        <v>5.6356696281671601E-3</v>
      </c>
      <c r="L24" s="680">
        <f>Finlande!L24/L$9</f>
        <v>4.9790318982824008E-3</v>
      </c>
      <c r="M24" s="680">
        <f>Finlande!M24/M$9</f>
        <v>5.3817300929905453E-3</v>
      </c>
      <c r="N24" s="680">
        <f>Finlande!N24/N$9</f>
        <v>1.6083824569676962E-2</v>
      </c>
      <c r="O24" s="680">
        <f>Finlande!O24/O$9</f>
        <v>1.3420759764579989E-2</v>
      </c>
      <c r="P24" s="680">
        <f>Finlande!P24/P$9</f>
        <v>3.834664364342758E-3</v>
      </c>
      <c r="Q24" s="680">
        <f>Finlande!Q24/Q$9</f>
        <v>4.1747079735906549E-3</v>
      </c>
      <c r="R24" s="680">
        <f>Finlande!R24/R$9</f>
        <v>8.1021613073273598E-3</v>
      </c>
      <c r="S24" s="680">
        <f>Finlande!S24/S$9</f>
        <v>6.278790786948177E-3</v>
      </c>
      <c r="T24" s="680">
        <f>Finlande!T24/T$9</f>
        <v>1.3616412358612313E-2</v>
      </c>
      <c r="U24" s="680">
        <f>Finlande!U24/U$9</f>
        <v>1.2417227933356968E-2</v>
      </c>
      <c r="V24" s="680">
        <f>Finlande!V24/V$9</f>
        <v>2.4270260869565217E-2</v>
      </c>
      <c r="W24" s="680">
        <f>Finlande!W24/W$9</f>
        <v>0</v>
      </c>
      <c r="X24" s="680">
        <f>Finlande!X24/X$9</f>
        <v>8.3051845548853462E-3</v>
      </c>
      <c r="Y24" s="680">
        <f>Finlande!Y24/Y$9</f>
        <v>9.3595011952531379E-2</v>
      </c>
      <c r="Z24" s="680" t="e">
        <f>Finlande!Z24/Z$9</f>
        <v>#VALUE!</v>
      </c>
      <c r="AA24" s="680">
        <f>Finlande!AA24/AA$9</f>
        <v>1.1749175591379186E-3</v>
      </c>
      <c r="AB24" s="680" t="e">
        <f>Finlande!AB24/AB$9</f>
        <v>#DIV/0!</v>
      </c>
    </row>
    <row r="25" spans="2:28" ht="30" x14ac:dyDescent="0.25">
      <c r="B25" s="679" t="s">
        <v>51</v>
      </c>
      <c r="C25" s="688">
        <v>1694.577</v>
      </c>
      <c r="D25" s="680">
        <f>Finlande!D25/D$9</f>
        <v>4.3852074338276699E-4</v>
      </c>
      <c r="E25" s="680">
        <f>Finlande!E25/E$9</f>
        <v>4.6286811779769522E-4</v>
      </c>
      <c r="F25" s="680">
        <f>Finlande!F25/F$9</f>
        <v>2.5386123458861023E-3</v>
      </c>
      <c r="G25" s="680">
        <f>Finlande!G25/G$9</f>
        <v>9.4209702660406891E-4</v>
      </c>
      <c r="H25" s="680">
        <f>Finlande!H25/H$9</f>
        <v>7.019704433497538E-5</v>
      </c>
      <c r="I25" s="680">
        <f>Finlande!I25/I$9</f>
        <v>2.4187866927592955E-4</v>
      </c>
      <c r="J25" s="680">
        <f>Finlande!J25/J$9</f>
        <v>8.7223207644332554E-4</v>
      </c>
      <c r="K25" s="680">
        <f>Finlande!K25/K$9</f>
        <v>2.0895689371503785E-3</v>
      </c>
      <c r="L25" s="680">
        <f>Finlande!L25/L$9</f>
        <v>1.2444791434307384E-3</v>
      </c>
      <c r="M25" s="680">
        <f>Finlande!M25/M$9</f>
        <v>1.3085098069860123E-3</v>
      </c>
      <c r="N25" s="680">
        <f>Finlande!N25/N$9</f>
        <v>3.4764206555057769E-3</v>
      </c>
      <c r="O25" s="680">
        <f>Finlande!O25/O$9</f>
        <v>1.1321562332798289E-3</v>
      </c>
      <c r="P25" s="680">
        <f>Finlande!P25/P$9</f>
        <v>2.0887330023742715E-2</v>
      </c>
      <c r="Q25" s="680">
        <f>Finlande!Q25/Q$9</f>
        <v>3.123412899949213E-4</v>
      </c>
      <c r="R25" s="680">
        <f>Finlande!R25/R$9</f>
        <v>1.659736425935688E-2</v>
      </c>
      <c r="S25" s="680">
        <f>Finlande!S25/S$9</f>
        <v>0.15313603646833013</v>
      </c>
      <c r="T25" s="680">
        <f>Finlande!T25/T$9</f>
        <v>1.2999013132923403E-2</v>
      </c>
      <c r="U25" s="680">
        <f>Finlande!U25/U$9</f>
        <v>1.7356611130804681E-2</v>
      </c>
      <c r="V25" s="680">
        <f>Finlande!V25/V$9</f>
        <v>4.0673739130434781E-2</v>
      </c>
      <c r="W25" s="680">
        <f>Finlande!W25/W$9</f>
        <v>0</v>
      </c>
      <c r="X25" s="680">
        <f>Finlande!X25/X$9</f>
        <v>6.7379610889990735E-3</v>
      </c>
      <c r="Y25" s="680">
        <f>Finlande!Y25/Y$9</f>
        <v>7.0424741739947061E-2</v>
      </c>
      <c r="Z25" s="680" t="e">
        <f>Finlande!Z25/Z$9</f>
        <v>#VALUE!</v>
      </c>
      <c r="AA25" s="680">
        <f>Finlande!AA25/AA$9</f>
        <v>2.4020663814842416E-4</v>
      </c>
      <c r="AB25" s="680" t="e">
        <f>Finlande!AB25/AB$9</f>
        <v>#DIV/0!</v>
      </c>
    </row>
    <row r="26" spans="2:28" ht="60" x14ac:dyDescent="0.25">
      <c r="B26" s="679" t="s">
        <v>52</v>
      </c>
      <c r="C26" s="688">
        <v>2552.1590000000001</v>
      </c>
      <c r="D26" s="680">
        <f>Finlande!D26/D$9</f>
        <v>5.631687629059508E-5</v>
      </c>
      <c r="E26" s="680" t="e">
        <f>Finlande!E26/E$9</f>
        <v>#VALUE!</v>
      </c>
      <c r="F26" s="680" t="e">
        <f>Finlande!F26/F$9</f>
        <v>#VALUE!</v>
      </c>
      <c r="G26" s="680" t="e">
        <f>Finlande!G26/G$9</f>
        <v>#VALUE!</v>
      </c>
      <c r="H26" s="680">
        <f>Finlande!H26/H$9</f>
        <v>6.8555008210180633E-5</v>
      </c>
      <c r="I26" s="680">
        <f>Finlande!I26/I$9</f>
        <v>1.2054794520547945E-5</v>
      </c>
      <c r="J26" s="680">
        <f>Finlande!J26/J$9</f>
        <v>3.1395548435086116E-4</v>
      </c>
      <c r="K26" s="680">
        <f>Finlande!K26/K$9</f>
        <v>5.8479763079960511E-4</v>
      </c>
      <c r="L26" s="680" t="e">
        <f>Finlande!L26/L$9</f>
        <v>#VALUE!</v>
      </c>
      <c r="M26" s="680">
        <f>Finlande!M26/M$9</f>
        <v>1.0190669688208173E-3</v>
      </c>
      <c r="N26" s="680">
        <f>Finlande!N26/N$9</f>
        <v>4.3153737326102337E-3</v>
      </c>
      <c r="O26" s="680" t="e">
        <f>Finlande!O26/O$9</f>
        <v>#VALUE!</v>
      </c>
      <c r="P26" s="680">
        <f>Finlande!P26/P$9</f>
        <v>1.1347938700625945E-3</v>
      </c>
      <c r="Q26" s="680">
        <f>Finlande!Q26/Q$9</f>
        <v>3.7751819874724905E-4</v>
      </c>
      <c r="R26" s="680">
        <f>Finlande!R26/R$9</f>
        <v>1.0047443331576172E-2</v>
      </c>
      <c r="S26" s="680">
        <f>Finlande!S26/S$9</f>
        <v>1.890451055662188E-2</v>
      </c>
      <c r="T26" s="680">
        <f>Finlande!T26/T$9</f>
        <v>0.17354330828209213</v>
      </c>
      <c r="U26" s="680">
        <f>Finlande!U26/U$9</f>
        <v>4.5661113080467924E-3</v>
      </c>
      <c r="V26" s="680">
        <f>Finlande!V26/V$9</f>
        <v>5.4295652173913045E-4</v>
      </c>
      <c r="W26" s="680" t="e">
        <f>Finlande!W26/W$9</f>
        <v>#VALUE!</v>
      </c>
      <c r="X26" s="680">
        <f>Finlande!X26/X$9</f>
        <v>1.0147870551139776E-2</v>
      </c>
      <c r="Y26" s="680">
        <f>Finlande!Y26/Y$9</f>
        <v>0.17390861115854181</v>
      </c>
      <c r="Z26" s="680" t="e">
        <f>Finlande!Z26/Z$9</f>
        <v>#VALUE!</v>
      </c>
      <c r="AA26" s="680">
        <f>Finlande!AA26/AA$9</f>
        <v>1.8095131139674728E-4</v>
      </c>
      <c r="AB26" s="680" t="e">
        <f>Finlande!AB26/AB$9</f>
        <v>#DIV/0!</v>
      </c>
    </row>
    <row r="27" spans="2:28" ht="75" x14ac:dyDescent="0.25">
      <c r="B27" s="679" t="s">
        <v>53</v>
      </c>
      <c r="C27" s="688">
        <v>689.94899999999996</v>
      </c>
      <c r="D27" s="680">
        <f>Finlande!D27/D$9</f>
        <v>8.2354045428946867E-4</v>
      </c>
      <c r="E27" s="680" t="e">
        <f>Finlande!E27/E$9</f>
        <v>#VALUE!</v>
      </c>
      <c r="F27" s="680">
        <f>Finlande!F27/F$9</f>
        <v>3.1454960999748385E-4</v>
      </c>
      <c r="G27" s="680">
        <f>Finlande!G27/G$9</f>
        <v>1.8953225525995482E-4</v>
      </c>
      <c r="H27" s="680">
        <f>Finlande!H27/H$9</f>
        <v>4.1050903119868637E-6</v>
      </c>
      <c r="I27" s="680">
        <f>Finlande!I27/I$9</f>
        <v>6.8888454011741679E-4</v>
      </c>
      <c r="J27" s="680">
        <f>Finlande!J27/J$9</f>
        <v>4.5074097385134747E-3</v>
      </c>
      <c r="K27" s="680">
        <f>Finlande!K27/K$9</f>
        <v>2.6147416913458376E-3</v>
      </c>
      <c r="L27" s="680">
        <f>Finlande!L27/L$9</f>
        <v>1.5913450814186929E-2</v>
      </c>
      <c r="M27" s="680">
        <f>Finlande!M27/M$9</f>
        <v>1.2194264280690787E-3</v>
      </c>
      <c r="N27" s="680">
        <f>Finlande!N27/N$9</f>
        <v>3.2906154208912995E-3</v>
      </c>
      <c r="O27" s="680">
        <f>Finlande!O27/O$9</f>
        <v>7.5548421615837338E-4</v>
      </c>
      <c r="P27" s="680">
        <f>Finlande!P27/P$9</f>
        <v>1.8359594215411181E-3</v>
      </c>
      <c r="Q27" s="680">
        <f>Finlande!Q27/Q$9</f>
        <v>9.2009480277636696E-4</v>
      </c>
      <c r="R27" s="680">
        <f>Finlande!R27/R$9</f>
        <v>3.1535055350553507E-3</v>
      </c>
      <c r="S27" s="680">
        <f>Finlande!S27/S$9</f>
        <v>2.434285028790787E-2</v>
      </c>
      <c r="T27" s="680">
        <f>Finlande!T27/T$9</f>
        <v>2.8254763531465874E-3</v>
      </c>
      <c r="U27" s="680">
        <f>Finlande!U27/U$9</f>
        <v>6.9035448422545193E-2</v>
      </c>
      <c r="V27" s="680">
        <f>Finlande!V27/V$9</f>
        <v>3.7033043478260871E-3</v>
      </c>
      <c r="W27" s="680">
        <f>Finlande!W27/W$9</f>
        <v>0</v>
      </c>
      <c r="X27" s="680">
        <f>Finlande!X27/X$9</f>
        <v>2.7433687081754453E-3</v>
      </c>
      <c r="Y27" s="680">
        <f>Finlande!Y27/Y$9</f>
        <v>2.9929106548279689E-2</v>
      </c>
      <c r="Z27" s="680">
        <f>Finlande!Z27/Z$9</f>
        <v>3.122452674897119E-3</v>
      </c>
      <c r="AA27" s="680">
        <f>Finlande!AA27/AA$9</f>
        <v>4.1210221645958611E-4</v>
      </c>
      <c r="AB27" s="680" t="e">
        <f>Finlande!AB27/AB$9</f>
        <v>#DIV/0!</v>
      </c>
    </row>
    <row r="28" spans="2:28" ht="30" x14ac:dyDescent="0.25">
      <c r="B28" s="679" t="s">
        <v>54</v>
      </c>
      <c r="C28" s="688">
        <v>1185.375</v>
      </c>
      <c r="D28" s="680">
        <f>Finlande!D28/D$9</f>
        <v>2.4319504411488644E-3</v>
      </c>
      <c r="E28" s="680">
        <f>Finlande!E28/E$9</f>
        <v>3.5211267605633805E-5</v>
      </c>
      <c r="F28" s="680">
        <f>Finlande!F28/F$9</f>
        <v>3.3884089574771453E-4</v>
      </c>
      <c r="G28" s="680">
        <f>Finlande!G28/G$9</f>
        <v>1.7075291253695009E-4</v>
      </c>
      <c r="H28" s="680">
        <f>Finlande!H28/H$9</f>
        <v>1.564039408866995E-4</v>
      </c>
      <c r="I28" s="680">
        <f>Finlande!I28/I$9</f>
        <v>8.6454011741682974E-4</v>
      </c>
      <c r="J28" s="680">
        <f>Finlande!J28/J$9</f>
        <v>1.0178005378497454E-2</v>
      </c>
      <c r="K28" s="680">
        <f>Finlande!K28/K$9</f>
        <v>1.1527476143468245E-3</v>
      </c>
      <c r="L28" s="680">
        <f>Finlande!L28/L$9</f>
        <v>1.9098817755966987E-2</v>
      </c>
      <c r="M28" s="680">
        <f>Finlande!M28/M$9</f>
        <v>5.0501680081269044E-3</v>
      </c>
      <c r="N28" s="680">
        <f>Finlande!N28/N$9</f>
        <v>1.175996227304881E-2</v>
      </c>
      <c r="O28" s="680">
        <f>Finlande!O28/O$9</f>
        <v>2.4925628678437667E-3</v>
      </c>
      <c r="P28" s="680">
        <f>Finlande!P28/P$9</f>
        <v>6.2753075760846105E-3</v>
      </c>
      <c r="Q28" s="680">
        <f>Finlande!Q28/Q$9</f>
        <v>2.6008125952260031E-3</v>
      </c>
      <c r="R28" s="680">
        <f>Finlande!R28/R$9</f>
        <v>8.8988929889298896E-3</v>
      </c>
      <c r="S28" s="680">
        <f>Finlande!S28/S$9</f>
        <v>1.8515834932821499E-2</v>
      </c>
      <c r="T28" s="680">
        <f>Finlande!T28/T$9</f>
        <v>2.1099673574736206E-2</v>
      </c>
      <c r="U28" s="680">
        <f>Finlande!U28/U$9</f>
        <v>1.6734491315136477E-2</v>
      </c>
      <c r="V28" s="680">
        <f>Finlande!V28/V$9</f>
        <v>3.0492173913043482E-2</v>
      </c>
      <c r="W28" s="680">
        <f>Finlande!W28/W$9</f>
        <v>0</v>
      </c>
      <c r="X28" s="680">
        <f>Finlande!X28/X$9</f>
        <v>4.7132768979351643E-3</v>
      </c>
      <c r="Y28" s="680">
        <f>Finlande!Y28/Y$9</f>
        <v>2.421790425168616E-2</v>
      </c>
      <c r="Z28" s="680">
        <f>Finlande!Z28/Z$9</f>
        <v>1.382716049382716E-3</v>
      </c>
      <c r="AA28" s="680">
        <f>Finlande!AA28/AA$9</f>
        <v>0</v>
      </c>
      <c r="AB28" s="680" t="e">
        <f>Finlande!AB28/AB$9</f>
        <v>#DIV/0!</v>
      </c>
    </row>
    <row r="29" spans="2:28" ht="195" x14ac:dyDescent="0.25">
      <c r="B29" s="679" t="s">
        <v>55</v>
      </c>
      <c r="C29" s="689" t="s">
        <v>34</v>
      </c>
      <c r="D29" s="680" t="e">
        <f>Finlande!D29/D$9</f>
        <v>#VALUE!</v>
      </c>
      <c r="E29" s="680" t="e">
        <f>Finlande!E29/E$9</f>
        <v>#VALUE!</v>
      </c>
      <c r="F29" s="680" t="e">
        <f>Finlande!F29/F$9</f>
        <v>#VALUE!</v>
      </c>
      <c r="G29" s="680" t="e">
        <f>Finlande!G29/G$9</f>
        <v>#VALUE!</v>
      </c>
      <c r="H29" s="680" t="e">
        <f>Finlande!H29/H$9</f>
        <v>#VALUE!</v>
      </c>
      <c r="I29" s="680" t="e">
        <f>Finlande!I29/I$9</f>
        <v>#VALUE!</v>
      </c>
      <c r="J29" s="680" t="e">
        <f>Finlande!J29/J$9</f>
        <v>#VALUE!</v>
      </c>
      <c r="K29" s="680" t="e">
        <f>Finlande!K29/K$9</f>
        <v>#VALUE!</v>
      </c>
      <c r="L29" s="680" t="e">
        <f>Finlande!L29/L$9</f>
        <v>#VALUE!</v>
      </c>
      <c r="M29" s="680" t="e">
        <f>Finlande!M29/M$9</f>
        <v>#VALUE!</v>
      </c>
      <c r="N29" s="680" t="e">
        <f>Finlande!N29/N$9</f>
        <v>#VALUE!</v>
      </c>
      <c r="O29" s="680" t="e">
        <f>Finlande!O29/O$9</f>
        <v>#VALUE!</v>
      </c>
      <c r="P29" s="680" t="e">
        <f>Finlande!P29/P$9</f>
        <v>#VALUE!</v>
      </c>
      <c r="Q29" s="680" t="e">
        <f>Finlande!Q29/Q$9</f>
        <v>#VALUE!</v>
      </c>
      <c r="R29" s="680" t="e">
        <f>Finlande!R29/R$9</f>
        <v>#VALUE!</v>
      </c>
      <c r="S29" s="680" t="e">
        <f>Finlande!S29/S$9</f>
        <v>#VALUE!</v>
      </c>
      <c r="T29" s="680" t="e">
        <f>Finlande!T29/T$9</f>
        <v>#VALUE!</v>
      </c>
      <c r="U29" s="680" t="e">
        <f>Finlande!U29/U$9</f>
        <v>#VALUE!</v>
      </c>
      <c r="V29" s="680" t="e">
        <f>Finlande!V29/V$9</f>
        <v>#VALUE!</v>
      </c>
      <c r="W29" s="680" t="e">
        <f>Finlande!W29/W$9</f>
        <v>#VALUE!</v>
      </c>
      <c r="X29" s="680" t="e">
        <f>Finlande!X29/X$9</f>
        <v>#VALUE!</v>
      </c>
      <c r="Y29" s="680">
        <f>Finlande!Y29/Y$9</f>
        <v>1.339323828225049E-3</v>
      </c>
      <c r="Z29" s="680" t="e">
        <f>Finlande!Z29/Z$9</f>
        <v>#VALUE!</v>
      </c>
      <c r="AA29" s="680" t="e">
        <f>Finlande!AA29/AA$9</f>
        <v>#VALUE!</v>
      </c>
      <c r="AB29" s="680" t="e">
        <f>Finlande!AB29/AB$9</f>
        <v>#DIV/0!</v>
      </c>
    </row>
    <row r="30" spans="2:28" x14ac:dyDescent="0.25">
      <c r="D30" s="680">
        <f>Finlande!D30/D$9</f>
        <v>0</v>
      </c>
      <c r="E30" s="680">
        <f>Finlande!E30/E$9</f>
        <v>0</v>
      </c>
      <c r="F30" s="680">
        <f>Finlande!F30/F$9</f>
        <v>0</v>
      </c>
      <c r="G30" s="680">
        <f>Finlande!G30/G$9</f>
        <v>0</v>
      </c>
      <c r="H30" s="680">
        <f>Finlande!H30/H$9</f>
        <v>0</v>
      </c>
      <c r="I30" s="680">
        <f>Finlande!I30/I$9</f>
        <v>0</v>
      </c>
      <c r="J30" s="680">
        <f>Finlande!J30/J$9</f>
        <v>0</v>
      </c>
      <c r="K30" s="680">
        <f>Finlande!K30/K$9</f>
        <v>0</v>
      </c>
      <c r="L30" s="680">
        <f>Finlande!L30/L$9</f>
        <v>0</v>
      </c>
      <c r="M30" s="680">
        <f>Finlande!M30/M$9</f>
        <v>0</v>
      </c>
      <c r="N30" s="680">
        <f>Finlande!N30/N$9</f>
        <v>0</v>
      </c>
      <c r="O30" s="680">
        <f>Finlande!O30/O$9</f>
        <v>0</v>
      </c>
      <c r="P30" s="680">
        <f>Finlande!P30/P$9</f>
        <v>0</v>
      </c>
      <c r="Q30" s="680">
        <f>Finlande!Q30/Q$9</f>
        <v>0</v>
      </c>
      <c r="R30" s="680">
        <f>Finlande!R30/R$9</f>
        <v>0</v>
      </c>
      <c r="S30" s="680">
        <f>Finlande!S30/S$9</f>
        <v>0</v>
      </c>
      <c r="T30" s="680">
        <f>Finlande!T30/T$9</f>
        <v>0</v>
      </c>
      <c r="U30" s="680">
        <f>Finlande!U30/U$9</f>
        <v>0</v>
      </c>
      <c r="V30" s="680">
        <f>Finlande!V30/V$9</f>
        <v>0</v>
      </c>
      <c r="W30" s="680">
        <f>Finlande!W30/W$9</f>
        <v>0</v>
      </c>
      <c r="X30" s="680">
        <f>Finlande!X30/X$9</f>
        <v>0</v>
      </c>
      <c r="Y30" s="680">
        <f>Finlande!Y30/Y$9</f>
        <v>0</v>
      </c>
      <c r="Z30" s="680">
        <f>Finlande!Z30/Z$9</f>
        <v>0</v>
      </c>
      <c r="AA30" s="680">
        <f>Finlande!AA30/AA$9</f>
        <v>0</v>
      </c>
      <c r="AB30" s="680" t="e">
        <f>Finlande!AB30/AB$9</f>
        <v>#DIV/0!</v>
      </c>
    </row>
    <row r="31" spans="2:28" x14ac:dyDescent="0.25">
      <c r="B31" s="683" t="s">
        <v>57</v>
      </c>
      <c r="AB31" s="684" t="s"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5"/>
  <dimension ref="B1:AE32"/>
  <sheetViews>
    <sheetView topLeftCell="A15" workbookViewId="0">
      <selection activeCell="AD15" sqref="AD15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81</v>
      </c>
    </row>
    <row r="3" spans="2:31" x14ac:dyDescent="0.25">
      <c r="B3" s="674" t="s">
        <v>2</v>
      </c>
    </row>
    <row r="4" spans="2:31" x14ac:dyDescent="0.25">
      <c r="B4" s="674" t="s">
        <v>82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  <c r="AC6" s="647" t="s">
        <v>73</v>
      </c>
      <c r="AD6" t="s">
        <v>74</v>
      </c>
      <c r="AE6" t="s">
        <v>75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5038842</v>
      </c>
      <c r="D9" s="680">
        <v>135227</v>
      </c>
      <c r="E9" s="680">
        <v>30452</v>
      </c>
      <c r="F9" s="680">
        <v>1501706</v>
      </c>
      <c r="G9" s="680">
        <v>111916</v>
      </c>
      <c r="H9" s="680">
        <v>62383</v>
      </c>
      <c r="I9" s="680">
        <v>448089</v>
      </c>
      <c r="J9" s="680">
        <v>429798</v>
      </c>
      <c r="K9" s="680">
        <v>384087</v>
      </c>
      <c r="L9" s="680">
        <v>90720</v>
      </c>
      <c r="M9" s="680">
        <v>422005</v>
      </c>
      <c r="N9" s="680">
        <v>95549</v>
      </c>
      <c r="O9" s="680">
        <v>363630</v>
      </c>
      <c r="P9" s="680">
        <v>322576</v>
      </c>
      <c r="Q9" s="680">
        <v>116021</v>
      </c>
      <c r="R9" s="680">
        <v>99643</v>
      </c>
      <c r="S9" s="680">
        <v>105383</v>
      </c>
      <c r="T9" s="680">
        <v>216626</v>
      </c>
      <c r="U9" s="680">
        <v>64112</v>
      </c>
      <c r="V9" s="680">
        <v>38919</v>
      </c>
      <c r="W9" s="680">
        <v>0</v>
      </c>
      <c r="X9" s="680">
        <v>0</v>
      </c>
      <c r="Y9" s="680">
        <v>5038842</v>
      </c>
      <c r="Z9" s="680">
        <v>3843785</v>
      </c>
      <c r="AA9" s="680">
        <v>1369015</v>
      </c>
      <c r="AB9" s="680">
        <v>2529498</v>
      </c>
    </row>
    <row r="10" spans="2:31" ht="75" x14ac:dyDescent="0.25">
      <c r="B10" s="679" t="s">
        <v>36</v>
      </c>
      <c r="C10" s="680">
        <v>182813</v>
      </c>
      <c r="D10" s="680">
        <v>61326</v>
      </c>
      <c r="E10" s="680">
        <v>1</v>
      </c>
      <c r="F10" s="680">
        <v>105351</v>
      </c>
      <c r="G10" s="680">
        <v>4260</v>
      </c>
      <c r="H10" s="680">
        <v>1</v>
      </c>
      <c r="I10" s="680">
        <v>439</v>
      </c>
      <c r="J10" s="680">
        <v>202</v>
      </c>
      <c r="K10" s="680">
        <v>64</v>
      </c>
      <c r="L10" s="680">
        <v>6934</v>
      </c>
      <c r="M10" s="680">
        <v>44</v>
      </c>
      <c r="N10" s="680">
        <v>16</v>
      </c>
      <c r="O10" s="680">
        <v>82</v>
      </c>
      <c r="P10" s="680">
        <v>117</v>
      </c>
      <c r="Q10" s="680">
        <v>270</v>
      </c>
      <c r="R10" s="680">
        <v>85</v>
      </c>
      <c r="S10" s="680">
        <v>654</v>
      </c>
      <c r="T10" s="680">
        <v>987</v>
      </c>
      <c r="U10" s="680">
        <v>1542</v>
      </c>
      <c r="V10" s="680">
        <v>438</v>
      </c>
      <c r="W10" s="680">
        <v>0</v>
      </c>
      <c r="X10" s="680">
        <v>0</v>
      </c>
      <c r="Y10" s="680">
        <v>182813</v>
      </c>
      <c r="Z10" s="680">
        <v>69885</v>
      </c>
      <c r="AA10" s="680">
        <v>2404</v>
      </c>
      <c r="AB10" s="680">
        <v>41013</v>
      </c>
    </row>
    <row r="11" spans="2:31" ht="45" x14ac:dyDescent="0.25">
      <c r="B11" s="679" t="s">
        <v>37</v>
      </c>
      <c r="C11" s="680">
        <v>159432</v>
      </c>
      <c r="D11" s="680">
        <v>775</v>
      </c>
      <c r="E11" s="680">
        <v>7036</v>
      </c>
      <c r="F11" s="680">
        <v>130026</v>
      </c>
      <c r="G11" s="680">
        <v>3609</v>
      </c>
      <c r="H11" s="680">
        <v>821</v>
      </c>
      <c r="I11" s="680">
        <v>15394</v>
      </c>
      <c r="J11" s="680">
        <v>732</v>
      </c>
      <c r="K11" s="680">
        <v>464</v>
      </c>
      <c r="L11" s="680">
        <v>0</v>
      </c>
      <c r="M11" s="680">
        <v>0</v>
      </c>
      <c r="N11" s="680">
        <v>0</v>
      </c>
      <c r="O11" s="680">
        <v>145</v>
      </c>
      <c r="P11" s="680">
        <v>95</v>
      </c>
      <c r="Q11" s="680">
        <v>44</v>
      </c>
      <c r="R11" s="680">
        <v>43</v>
      </c>
      <c r="S11" s="680">
        <v>29</v>
      </c>
      <c r="T11" s="680">
        <v>41</v>
      </c>
      <c r="U11" s="680">
        <v>138</v>
      </c>
      <c r="V11" s="680">
        <v>40</v>
      </c>
      <c r="W11" s="680">
        <v>0</v>
      </c>
      <c r="X11" s="680">
        <v>0</v>
      </c>
      <c r="Y11" s="680">
        <v>159432</v>
      </c>
      <c r="Z11" s="680">
        <v>1717</v>
      </c>
      <c r="AA11" s="680">
        <v>1413</v>
      </c>
      <c r="AB11" s="680">
        <v>50313</v>
      </c>
    </row>
    <row r="12" spans="2:31" ht="45" x14ac:dyDescent="0.25">
      <c r="B12" s="679" t="s">
        <v>38</v>
      </c>
      <c r="C12" s="680">
        <v>1471097</v>
      </c>
      <c r="D12" s="680">
        <v>33097</v>
      </c>
      <c r="E12" s="680">
        <v>11406</v>
      </c>
      <c r="F12" s="680">
        <v>852260</v>
      </c>
      <c r="G12" s="680">
        <v>24676</v>
      </c>
      <c r="H12" s="680">
        <v>12176</v>
      </c>
      <c r="I12" s="680">
        <v>164596</v>
      </c>
      <c r="J12" s="680">
        <v>45539</v>
      </c>
      <c r="K12" s="680">
        <v>66659</v>
      </c>
      <c r="L12" s="680">
        <v>41115</v>
      </c>
      <c r="M12" s="680">
        <v>32023</v>
      </c>
      <c r="N12" s="680">
        <v>7413</v>
      </c>
      <c r="O12" s="680">
        <v>10968</v>
      </c>
      <c r="P12" s="680">
        <v>23976</v>
      </c>
      <c r="Q12" s="680">
        <v>22708</v>
      </c>
      <c r="R12" s="680">
        <v>22725</v>
      </c>
      <c r="S12" s="680">
        <v>13050</v>
      </c>
      <c r="T12" s="680">
        <v>67300</v>
      </c>
      <c r="U12" s="680">
        <v>11105</v>
      </c>
      <c r="V12" s="680">
        <v>8305</v>
      </c>
      <c r="W12" s="680">
        <v>0</v>
      </c>
      <c r="X12" s="680">
        <v>0</v>
      </c>
      <c r="Y12" s="680">
        <v>1471097</v>
      </c>
      <c r="Z12" s="680">
        <v>972472</v>
      </c>
      <c r="AA12" s="680">
        <v>380732</v>
      </c>
      <c r="AB12" s="680">
        <v>1709039</v>
      </c>
    </row>
    <row r="13" spans="2:31" ht="90" x14ac:dyDescent="0.25">
      <c r="B13" s="679" t="s">
        <v>39</v>
      </c>
      <c r="C13" s="680">
        <v>100510</v>
      </c>
      <c r="D13" s="680">
        <v>1711</v>
      </c>
      <c r="E13" s="680">
        <v>2045</v>
      </c>
      <c r="F13" s="680">
        <v>29935</v>
      </c>
      <c r="G13" s="680">
        <v>22181</v>
      </c>
      <c r="H13" s="680">
        <v>1498</v>
      </c>
      <c r="I13" s="680">
        <v>1809</v>
      </c>
      <c r="J13" s="680">
        <v>7330</v>
      </c>
      <c r="K13" s="680">
        <v>6077</v>
      </c>
      <c r="L13" s="680">
        <v>2772</v>
      </c>
      <c r="M13" s="680">
        <v>1737</v>
      </c>
      <c r="N13" s="680">
        <v>671</v>
      </c>
      <c r="O13" s="680">
        <v>9882</v>
      </c>
      <c r="P13" s="680">
        <v>1052</v>
      </c>
      <c r="Q13" s="680">
        <v>853</v>
      </c>
      <c r="R13" s="680">
        <v>1865</v>
      </c>
      <c r="S13" s="680">
        <v>1635</v>
      </c>
      <c r="T13" s="680">
        <v>4047</v>
      </c>
      <c r="U13" s="680">
        <v>1747</v>
      </c>
      <c r="V13" s="680">
        <v>1663</v>
      </c>
      <c r="W13" s="680">
        <v>0</v>
      </c>
      <c r="X13" s="680">
        <v>0</v>
      </c>
      <c r="Y13" s="680">
        <v>100510</v>
      </c>
      <c r="Z13" s="680">
        <v>131954</v>
      </c>
      <c r="AA13" s="680">
        <v>0</v>
      </c>
      <c r="AB13" s="680">
        <v>28952</v>
      </c>
    </row>
    <row r="14" spans="2:31" ht="120" x14ac:dyDescent="0.25">
      <c r="B14" s="679" t="s">
        <v>40</v>
      </c>
      <c r="C14" s="680">
        <v>103192</v>
      </c>
      <c r="D14" s="680">
        <v>714</v>
      </c>
      <c r="E14" s="680">
        <v>142</v>
      </c>
      <c r="F14" s="680">
        <v>21212</v>
      </c>
      <c r="G14" s="680">
        <v>2893</v>
      </c>
      <c r="H14" s="680">
        <v>13210</v>
      </c>
      <c r="I14" s="680">
        <v>3871</v>
      </c>
      <c r="J14" s="680">
        <v>9361</v>
      </c>
      <c r="K14" s="680">
        <v>1139</v>
      </c>
      <c r="L14" s="680">
        <v>1488</v>
      </c>
      <c r="M14" s="680">
        <v>896</v>
      </c>
      <c r="N14" s="680">
        <v>850</v>
      </c>
      <c r="O14" s="680">
        <v>39550</v>
      </c>
      <c r="P14" s="680">
        <v>957</v>
      </c>
      <c r="Q14" s="680">
        <v>346</v>
      </c>
      <c r="R14" s="680">
        <v>2183</v>
      </c>
      <c r="S14" s="680">
        <v>832</v>
      </c>
      <c r="T14" s="680">
        <v>2089</v>
      </c>
      <c r="U14" s="680">
        <v>877</v>
      </c>
      <c r="V14" s="680">
        <v>582</v>
      </c>
      <c r="W14" s="680">
        <v>0</v>
      </c>
      <c r="X14" s="680">
        <v>0</v>
      </c>
      <c r="Y14" s="680">
        <v>103192</v>
      </c>
      <c r="Z14" s="680">
        <v>73</v>
      </c>
      <c r="AA14" s="680">
        <v>0</v>
      </c>
      <c r="AB14" s="680">
        <v>16628</v>
      </c>
    </row>
    <row r="15" spans="2:31" ht="60" x14ac:dyDescent="0.25">
      <c r="B15" s="679" t="s">
        <v>41</v>
      </c>
      <c r="C15" s="680">
        <v>308601</v>
      </c>
      <c r="D15" s="680">
        <v>3466</v>
      </c>
      <c r="E15" s="680">
        <v>161</v>
      </c>
      <c r="F15" s="680">
        <v>21025</v>
      </c>
      <c r="G15" s="680">
        <v>6248</v>
      </c>
      <c r="H15" s="680">
        <v>3019</v>
      </c>
      <c r="I15" s="680">
        <v>82791</v>
      </c>
      <c r="J15" s="680">
        <v>4984</v>
      </c>
      <c r="K15" s="680">
        <v>18035</v>
      </c>
      <c r="L15" s="680">
        <v>1232</v>
      </c>
      <c r="M15" s="680">
        <v>2526</v>
      </c>
      <c r="N15" s="680">
        <v>1977</v>
      </c>
      <c r="O15" s="680">
        <v>128259</v>
      </c>
      <c r="P15" s="680">
        <v>10217</v>
      </c>
      <c r="Q15" s="680">
        <v>3829</v>
      </c>
      <c r="R15" s="680">
        <v>7465</v>
      </c>
      <c r="S15" s="680">
        <v>4331</v>
      </c>
      <c r="T15" s="680">
        <v>2629</v>
      </c>
      <c r="U15" s="680">
        <v>2707</v>
      </c>
      <c r="V15" s="680">
        <v>3700</v>
      </c>
      <c r="W15" s="680">
        <v>0</v>
      </c>
      <c r="X15" s="680">
        <v>0</v>
      </c>
      <c r="Y15" s="680">
        <v>308601</v>
      </c>
      <c r="Z15" s="680">
        <v>238</v>
      </c>
      <c r="AA15" s="680">
        <v>596855</v>
      </c>
      <c r="AB15" s="680">
        <v>0</v>
      </c>
      <c r="AC15" s="646">
        <f>Y15/($Y15+$Z15+$AA15)</f>
        <v>0.34073428773956765</v>
      </c>
      <c r="AD15" s="646">
        <f t="shared" ref="AD15:AE15" si="0">Z15/($Y15+$Z15+$AA15)</f>
        <v>2.6278191088822495E-4</v>
      </c>
      <c r="AE15" s="646">
        <f t="shared" si="0"/>
        <v>0.65900293034954416</v>
      </c>
    </row>
    <row r="16" spans="2:31" ht="165" x14ac:dyDescent="0.25">
      <c r="B16" s="679" t="s">
        <v>42</v>
      </c>
      <c r="C16" s="680">
        <v>56430</v>
      </c>
      <c r="D16" s="680">
        <v>937</v>
      </c>
      <c r="E16" s="680">
        <v>228</v>
      </c>
      <c r="F16" s="680">
        <v>11413</v>
      </c>
      <c r="G16" s="680">
        <v>520</v>
      </c>
      <c r="H16" s="680">
        <v>2380</v>
      </c>
      <c r="I16" s="680">
        <v>3635</v>
      </c>
      <c r="J16" s="680">
        <v>11838</v>
      </c>
      <c r="K16" s="680">
        <v>9740</v>
      </c>
      <c r="L16" s="680">
        <v>1670</v>
      </c>
      <c r="M16" s="680">
        <v>3613</v>
      </c>
      <c r="N16" s="680">
        <v>204</v>
      </c>
      <c r="O16" s="680">
        <v>736</v>
      </c>
      <c r="P16" s="680">
        <v>4082</v>
      </c>
      <c r="Q16" s="680">
        <v>2266</v>
      </c>
      <c r="R16" s="680">
        <v>115</v>
      </c>
      <c r="S16" s="680">
        <v>253</v>
      </c>
      <c r="T16" s="680">
        <v>515</v>
      </c>
      <c r="U16" s="680">
        <v>2010</v>
      </c>
      <c r="V16" s="680">
        <v>275</v>
      </c>
      <c r="W16" s="680">
        <v>0</v>
      </c>
      <c r="X16" s="680">
        <v>0</v>
      </c>
      <c r="Y16" s="680">
        <v>56430</v>
      </c>
      <c r="Z16" s="680">
        <v>48149</v>
      </c>
      <c r="AA16" s="680">
        <v>0</v>
      </c>
      <c r="AB16" s="680">
        <v>5415</v>
      </c>
    </row>
    <row r="17" spans="2:29" ht="60" x14ac:dyDescent="0.25">
      <c r="B17" s="679" t="s">
        <v>43</v>
      </c>
      <c r="C17" s="680">
        <v>452707</v>
      </c>
      <c r="D17" s="680">
        <v>19817</v>
      </c>
      <c r="E17" s="680">
        <v>3170</v>
      </c>
      <c r="F17" s="680">
        <v>78325</v>
      </c>
      <c r="G17" s="680">
        <v>4151</v>
      </c>
      <c r="H17" s="680">
        <v>6037</v>
      </c>
      <c r="I17" s="680">
        <v>17132</v>
      </c>
      <c r="J17" s="680">
        <v>64604</v>
      </c>
      <c r="K17" s="680">
        <v>211827</v>
      </c>
      <c r="L17" s="680">
        <v>300</v>
      </c>
      <c r="M17" s="680">
        <v>7436</v>
      </c>
      <c r="N17" s="680">
        <v>2689</v>
      </c>
      <c r="O17" s="680">
        <v>560</v>
      </c>
      <c r="P17" s="680">
        <v>7383</v>
      </c>
      <c r="Q17" s="680">
        <v>6184</v>
      </c>
      <c r="R17" s="680">
        <v>6770</v>
      </c>
      <c r="S17" s="680">
        <v>7948</v>
      </c>
      <c r="T17" s="680">
        <v>4979</v>
      </c>
      <c r="U17" s="680">
        <v>1607</v>
      </c>
      <c r="V17" s="680">
        <v>1788</v>
      </c>
      <c r="W17" s="680">
        <v>0</v>
      </c>
      <c r="X17" s="680">
        <v>0</v>
      </c>
      <c r="Y17" s="680">
        <v>452707</v>
      </c>
      <c r="Z17" s="680">
        <v>139143</v>
      </c>
      <c r="AA17" s="680">
        <v>0</v>
      </c>
      <c r="AB17" s="682">
        <v>74922</v>
      </c>
    </row>
    <row r="18" spans="2:29" ht="60" x14ac:dyDescent="0.25">
      <c r="B18" s="679" t="s">
        <v>44</v>
      </c>
      <c r="C18" s="680">
        <v>41261</v>
      </c>
      <c r="D18" s="680">
        <v>240</v>
      </c>
      <c r="E18" s="680">
        <v>73</v>
      </c>
      <c r="F18" s="680">
        <v>3484</v>
      </c>
      <c r="G18" s="680">
        <v>1011</v>
      </c>
      <c r="H18" s="680">
        <v>1703</v>
      </c>
      <c r="I18" s="680">
        <v>1427</v>
      </c>
      <c r="J18" s="680">
        <v>3940</v>
      </c>
      <c r="K18" s="680">
        <v>2114</v>
      </c>
      <c r="L18" s="680">
        <v>498</v>
      </c>
      <c r="M18" s="680">
        <v>2987</v>
      </c>
      <c r="N18" s="680">
        <v>2682</v>
      </c>
      <c r="O18" s="680">
        <v>345</v>
      </c>
      <c r="P18" s="680">
        <v>3849</v>
      </c>
      <c r="Q18" s="680">
        <v>3395</v>
      </c>
      <c r="R18" s="680">
        <v>2552</v>
      </c>
      <c r="S18" s="680">
        <v>3657</v>
      </c>
      <c r="T18" s="680">
        <v>5367</v>
      </c>
      <c r="U18" s="680">
        <v>1167</v>
      </c>
      <c r="V18" s="680">
        <v>770</v>
      </c>
      <c r="W18" s="680">
        <v>0</v>
      </c>
      <c r="X18" s="680">
        <v>0</v>
      </c>
      <c r="Y18" s="680">
        <v>41261</v>
      </c>
      <c r="Z18" s="680">
        <v>155435</v>
      </c>
      <c r="AA18" s="680">
        <v>0</v>
      </c>
      <c r="AB18" s="680">
        <v>0</v>
      </c>
    </row>
    <row r="19" spans="2:29" ht="75" x14ac:dyDescent="0.25">
      <c r="B19" s="679" t="s">
        <v>45</v>
      </c>
      <c r="C19" s="680">
        <v>463891</v>
      </c>
      <c r="D19" s="680">
        <v>651</v>
      </c>
      <c r="E19" s="680">
        <v>882</v>
      </c>
      <c r="F19" s="680">
        <v>36312</v>
      </c>
      <c r="G19" s="680">
        <v>8540</v>
      </c>
      <c r="H19" s="680">
        <v>4097</v>
      </c>
      <c r="I19" s="680">
        <v>7416</v>
      </c>
      <c r="J19" s="680">
        <v>48436</v>
      </c>
      <c r="K19" s="680">
        <v>10986</v>
      </c>
      <c r="L19" s="680">
        <v>1811</v>
      </c>
      <c r="M19" s="680">
        <v>225859</v>
      </c>
      <c r="N19" s="680">
        <v>9021</v>
      </c>
      <c r="O19" s="680">
        <v>6846</v>
      </c>
      <c r="P19" s="680">
        <v>42044</v>
      </c>
      <c r="Q19" s="680">
        <v>16728</v>
      </c>
      <c r="R19" s="680">
        <v>9274</v>
      </c>
      <c r="S19" s="680">
        <v>9360</v>
      </c>
      <c r="T19" s="680">
        <v>16723</v>
      </c>
      <c r="U19" s="680">
        <v>5336</v>
      </c>
      <c r="V19" s="680">
        <v>3569</v>
      </c>
      <c r="W19" s="680">
        <v>0</v>
      </c>
      <c r="X19" s="680">
        <v>0</v>
      </c>
      <c r="Y19" s="680">
        <v>463891</v>
      </c>
      <c r="Z19" s="680">
        <v>95502</v>
      </c>
      <c r="AA19" s="680">
        <v>210402</v>
      </c>
      <c r="AB19" s="680">
        <v>286550</v>
      </c>
    </row>
    <row r="20" spans="2:29" ht="60" x14ac:dyDescent="0.25">
      <c r="B20" s="679" t="s">
        <v>46</v>
      </c>
      <c r="C20" s="680">
        <v>160746</v>
      </c>
      <c r="D20" s="680">
        <v>6957</v>
      </c>
      <c r="E20" s="680">
        <v>241</v>
      </c>
      <c r="F20" s="680">
        <v>12285</v>
      </c>
      <c r="G20" s="680">
        <v>2298</v>
      </c>
      <c r="H20" s="680">
        <v>1711</v>
      </c>
      <c r="I20" s="680">
        <v>4278</v>
      </c>
      <c r="J20" s="680">
        <v>8855</v>
      </c>
      <c r="K20" s="680">
        <v>3471</v>
      </c>
      <c r="L20" s="680">
        <v>1583</v>
      </c>
      <c r="M20" s="680">
        <v>4328</v>
      </c>
      <c r="N20" s="680">
        <v>31776</v>
      </c>
      <c r="O20" s="680">
        <v>63596</v>
      </c>
      <c r="P20" s="680">
        <v>7679</v>
      </c>
      <c r="Q20" s="680">
        <v>2007</v>
      </c>
      <c r="R20" s="680">
        <v>4906</v>
      </c>
      <c r="S20" s="680">
        <v>617</v>
      </c>
      <c r="T20" s="680">
        <v>936</v>
      </c>
      <c r="U20" s="680">
        <v>1479</v>
      </c>
      <c r="V20" s="680">
        <v>1743</v>
      </c>
      <c r="W20" s="680">
        <v>0</v>
      </c>
      <c r="X20" s="680">
        <v>0</v>
      </c>
      <c r="Y20" s="680">
        <v>160746</v>
      </c>
      <c r="Z20" s="680">
        <v>116392</v>
      </c>
      <c r="AA20" s="680">
        <v>0</v>
      </c>
      <c r="AB20" s="682">
        <v>47368</v>
      </c>
    </row>
    <row r="21" spans="2:29" ht="45" x14ac:dyDescent="0.25">
      <c r="B21" s="679" t="s">
        <v>47</v>
      </c>
      <c r="C21" s="680">
        <v>322387</v>
      </c>
      <c r="D21" s="680">
        <v>42</v>
      </c>
      <c r="E21" s="680">
        <v>81</v>
      </c>
      <c r="F21" s="680">
        <v>20482</v>
      </c>
      <c r="G21" s="680">
        <v>6040</v>
      </c>
      <c r="H21" s="680">
        <v>1130</v>
      </c>
      <c r="I21" s="680">
        <v>2891</v>
      </c>
      <c r="J21" s="680">
        <v>63136</v>
      </c>
      <c r="K21" s="680">
        <v>12317</v>
      </c>
      <c r="L21" s="680">
        <v>18044</v>
      </c>
      <c r="M21" s="680">
        <v>13622</v>
      </c>
      <c r="N21" s="680">
        <v>7277</v>
      </c>
      <c r="O21" s="680">
        <v>38081</v>
      </c>
      <c r="P21" s="680">
        <v>27989</v>
      </c>
      <c r="Q21" s="680">
        <v>6791</v>
      </c>
      <c r="R21" s="680">
        <v>17259</v>
      </c>
      <c r="S21" s="680">
        <v>34194</v>
      </c>
      <c r="T21" s="680">
        <v>34037</v>
      </c>
      <c r="U21" s="680">
        <v>12816</v>
      </c>
      <c r="V21" s="680">
        <v>6158</v>
      </c>
      <c r="W21" s="680">
        <v>0</v>
      </c>
      <c r="X21" s="680">
        <v>0</v>
      </c>
      <c r="Y21" s="680">
        <v>322387</v>
      </c>
      <c r="Z21" s="680">
        <v>479996</v>
      </c>
      <c r="AA21" s="680">
        <v>15591</v>
      </c>
      <c r="AB21" s="680">
        <v>21</v>
      </c>
    </row>
    <row r="22" spans="2:29" ht="90" x14ac:dyDescent="0.25">
      <c r="B22" s="679" t="s">
        <v>48</v>
      </c>
      <c r="C22" s="680">
        <v>746870</v>
      </c>
      <c r="D22" s="680">
        <v>3799</v>
      </c>
      <c r="E22" s="680">
        <v>3606</v>
      </c>
      <c r="F22" s="680">
        <v>97496</v>
      </c>
      <c r="G22" s="680">
        <v>16220</v>
      </c>
      <c r="H22" s="680">
        <v>9034</v>
      </c>
      <c r="I22" s="680">
        <v>125901</v>
      </c>
      <c r="J22" s="680">
        <v>106516</v>
      </c>
      <c r="K22" s="680">
        <v>16221</v>
      </c>
      <c r="L22" s="680">
        <v>4742</v>
      </c>
      <c r="M22" s="680">
        <v>85360</v>
      </c>
      <c r="N22" s="680">
        <v>19368</v>
      </c>
      <c r="O22" s="680">
        <v>32557</v>
      </c>
      <c r="P22" s="680">
        <v>158957</v>
      </c>
      <c r="Q22" s="680">
        <v>19850</v>
      </c>
      <c r="R22" s="680">
        <v>12222</v>
      </c>
      <c r="S22" s="680">
        <v>6430</v>
      </c>
      <c r="T22" s="680">
        <v>14693</v>
      </c>
      <c r="U22" s="680">
        <v>8101</v>
      </c>
      <c r="V22" s="680">
        <v>5797</v>
      </c>
      <c r="W22" s="680">
        <v>0</v>
      </c>
      <c r="X22" s="680">
        <v>0</v>
      </c>
      <c r="Y22" s="680">
        <v>746870</v>
      </c>
      <c r="Z22" s="680">
        <v>56772</v>
      </c>
      <c r="AA22" s="680">
        <v>158295</v>
      </c>
      <c r="AB22" s="680">
        <v>175093</v>
      </c>
    </row>
    <row r="23" spans="2:29" ht="60" x14ac:dyDescent="0.25">
      <c r="B23" s="679" t="s">
        <v>49</v>
      </c>
      <c r="C23" s="680">
        <v>356439</v>
      </c>
      <c r="D23" s="680">
        <v>858</v>
      </c>
      <c r="E23" s="680">
        <v>991</v>
      </c>
      <c r="F23" s="680">
        <v>73262</v>
      </c>
      <c r="G23" s="680">
        <v>6112</v>
      </c>
      <c r="H23" s="680">
        <v>3761</v>
      </c>
      <c r="I23" s="680">
        <v>10925</v>
      </c>
      <c r="J23" s="680">
        <v>47498</v>
      </c>
      <c r="K23" s="680">
        <v>19413</v>
      </c>
      <c r="L23" s="680">
        <v>6738</v>
      </c>
      <c r="M23" s="680">
        <v>36291</v>
      </c>
      <c r="N23" s="680">
        <v>8969</v>
      </c>
      <c r="O23" s="680">
        <v>29164</v>
      </c>
      <c r="P23" s="680">
        <v>25482</v>
      </c>
      <c r="Q23" s="680">
        <v>25769</v>
      </c>
      <c r="R23" s="680">
        <v>6365</v>
      </c>
      <c r="S23" s="680">
        <v>13719</v>
      </c>
      <c r="T23" s="680">
        <v>30135</v>
      </c>
      <c r="U23" s="680">
        <v>8053</v>
      </c>
      <c r="V23" s="680">
        <v>2934</v>
      </c>
      <c r="W23" s="680">
        <v>0</v>
      </c>
      <c r="X23" s="680">
        <v>0</v>
      </c>
      <c r="Y23" s="680">
        <v>356439</v>
      </c>
      <c r="Z23" s="680">
        <v>56875</v>
      </c>
      <c r="AA23" s="680">
        <v>0</v>
      </c>
      <c r="AB23" s="680">
        <v>88826</v>
      </c>
    </row>
    <row r="24" spans="2:29" ht="135" x14ac:dyDescent="0.25">
      <c r="B24" s="679" t="s">
        <v>50</v>
      </c>
      <c r="C24" s="680">
        <v>19773</v>
      </c>
      <c r="D24" s="680">
        <v>438</v>
      </c>
      <c r="E24" s="680">
        <v>67</v>
      </c>
      <c r="F24" s="680">
        <v>1725</v>
      </c>
      <c r="G24" s="680">
        <v>2149</v>
      </c>
      <c r="H24" s="680">
        <v>458</v>
      </c>
      <c r="I24" s="680">
        <v>2045</v>
      </c>
      <c r="J24" s="680">
        <v>2379</v>
      </c>
      <c r="K24" s="680">
        <v>1901</v>
      </c>
      <c r="L24" s="680">
        <v>326</v>
      </c>
      <c r="M24" s="680">
        <v>1069</v>
      </c>
      <c r="N24" s="680">
        <v>840</v>
      </c>
      <c r="O24" s="680">
        <v>153</v>
      </c>
      <c r="P24" s="680">
        <v>2279</v>
      </c>
      <c r="Q24" s="680">
        <v>735</v>
      </c>
      <c r="R24" s="680">
        <v>213</v>
      </c>
      <c r="S24" s="680">
        <v>636</v>
      </c>
      <c r="T24" s="680">
        <v>1782</v>
      </c>
      <c r="U24" s="680">
        <v>408</v>
      </c>
      <c r="V24" s="680">
        <v>170</v>
      </c>
      <c r="W24" s="680">
        <v>0</v>
      </c>
      <c r="X24" s="680">
        <v>0</v>
      </c>
      <c r="Y24" s="680">
        <v>19773</v>
      </c>
      <c r="Z24" s="680">
        <v>265045</v>
      </c>
      <c r="AA24" s="680">
        <v>0</v>
      </c>
      <c r="AB24" s="680">
        <v>2510</v>
      </c>
    </row>
    <row r="25" spans="2:29" ht="30" x14ac:dyDescent="0.25">
      <c r="B25" s="679" t="s">
        <v>51</v>
      </c>
      <c r="C25" s="680">
        <v>22341</v>
      </c>
      <c r="D25" s="680">
        <v>0</v>
      </c>
      <c r="E25" s="680">
        <v>64</v>
      </c>
      <c r="F25" s="680">
        <v>1539</v>
      </c>
      <c r="G25" s="680">
        <v>49</v>
      </c>
      <c r="H25" s="680">
        <v>73</v>
      </c>
      <c r="I25" s="680">
        <v>229</v>
      </c>
      <c r="J25" s="680">
        <v>1497</v>
      </c>
      <c r="K25" s="680">
        <v>1496</v>
      </c>
      <c r="L25" s="680">
        <v>122</v>
      </c>
      <c r="M25" s="680">
        <v>613</v>
      </c>
      <c r="N25" s="680">
        <v>430</v>
      </c>
      <c r="O25" s="680">
        <v>351</v>
      </c>
      <c r="P25" s="680">
        <v>1599</v>
      </c>
      <c r="Q25" s="680">
        <v>450</v>
      </c>
      <c r="R25" s="680">
        <v>1462</v>
      </c>
      <c r="S25" s="680">
        <v>5294</v>
      </c>
      <c r="T25" s="680">
        <v>5802</v>
      </c>
      <c r="U25" s="680">
        <v>909</v>
      </c>
      <c r="V25" s="680">
        <v>362</v>
      </c>
      <c r="W25" s="680">
        <v>0</v>
      </c>
      <c r="X25" s="680">
        <v>0</v>
      </c>
      <c r="Y25" s="680">
        <v>22341</v>
      </c>
      <c r="Z25" s="680">
        <v>358118</v>
      </c>
      <c r="AA25" s="680">
        <v>0</v>
      </c>
      <c r="AB25" s="680">
        <v>517</v>
      </c>
    </row>
    <row r="26" spans="2:29" ht="60" x14ac:dyDescent="0.25">
      <c r="B26" s="679" t="s">
        <v>52</v>
      </c>
      <c r="C26" s="680">
        <v>31113</v>
      </c>
      <c r="D26" s="680">
        <v>167</v>
      </c>
      <c r="E26" s="680">
        <v>63</v>
      </c>
      <c r="F26" s="680">
        <v>1660</v>
      </c>
      <c r="G26" s="680">
        <v>256</v>
      </c>
      <c r="H26" s="680">
        <v>123</v>
      </c>
      <c r="I26" s="680">
        <v>536</v>
      </c>
      <c r="J26" s="680">
        <v>709</v>
      </c>
      <c r="K26" s="680">
        <v>603</v>
      </c>
      <c r="L26" s="680">
        <v>51</v>
      </c>
      <c r="M26" s="680">
        <v>293</v>
      </c>
      <c r="N26" s="680">
        <v>199</v>
      </c>
      <c r="O26" s="680">
        <v>152</v>
      </c>
      <c r="P26" s="680">
        <v>1653</v>
      </c>
      <c r="Q26" s="680">
        <v>1803</v>
      </c>
      <c r="R26" s="680">
        <v>843</v>
      </c>
      <c r="S26" s="680">
        <v>764</v>
      </c>
      <c r="T26" s="680">
        <v>21019</v>
      </c>
      <c r="U26" s="680">
        <v>142</v>
      </c>
      <c r="V26" s="680">
        <v>77</v>
      </c>
      <c r="W26" s="680">
        <v>0</v>
      </c>
      <c r="X26" s="680">
        <v>0</v>
      </c>
      <c r="Y26" s="680">
        <v>31113</v>
      </c>
      <c r="Z26" s="680">
        <v>691195</v>
      </c>
      <c r="AA26" s="680">
        <v>0</v>
      </c>
      <c r="AB26" s="680">
        <v>304</v>
      </c>
    </row>
    <row r="27" spans="2:29" ht="75" x14ac:dyDescent="0.25">
      <c r="B27" s="679" t="s">
        <v>53</v>
      </c>
      <c r="C27" s="680">
        <v>17298</v>
      </c>
      <c r="D27" s="680">
        <v>0</v>
      </c>
      <c r="E27" s="680">
        <v>12</v>
      </c>
      <c r="F27" s="680">
        <v>653</v>
      </c>
      <c r="G27" s="680">
        <v>356</v>
      </c>
      <c r="H27" s="680">
        <v>97</v>
      </c>
      <c r="I27" s="680">
        <v>2243</v>
      </c>
      <c r="J27" s="680">
        <v>352</v>
      </c>
      <c r="K27" s="680">
        <v>536</v>
      </c>
      <c r="L27" s="680">
        <v>173</v>
      </c>
      <c r="M27" s="680">
        <v>1955</v>
      </c>
      <c r="N27" s="680">
        <v>511</v>
      </c>
      <c r="O27" s="680">
        <v>65</v>
      </c>
      <c r="P27" s="680">
        <v>2020</v>
      </c>
      <c r="Q27" s="680">
        <v>1076</v>
      </c>
      <c r="R27" s="680">
        <v>1740</v>
      </c>
      <c r="S27" s="680">
        <v>460</v>
      </c>
      <c r="T27" s="680">
        <v>1323</v>
      </c>
      <c r="U27" s="680">
        <v>3629</v>
      </c>
      <c r="V27" s="680">
        <v>97</v>
      </c>
      <c r="W27" s="680">
        <v>0</v>
      </c>
      <c r="X27" s="680">
        <v>0</v>
      </c>
      <c r="Y27" s="680">
        <v>17298</v>
      </c>
      <c r="Z27" s="680">
        <v>113783</v>
      </c>
      <c r="AA27" s="680">
        <v>3323</v>
      </c>
      <c r="AB27" s="680">
        <v>1829</v>
      </c>
    </row>
    <row r="28" spans="2:29" ht="30" x14ac:dyDescent="0.25">
      <c r="B28" s="679" t="s">
        <v>54</v>
      </c>
      <c r="C28" s="680">
        <v>21941</v>
      </c>
      <c r="D28" s="680">
        <v>232</v>
      </c>
      <c r="E28" s="680">
        <v>183</v>
      </c>
      <c r="F28" s="680">
        <v>3261</v>
      </c>
      <c r="G28" s="680">
        <v>347</v>
      </c>
      <c r="H28" s="680">
        <v>1054</v>
      </c>
      <c r="I28" s="680">
        <v>531</v>
      </c>
      <c r="J28" s="680">
        <v>1890</v>
      </c>
      <c r="K28" s="680">
        <v>1024</v>
      </c>
      <c r="L28" s="680">
        <v>1121</v>
      </c>
      <c r="M28" s="680">
        <v>1353</v>
      </c>
      <c r="N28" s="680">
        <v>656</v>
      </c>
      <c r="O28" s="680">
        <v>2138</v>
      </c>
      <c r="P28" s="680">
        <v>1146</v>
      </c>
      <c r="Q28" s="680">
        <v>917</v>
      </c>
      <c r="R28" s="680">
        <v>1556</v>
      </c>
      <c r="S28" s="680">
        <v>1520</v>
      </c>
      <c r="T28" s="680">
        <v>2222</v>
      </c>
      <c r="U28" s="680">
        <v>339</v>
      </c>
      <c r="V28" s="680">
        <v>451</v>
      </c>
      <c r="W28" s="680">
        <v>0</v>
      </c>
      <c r="X28" s="680">
        <v>0</v>
      </c>
      <c r="Y28" s="680">
        <v>21941</v>
      </c>
      <c r="Z28" s="680">
        <v>88208</v>
      </c>
      <c r="AA28" s="680">
        <v>0</v>
      </c>
      <c r="AB28" s="680">
        <v>198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2833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286CB-2FF2-4C4B-AA7C-F0375880393D}">
  <sheetPr codeName="Feuil27"/>
  <dimension ref="B1:AE32"/>
  <sheetViews>
    <sheetView topLeftCell="A8" workbookViewId="0">
      <selection activeCell="D10" sqref="D10:AB30"/>
    </sheetView>
  </sheetViews>
  <sheetFormatPr baseColWidth="10" defaultColWidth="11.5703125" defaultRowHeight="15" x14ac:dyDescent="0.25"/>
  <cols>
    <col min="1" max="8" width="11.5703125" style="673"/>
    <col min="9" max="9" width="11.5703125" style="685"/>
    <col min="10" max="14" width="11.5703125" style="673"/>
    <col min="15" max="15" width="11.5703125" style="685"/>
    <col min="16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81</v>
      </c>
    </row>
    <row r="3" spans="2:31" x14ac:dyDescent="0.25">
      <c r="B3" s="674" t="s">
        <v>2</v>
      </c>
    </row>
    <row r="4" spans="2:31" x14ac:dyDescent="0.25">
      <c r="B4" s="674" t="s">
        <v>82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8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8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  <c r="AC6" s="647" t="s">
        <v>73</v>
      </c>
      <c r="AD6" t="s">
        <v>74</v>
      </c>
      <c r="AE6" t="s">
        <v>75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8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8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87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87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5038842</v>
      </c>
      <c r="D9" s="680">
        <v>135227</v>
      </c>
      <c r="E9" s="680">
        <v>30452</v>
      </c>
      <c r="F9" s="680">
        <v>1501706</v>
      </c>
      <c r="G9" s="680">
        <v>111916</v>
      </c>
      <c r="H9" s="680">
        <v>62383</v>
      </c>
      <c r="I9" s="688">
        <v>448089</v>
      </c>
      <c r="J9" s="680">
        <v>429798</v>
      </c>
      <c r="K9" s="680">
        <v>384087</v>
      </c>
      <c r="L9" s="680">
        <v>90720</v>
      </c>
      <c r="M9" s="680">
        <v>422005</v>
      </c>
      <c r="N9" s="680">
        <v>95549</v>
      </c>
      <c r="O9" s="688">
        <v>363630</v>
      </c>
      <c r="P9" s="680">
        <v>322576</v>
      </c>
      <c r="Q9" s="680">
        <v>116021</v>
      </c>
      <c r="R9" s="680">
        <v>99643</v>
      </c>
      <c r="S9" s="680">
        <v>105383</v>
      </c>
      <c r="T9" s="680">
        <v>216626</v>
      </c>
      <c r="U9" s="680">
        <v>64112</v>
      </c>
      <c r="V9" s="680">
        <v>38919</v>
      </c>
      <c r="W9" s="680">
        <v>0</v>
      </c>
      <c r="X9" s="680">
        <v>0</v>
      </c>
      <c r="Y9" s="680">
        <v>5038842</v>
      </c>
      <c r="Z9" s="680">
        <v>3843785</v>
      </c>
      <c r="AA9" s="680">
        <v>1369015</v>
      </c>
      <c r="AB9" s="680">
        <v>2529498</v>
      </c>
    </row>
    <row r="10" spans="2:31" ht="75" x14ac:dyDescent="0.25">
      <c r="B10" s="679" t="s">
        <v>36</v>
      </c>
      <c r="C10" s="680">
        <v>182813</v>
      </c>
      <c r="D10" s="680">
        <f>Suède!D10/D$9</f>
        <v>0.4535041079074445</v>
      </c>
      <c r="E10" s="680">
        <f>Suède!E10/E$9</f>
        <v>3.2838565611454089E-5</v>
      </c>
      <c r="F10" s="680">
        <f>Suède!F10/F$9</f>
        <v>7.0154211277040912E-2</v>
      </c>
      <c r="G10" s="680">
        <f>Suède!G10/G$9</f>
        <v>3.8064262482576217E-2</v>
      </c>
      <c r="H10" s="680">
        <f>Suède!H10/H$9</f>
        <v>1.6030008175304171E-5</v>
      </c>
      <c r="I10" s="680">
        <f>Suède!I10/I$9</f>
        <v>9.7971608318883087E-4</v>
      </c>
      <c r="J10" s="680">
        <f>Suède!J10/J$9</f>
        <v>4.699882270275804E-4</v>
      </c>
      <c r="K10" s="680">
        <f>Suède!K10/K$9</f>
        <v>1.6662891480315658E-4</v>
      </c>
      <c r="L10" s="680">
        <f>Suède!L10/L$9</f>
        <v>7.643298059964726E-2</v>
      </c>
      <c r="M10" s="680">
        <f>Suède!M10/M$9</f>
        <v>1.0426416748616723E-4</v>
      </c>
      <c r="N10" s="680">
        <f>Suède!N10/N$9</f>
        <v>1.6745334854367916E-4</v>
      </c>
      <c r="O10" s="680">
        <f>Suède!O10/O$9</f>
        <v>2.2550394631906057E-4</v>
      </c>
      <c r="P10" s="680">
        <f>Suède!P10/P$9</f>
        <v>3.6270522295521056E-4</v>
      </c>
      <c r="Q10" s="680">
        <f>Suède!Q10/Q$9</f>
        <v>2.327164909800812E-3</v>
      </c>
      <c r="R10" s="680">
        <f>Suède!R10/R$9</f>
        <v>8.5304537197796132E-4</v>
      </c>
      <c r="S10" s="680">
        <f>Suède!S10/S$9</f>
        <v>6.2059345435222001E-3</v>
      </c>
      <c r="T10" s="680">
        <f>Suède!T10/T$9</f>
        <v>4.5562397865445518E-3</v>
      </c>
      <c r="U10" s="680">
        <f>Suède!U10/U$9</f>
        <v>2.4051659595707511E-2</v>
      </c>
      <c r="V10" s="680">
        <f>Suède!V10/V$9</f>
        <v>1.1254143220534958E-2</v>
      </c>
      <c r="W10" s="680" t="e">
        <f>Suède!W10/W$9</f>
        <v>#DIV/0!</v>
      </c>
      <c r="X10" s="680" t="e">
        <f>Suède!X10/X$9</f>
        <v>#DIV/0!</v>
      </c>
      <c r="Y10" s="680">
        <f>Suède!Y10/Y$9</f>
        <v>3.6280756570656512E-2</v>
      </c>
      <c r="Z10" s="680">
        <f>Suède!Z10/Z$9</f>
        <v>1.8181297861352808E-2</v>
      </c>
      <c r="AA10" s="680">
        <f>Suède!AA10/AA$9</f>
        <v>1.7560070561681209E-3</v>
      </c>
      <c r="AB10" s="680">
        <f>Suède!AB10/AB$9</f>
        <v>1.6213889079967646E-2</v>
      </c>
    </row>
    <row r="11" spans="2:31" ht="45" x14ac:dyDescent="0.25">
      <c r="B11" s="679" t="s">
        <v>37</v>
      </c>
      <c r="C11" s="680">
        <v>159432</v>
      </c>
      <c r="D11" s="680">
        <f>Suède!D11/D$9</f>
        <v>5.7311039955038568E-3</v>
      </c>
      <c r="E11" s="680">
        <f>Suède!E11/E$9</f>
        <v>0.23105214764219098</v>
      </c>
      <c r="F11" s="680">
        <f>Suède!F11/F$9</f>
        <v>8.6585523398055281E-2</v>
      </c>
      <c r="G11" s="680">
        <f>Suède!G11/G$9</f>
        <v>3.2247399835590981E-2</v>
      </c>
      <c r="H11" s="680">
        <f>Suède!H11/H$9</f>
        <v>1.3160636711924724E-2</v>
      </c>
      <c r="I11" s="680">
        <f>Suède!I11/I$9</f>
        <v>3.4354782197286701E-2</v>
      </c>
      <c r="J11" s="680">
        <f>Suède!J11/J$9</f>
        <v>1.7031256543771725E-3</v>
      </c>
      <c r="K11" s="680">
        <f>Suède!K11/K$9</f>
        <v>1.2080596323228853E-3</v>
      </c>
      <c r="L11" s="680">
        <f>Suède!L11/L$9</f>
        <v>0</v>
      </c>
      <c r="M11" s="680">
        <f>Suède!M11/M$9</f>
        <v>0</v>
      </c>
      <c r="N11" s="680">
        <f>Suède!N11/N$9</f>
        <v>0</v>
      </c>
      <c r="O11" s="680">
        <f>Suède!O11/O$9</f>
        <v>3.9875697824711933E-4</v>
      </c>
      <c r="P11" s="680">
        <f>Suède!P11/P$9</f>
        <v>2.9450424086106841E-4</v>
      </c>
      <c r="Q11" s="680">
        <f>Suède!Q11/Q$9</f>
        <v>3.7924168900457675E-4</v>
      </c>
      <c r="R11" s="680">
        <f>Suède!R11/R$9</f>
        <v>4.3154059994179221E-4</v>
      </c>
      <c r="S11" s="680">
        <f>Suède!S11/S$9</f>
        <v>2.751866999421159E-4</v>
      </c>
      <c r="T11" s="680">
        <f>Suède!T11/T$9</f>
        <v>1.8926629305808168E-4</v>
      </c>
      <c r="U11" s="680">
        <f>Suède!U11/U$9</f>
        <v>2.1524831544796606E-3</v>
      </c>
      <c r="V11" s="680">
        <f>Suède!V11/V$9</f>
        <v>1.027775636578535E-3</v>
      </c>
      <c r="W11" s="680" t="e">
        <f>Suède!W11/W$9</f>
        <v>#DIV/0!</v>
      </c>
      <c r="X11" s="680" t="e">
        <f>Suède!X11/X$9</f>
        <v>#DIV/0!</v>
      </c>
      <c r="Y11" s="680">
        <f>Suède!Y11/Y$9</f>
        <v>3.164060313857827E-2</v>
      </c>
      <c r="Z11" s="680">
        <f>Suède!Z11/Z$9</f>
        <v>4.4669511952411488E-4</v>
      </c>
      <c r="AA11" s="680">
        <f>Suède!AA11/AA$9</f>
        <v>1.0321289394199479E-3</v>
      </c>
      <c r="AB11" s="680">
        <f>Suède!AB11/AB$9</f>
        <v>1.9890507918962578E-2</v>
      </c>
    </row>
    <row r="12" spans="2:31" ht="45" x14ac:dyDescent="0.25">
      <c r="B12" s="679" t="s">
        <v>38</v>
      </c>
      <c r="C12" s="680">
        <v>1471097</v>
      </c>
      <c r="D12" s="680">
        <f>Suède!D12/D$9</f>
        <v>0.24475141798605307</v>
      </c>
      <c r="E12" s="680">
        <f>Suède!E12/E$9</f>
        <v>0.37455667936424536</v>
      </c>
      <c r="F12" s="680">
        <f>Suède!F12/F$9</f>
        <v>0.56752786497490193</v>
      </c>
      <c r="G12" s="680">
        <f>Suède!G12/G$9</f>
        <v>0.22048679366667859</v>
      </c>
      <c r="H12" s="680">
        <f>Suède!H12/H$9</f>
        <v>0.19518137954250356</v>
      </c>
      <c r="I12" s="680">
        <f>Suède!I12/I$9</f>
        <v>0.36732881191013395</v>
      </c>
      <c r="J12" s="680">
        <f>Suède!J12/J$9</f>
        <v>0.10595442510202467</v>
      </c>
      <c r="K12" s="680">
        <f>Suède!K12/K$9</f>
        <v>0.17355182549786896</v>
      </c>
      <c r="L12" s="680">
        <f>Suède!L12/L$9</f>
        <v>0.45320767195767198</v>
      </c>
      <c r="M12" s="680">
        <f>Suède!M12/M$9</f>
        <v>7.5882987168398475E-2</v>
      </c>
      <c r="N12" s="680">
        <f>Suède!N12/N$9</f>
        <v>7.7583229547143348E-2</v>
      </c>
      <c r="O12" s="680">
        <f>Suède!O12/O$9</f>
        <v>3.0162527844237275E-2</v>
      </c>
      <c r="P12" s="680">
        <f>Suède!P12/P$9</f>
        <v>7.4326670304052378E-2</v>
      </c>
      <c r="Q12" s="680">
        <f>Suède!Q12/Q$9</f>
        <v>0.19572318804354383</v>
      </c>
      <c r="R12" s="680">
        <f>Suède!R12/R$9</f>
        <v>0.22806418915528437</v>
      </c>
      <c r="S12" s="680">
        <f>Suède!S12/S$9</f>
        <v>0.12383401497395216</v>
      </c>
      <c r="T12" s="680">
        <f>Suède!T12/T$9</f>
        <v>0.31067369567826575</v>
      </c>
      <c r="U12" s="680">
        <f>Suède!U12/U$9</f>
        <v>0.17321250311954081</v>
      </c>
      <c r="V12" s="680">
        <f>Suède!V12/V$9</f>
        <v>0.21339191654461831</v>
      </c>
      <c r="W12" s="680" t="e">
        <f>Suède!W12/W$9</f>
        <v>#DIV/0!</v>
      </c>
      <c r="X12" s="680" t="e">
        <f>Suède!X12/X$9</f>
        <v>#DIV/0!</v>
      </c>
      <c r="Y12" s="680">
        <f>Suède!Y12/Y$9</f>
        <v>0.29195140470766895</v>
      </c>
      <c r="Z12" s="680">
        <f>Suède!Z12/Z$9</f>
        <v>0.25299854180189579</v>
      </c>
      <c r="AA12" s="680">
        <f>Suède!AA12/AA$9</f>
        <v>0.27810652184234652</v>
      </c>
      <c r="AB12" s="680">
        <f>Suède!AB12/AB$9</f>
        <v>0.67564354666419979</v>
      </c>
    </row>
    <row r="13" spans="2:31" ht="90" x14ac:dyDescent="0.25">
      <c r="B13" s="679" t="s">
        <v>39</v>
      </c>
      <c r="C13" s="680">
        <v>100510</v>
      </c>
      <c r="D13" s="680">
        <f>Suède!D13/D$9</f>
        <v>1.265279862749303E-2</v>
      </c>
      <c r="E13" s="680">
        <f>Suède!E13/E$9</f>
        <v>6.7154866675423613E-2</v>
      </c>
      <c r="F13" s="680">
        <f>Suède!F13/F$9</f>
        <v>1.99339950696075E-2</v>
      </c>
      <c r="G13" s="680">
        <f>Suède!G13/G$9</f>
        <v>0.19819328782301013</v>
      </c>
      <c r="H13" s="680">
        <f>Suède!H13/H$9</f>
        <v>2.4012952246605646E-2</v>
      </c>
      <c r="I13" s="680">
        <f>Suède!I13/I$9</f>
        <v>4.0371444065799428E-3</v>
      </c>
      <c r="J13" s="680">
        <f>Suède!J13/J$9</f>
        <v>1.7054523287683983E-2</v>
      </c>
      <c r="K13" s="680">
        <f>Suède!K13/K$9</f>
        <v>1.5821936175918476E-2</v>
      </c>
      <c r="L13" s="680">
        <f>Suède!L13/L$9</f>
        <v>3.0555555555555555E-2</v>
      </c>
      <c r="M13" s="680">
        <f>Suède!M13/M$9</f>
        <v>4.1160649755334656E-3</v>
      </c>
      <c r="N13" s="680">
        <f>Suède!N13/N$9</f>
        <v>7.0225748045505444E-3</v>
      </c>
      <c r="O13" s="680">
        <f>Suède!O13/O$9</f>
        <v>2.7175975579572641E-2</v>
      </c>
      <c r="P13" s="680">
        <f>Suède!P13/P$9</f>
        <v>3.2612469619562523E-3</v>
      </c>
      <c r="Q13" s="680">
        <f>Suède!Q13/Q$9</f>
        <v>7.3521172891114536E-3</v>
      </c>
      <c r="R13" s="680">
        <f>Suède!R13/R$9</f>
        <v>1.8716819043987035E-2</v>
      </c>
      <c r="S13" s="680">
        <f>Suède!S13/S$9</f>
        <v>1.55148363588055E-2</v>
      </c>
      <c r="T13" s="680">
        <f>Suède!T13/T$9</f>
        <v>1.8681968000147719E-2</v>
      </c>
      <c r="U13" s="680">
        <f>Suède!U13/U$9</f>
        <v>2.7249188919391067E-2</v>
      </c>
      <c r="V13" s="680">
        <f>Suède!V13/V$9</f>
        <v>4.2729772090752592E-2</v>
      </c>
      <c r="W13" s="680" t="e">
        <f>Suède!W13/W$9</f>
        <v>#DIV/0!</v>
      </c>
      <c r="X13" s="680" t="e">
        <f>Suède!X13/X$9</f>
        <v>#DIV/0!</v>
      </c>
      <c r="Y13" s="680">
        <f>Suède!Y13/Y$9</f>
        <v>1.9947043388143546E-2</v>
      </c>
      <c r="Z13" s="680">
        <f>Suède!Z13/Z$9</f>
        <v>3.4329183344021581E-2</v>
      </c>
      <c r="AA13" s="680">
        <f>Suède!AA13/AA$9</f>
        <v>0</v>
      </c>
      <c r="AB13" s="680">
        <f>Suède!AB13/AB$9</f>
        <v>1.1445749314686155E-2</v>
      </c>
    </row>
    <row r="14" spans="2:31" ht="120" x14ac:dyDescent="0.25">
      <c r="B14" s="679" t="s">
        <v>40</v>
      </c>
      <c r="C14" s="680">
        <v>103192</v>
      </c>
      <c r="D14" s="680">
        <f>Suède!D14/D$9</f>
        <v>5.2800106487609719E-3</v>
      </c>
      <c r="E14" s="680">
        <f>Suède!E14/E$9</f>
        <v>4.6630763168264812E-3</v>
      </c>
      <c r="F14" s="680">
        <f>Suède!F14/F$9</f>
        <v>1.4125268194972918E-2</v>
      </c>
      <c r="G14" s="680">
        <f>Suède!G14/G$9</f>
        <v>2.584974445119554E-2</v>
      </c>
      <c r="H14" s="680">
        <f>Suède!H14/H$9</f>
        <v>0.21175640799576809</v>
      </c>
      <c r="I14" s="680">
        <f>Suède!I14/I$9</f>
        <v>8.6389087882094845E-3</v>
      </c>
      <c r="J14" s="680">
        <f>Suède!J14/J$9</f>
        <v>2.1779998976263266E-2</v>
      </c>
      <c r="K14" s="680">
        <f>Suède!K14/K$9</f>
        <v>2.9654739681374272E-3</v>
      </c>
      <c r="L14" s="680">
        <f>Suède!L14/L$9</f>
        <v>1.6402116402116401E-2</v>
      </c>
      <c r="M14" s="680">
        <f>Suède!M14/M$9</f>
        <v>2.1231975924455872E-3</v>
      </c>
      <c r="N14" s="680">
        <f>Suède!N14/N$9</f>
        <v>8.8959591413829558E-3</v>
      </c>
      <c r="O14" s="680">
        <f>Suède!O14/O$9</f>
        <v>0.1087644033770591</v>
      </c>
      <c r="P14" s="680">
        <f>Suède!P14/P$9</f>
        <v>2.9667427210951836E-3</v>
      </c>
      <c r="Q14" s="680">
        <f>Suède!Q14/Q$9</f>
        <v>2.9822187362632626E-3</v>
      </c>
      <c r="R14" s="680">
        <f>Suède!R14/R$9</f>
        <v>2.190821231797517E-2</v>
      </c>
      <c r="S14" s="680">
        <f>Suède!S14/S$9</f>
        <v>7.8950115293738073E-3</v>
      </c>
      <c r="T14" s="680">
        <f>Suède!T14/T$9</f>
        <v>9.6433484438617715E-3</v>
      </c>
      <c r="U14" s="680">
        <f>Suède!U14/U$9</f>
        <v>1.3679186423758424E-2</v>
      </c>
      <c r="V14" s="680">
        <f>Suède!V14/V$9</f>
        <v>1.4954135512217684E-2</v>
      </c>
      <c r="W14" s="680" t="e">
        <f>Suède!W14/W$9</f>
        <v>#DIV/0!</v>
      </c>
      <c r="X14" s="680" t="e">
        <f>Suède!X14/X$9</f>
        <v>#DIV/0!</v>
      </c>
      <c r="Y14" s="680">
        <f>Suède!Y14/Y$9</f>
        <v>2.0479308539541427E-2</v>
      </c>
      <c r="Z14" s="680">
        <f>Suède!Z14/Z$9</f>
        <v>1.8991696986173785E-5</v>
      </c>
      <c r="AA14" s="680">
        <f>Suède!AA14/AA$9</f>
        <v>0</v>
      </c>
      <c r="AB14" s="680">
        <f>Suède!AB14/AB$9</f>
        <v>6.5736363499793241E-3</v>
      </c>
    </row>
    <row r="15" spans="2:31" s="685" customFormat="1" ht="60" x14ac:dyDescent="0.25">
      <c r="B15" s="691" t="s">
        <v>41</v>
      </c>
      <c r="C15" s="688">
        <v>308601</v>
      </c>
      <c r="D15" s="680">
        <f>Suède!D15/D$9</f>
        <v>2.5630976062472732E-2</v>
      </c>
      <c r="E15" s="680">
        <f>Suède!E15/E$9</f>
        <v>5.287009063444109E-3</v>
      </c>
      <c r="F15" s="680">
        <f>Suède!F15/F$9</f>
        <v>1.400074315478529E-2</v>
      </c>
      <c r="G15" s="680">
        <f>Suède!G15/G$9</f>
        <v>5.5827584974445121E-2</v>
      </c>
      <c r="H15" s="680">
        <f>Suède!H15/H$9</f>
        <v>4.839459468124329E-2</v>
      </c>
      <c r="I15" s="680">
        <f>Suède!I15/I$9</f>
        <v>0.18476463381158653</v>
      </c>
      <c r="J15" s="680">
        <f>Suède!J15/J$9</f>
        <v>1.1596145165868618E-2</v>
      </c>
      <c r="K15" s="680">
        <f>Suède!K15/K$9</f>
        <v>4.6955507476170763E-2</v>
      </c>
      <c r="L15" s="680">
        <f>Suède!L15/L$9</f>
        <v>1.3580246913580247E-2</v>
      </c>
      <c r="M15" s="680">
        <f>Suède!M15/M$9</f>
        <v>5.9857110697740549E-3</v>
      </c>
      <c r="N15" s="680">
        <f>Suède!N15/N$9</f>
        <v>2.0690954379428358E-2</v>
      </c>
      <c r="O15" s="680">
        <f>Suède!O15/O$9</f>
        <v>0.352718422572395</v>
      </c>
      <c r="P15" s="680">
        <f>Suède!P15/P$9</f>
        <v>3.1673156093447744E-2</v>
      </c>
      <c r="Q15" s="680">
        <f>Suède!Q15/Q$9</f>
        <v>3.3002646072693737E-2</v>
      </c>
      <c r="R15" s="680">
        <f>Suède!R15/R$9</f>
        <v>7.491745531547625E-2</v>
      </c>
      <c r="S15" s="680">
        <f>Suède!S15/S$9</f>
        <v>4.1097710256872554E-2</v>
      </c>
      <c r="T15" s="680">
        <f>Suède!T15/T$9</f>
        <v>1.2136124010968212E-2</v>
      </c>
      <c r="U15" s="680">
        <f>Suède!U15/U$9</f>
        <v>4.2222984776640882E-2</v>
      </c>
      <c r="V15" s="680">
        <f>Suède!V15/V$9</f>
        <v>9.506924638351448E-2</v>
      </c>
      <c r="W15" s="680" t="e">
        <f>Suède!W15/W$9</f>
        <v>#DIV/0!</v>
      </c>
      <c r="X15" s="680" t="e">
        <f>Suède!X15/X$9</f>
        <v>#DIV/0!</v>
      </c>
      <c r="Y15" s="680">
        <f>Suède!Y15/Y$9</f>
        <v>6.1244428779469569E-2</v>
      </c>
      <c r="Z15" s="680">
        <f>Suède!Z15/Z$9</f>
        <v>6.191813537958028E-5</v>
      </c>
      <c r="AA15" s="680">
        <f>Suède!AA15/AA$9</f>
        <v>0.43597403972929444</v>
      </c>
      <c r="AB15" s="680">
        <f>Suède!AB15/AB$9</f>
        <v>0</v>
      </c>
      <c r="AC15" s="646">
        <f>(Y15-I15)/($Y15-$I15+$Z15+$AA15)</f>
        <v>-0.39524473218570172</v>
      </c>
      <c r="AD15" s="646">
        <f>(Z15)/($Y15-$I15+$Z15+$AA15)</f>
        <v>1.9812804576528154E-4</v>
      </c>
      <c r="AE15" s="646">
        <f>(AA15)/($Y15-$I15+$Z15+$AA15)</f>
        <v>1.3950466041399363</v>
      </c>
    </row>
    <row r="16" spans="2:31" s="699" customFormat="1" ht="165" x14ac:dyDescent="0.25">
      <c r="B16" s="697" t="s">
        <v>42</v>
      </c>
      <c r="C16" s="698">
        <v>56430</v>
      </c>
      <c r="D16" s="680">
        <f>Suède!D16/D$9</f>
        <v>6.9290896048865977E-3</v>
      </c>
      <c r="E16" s="680">
        <f>Suède!E16/E$9</f>
        <v>7.487192959411533E-3</v>
      </c>
      <c r="F16" s="680">
        <f>Suède!F16/F$9</f>
        <v>7.6000229072801205E-3</v>
      </c>
      <c r="G16" s="680">
        <f>Suède!G16/G$9</f>
        <v>4.6463418992816041E-3</v>
      </c>
      <c r="H16" s="680">
        <f>Suède!H16/H$9</f>
        <v>3.8151419457223924E-2</v>
      </c>
      <c r="I16" s="680">
        <f>Suède!I16/I$9</f>
        <v>8.1122277047640089E-3</v>
      </c>
      <c r="J16" s="680">
        <f>Suède!J16/J$9</f>
        <v>2.7543171443329191E-2</v>
      </c>
      <c r="K16" s="680">
        <f>Suède!K16/K$9</f>
        <v>2.5358837971605392E-2</v>
      </c>
      <c r="L16" s="680">
        <f>Suède!L16/L$9</f>
        <v>1.8408289241622574E-2</v>
      </c>
      <c r="M16" s="680">
        <f>Suède!M16/M$9</f>
        <v>8.5615099347164138E-3</v>
      </c>
      <c r="N16" s="680">
        <f>Suède!N16/N$9</f>
        <v>2.1350301939319092E-3</v>
      </c>
      <c r="O16" s="680">
        <f>Suède!O16/O$9</f>
        <v>2.024035420619861E-3</v>
      </c>
      <c r="P16" s="680">
        <f>Suède!P16/P$9</f>
        <v>1.2654382223104013E-2</v>
      </c>
      <c r="Q16" s="680">
        <f>Suède!Q16/Q$9</f>
        <v>1.9530946983735704E-2</v>
      </c>
      <c r="R16" s="680">
        <f>Suède!R16/R$9</f>
        <v>1.1541202091466536E-3</v>
      </c>
      <c r="S16" s="680">
        <f>Suède!S16/S$9</f>
        <v>2.4007667270812181E-3</v>
      </c>
      <c r="T16" s="680">
        <f>Suède!T16/T$9</f>
        <v>2.3773692908515137E-3</v>
      </c>
      <c r="U16" s="680">
        <f>Suède!U16/U$9</f>
        <v>3.1351385076116796E-2</v>
      </c>
      <c r="V16" s="680">
        <f>Suède!V16/V$9</f>
        <v>7.0659575014774276E-3</v>
      </c>
      <c r="W16" s="680" t="e">
        <f>Suède!W16/W$9</f>
        <v>#DIV/0!</v>
      </c>
      <c r="X16" s="680" t="e">
        <f>Suède!X16/X$9</f>
        <v>#DIV/0!</v>
      </c>
      <c r="Y16" s="680">
        <f>Suède!Y16/Y$9</f>
        <v>1.1199001675384939E-2</v>
      </c>
      <c r="Z16" s="680">
        <f>Suède!Z16/Z$9</f>
        <v>1.2526455043661391E-2</v>
      </c>
      <c r="AA16" s="680">
        <f>Suède!AA16/AA$9</f>
        <v>0</v>
      </c>
      <c r="AB16" s="680">
        <f>Suède!AB16/AB$9</f>
        <v>2.1407409691567261E-3</v>
      </c>
    </row>
    <row r="17" spans="2:29" ht="60" x14ac:dyDescent="0.25">
      <c r="B17" s="679" t="s">
        <v>43</v>
      </c>
      <c r="C17" s="680">
        <v>452707</v>
      </c>
      <c r="D17" s="680">
        <f>Suède!D17/D$9</f>
        <v>0.14654617790825797</v>
      </c>
      <c r="E17" s="680">
        <f>Suède!E17/E$9</f>
        <v>0.10409825298830946</v>
      </c>
      <c r="F17" s="680">
        <f>Suède!F17/F$9</f>
        <v>5.2157346378052694E-2</v>
      </c>
      <c r="G17" s="680">
        <f>Suède!G17/G$9</f>
        <v>3.7090317738303728E-2</v>
      </c>
      <c r="H17" s="680">
        <f>Suède!H17/H$9</f>
        <v>9.6773159354311272E-2</v>
      </c>
      <c r="I17" s="680">
        <f>Suède!I17/I$9</f>
        <v>3.8233475938931775E-2</v>
      </c>
      <c r="J17" s="680">
        <f>Suède!J17/J$9</f>
        <v>0.15031247237074161</v>
      </c>
      <c r="K17" s="680">
        <f>Suède!K17/K$9</f>
        <v>0.55150786150012887</v>
      </c>
      <c r="L17" s="680">
        <f>Suède!L17/L$9</f>
        <v>3.3068783068783067E-3</v>
      </c>
      <c r="M17" s="680">
        <f>Suède!M17/M$9</f>
        <v>1.7620644305162261E-2</v>
      </c>
      <c r="N17" s="680">
        <f>Suède!N17/N$9</f>
        <v>2.8142628389622077E-2</v>
      </c>
      <c r="O17" s="680">
        <f>Suède!O17/O$9</f>
        <v>1.5400269504716332E-3</v>
      </c>
      <c r="P17" s="680">
        <f>Suède!P17/P$9</f>
        <v>2.2887629581865979E-2</v>
      </c>
      <c r="Q17" s="680">
        <f>Suède!Q17/Q$9</f>
        <v>5.3300695563734152E-2</v>
      </c>
      <c r="R17" s="680">
        <f>Suède!R17/R$9</f>
        <v>6.794255492106821E-2</v>
      </c>
      <c r="S17" s="680">
        <f>Suède!S17/S$9</f>
        <v>7.5420134177239209E-2</v>
      </c>
      <c r="T17" s="680">
        <f>Suède!T17/T$9</f>
        <v>2.2984313978931432E-2</v>
      </c>
      <c r="U17" s="680">
        <f>Suède!U17/U$9</f>
        <v>2.5065510356875469E-2</v>
      </c>
      <c r="V17" s="680">
        <f>Suède!V17/V$9</f>
        <v>4.5941570955060511E-2</v>
      </c>
      <c r="W17" s="680" t="e">
        <f>Suède!W17/W$9</f>
        <v>#DIV/0!</v>
      </c>
      <c r="X17" s="680" t="e">
        <f>Suède!X17/X$9</f>
        <v>#DIV/0!</v>
      </c>
      <c r="Y17" s="680">
        <f>Suède!Y17/Y$9</f>
        <v>8.9843460064832362E-2</v>
      </c>
      <c r="Z17" s="680">
        <f>Suède!Z17/Z$9</f>
        <v>3.6199475256810672E-2</v>
      </c>
      <c r="AA17" s="680">
        <f>Suède!AA17/AA$9</f>
        <v>0</v>
      </c>
      <c r="AB17" s="680">
        <f>Suède!AB17/AB$9</f>
        <v>2.9619315769374002E-2</v>
      </c>
    </row>
    <row r="18" spans="2:29" ht="60" x14ac:dyDescent="0.25">
      <c r="B18" s="679" t="s">
        <v>44</v>
      </c>
      <c r="C18" s="680">
        <v>41261</v>
      </c>
      <c r="D18" s="680">
        <f>Suède!D18/D$9</f>
        <v>1.7747934953818395E-3</v>
      </c>
      <c r="E18" s="680">
        <f>Suède!E18/E$9</f>
        <v>2.3972152896361487E-3</v>
      </c>
      <c r="F18" s="680">
        <f>Suède!F18/F$9</f>
        <v>2.3200280214635887E-3</v>
      </c>
      <c r="G18" s="680">
        <f>Suède!G18/G$9</f>
        <v>9.0335608849494257E-3</v>
      </c>
      <c r="H18" s="680">
        <f>Suède!H18/H$9</f>
        <v>2.7299103922543002E-2</v>
      </c>
      <c r="I18" s="680">
        <f>Suède!I18/I$9</f>
        <v>3.1846351952402314E-3</v>
      </c>
      <c r="J18" s="680">
        <f>Suède!J18/J$9</f>
        <v>9.167097101429043E-3</v>
      </c>
      <c r="K18" s="680">
        <f>Suède!K18/K$9</f>
        <v>5.5039613420917654E-3</v>
      </c>
      <c r="L18" s="680">
        <f>Suède!L18/L$9</f>
        <v>5.4894179894179893E-3</v>
      </c>
      <c r="M18" s="680">
        <f>Suède!M18/M$9</f>
        <v>7.0781151882086703E-3</v>
      </c>
      <c r="N18" s="680">
        <f>Suède!N18/N$9</f>
        <v>2.8069367549634218E-2</v>
      </c>
      <c r="O18" s="680">
        <f>Suède!O18/O$9</f>
        <v>9.4876660341555979E-4</v>
      </c>
      <c r="P18" s="680">
        <f>Suède!P18/P$9</f>
        <v>1.1932071821834235E-2</v>
      </c>
      <c r="Q18" s="680">
        <f>Suède!Q18/Q$9</f>
        <v>2.926194395842132E-2</v>
      </c>
      <c r="R18" s="680">
        <f>Suède!R18/R$9</f>
        <v>2.5611432815150086E-2</v>
      </c>
      <c r="S18" s="680">
        <f>Suède!S18/S$9</f>
        <v>3.4701991782355786E-2</v>
      </c>
      <c r="T18" s="680">
        <f>Suède!T18/T$9</f>
        <v>2.4775419386407909E-2</v>
      </c>
      <c r="U18" s="680">
        <f>Suède!U18/U$9</f>
        <v>1.8202520588969304E-2</v>
      </c>
      <c r="V18" s="680">
        <f>Suède!V18/V$9</f>
        <v>1.9784681004136797E-2</v>
      </c>
      <c r="W18" s="680" t="e">
        <f>Suède!W18/W$9</f>
        <v>#DIV/0!</v>
      </c>
      <c r="X18" s="680" t="e">
        <f>Suède!X18/X$9</f>
        <v>#DIV/0!</v>
      </c>
      <c r="Y18" s="680">
        <f>Suède!Y18/Y$9</f>
        <v>8.1885877747307819E-3</v>
      </c>
      <c r="Z18" s="680">
        <f>Suède!Z18/Z$9</f>
        <v>4.0438005767752361E-2</v>
      </c>
      <c r="AA18" s="680">
        <f>Suède!AA18/AA$9</f>
        <v>0</v>
      </c>
      <c r="AB18" s="680">
        <f>Suède!AB18/AB$9</f>
        <v>0</v>
      </c>
    </row>
    <row r="19" spans="2:29" ht="75" x14ac:dyDescent="0.25">
      <c r="B19" s="679" t="s">
        <v>45</v>
      </c>
      <c r="C19" s="680">
        <v>463891</v>
      </c>
      <c r="D19" s="680">
        <f>Suède!D19/D$9</f>
        <v>4.8141273562232398E-3</v>
      </c>
      <c r="E19" s="680">
        <f>Suède!E19/E$9</f>
        <v>2.8963614869302511E-2</v>
      </c>
      <c r="F19" s="680">
        <f>Suède!F19/F$9</f>
        <v>2.4180498712797312E-2</v>
      </c>
      <c r="G19" s="680">
        <f>Suède!G19/G$9</f>
        <v>7.6307230422817118E-2</v>
      </c>
      <c r="H19" s="680">
        <f>Suède!H19/H$9</f>
        <v>6.5674943494221177E-2</v>
      </c>
      <c r="I19" s="680">
        <f>Suède!I19/I$9</f>
        <v>1.6550283537422252E-2</v>
      </c>
      <c r="J19" s="680">
        <f>Suède!J19/J$9</f>
        <v>0.11269480081340537</v>
      </c>
      <c r="K19" s="680">
        <f>Suède!K19/K$9</f>
        <v>2.8602894656679347E-2</v>
      </c>
      <c r="L19" s="680">
        <f>Suède!L19/L$9</f>
        <v>1.9962522045855378E-2</v>
      </c>
      <c r="M19" s="680">
        <f>Suède!M19/M$9</f>
        <v>0.53520455918768739</v>
      </c>
      <c r="N19" s="680">
        <f>Suède!N19/N$9</f>
        <v>9.4412291075783111E-2</v>
      </c>
      <c r="O19" s="680">
        <f>Suède!O19/O$9</f>
        <v>1.8826829469515718E-2</v>
      </c>
      <c r="P19" s="680">
        <f>Suède!P19/P$9</f>
        <v>0.13033827687118696</v>
      </c>
      <c r="Q19" s="680">
        <f>Suède!Q19/Q$9</f>
        <v>0.14418079485610363</v>
      </c>
      <c r="R19" s="680">
        <f>Suède!R19/R$9</f>
        <v>9.3072267996748392E-2</v>
      </c>
      <c r="S19" s="680">
        <f>Suède!S19/S$9</f>
        <v>8.8818879705455336E-2</v>
      </c>
      <c r="T19" s="680">
        <f>Suède!T19/T$9</f>
        <v>7.7197566312446342E-2</v>
      </c>
      <c r="U19" s="680">
        <f>Suède!U19/U$9</f>
        <v>8.3229348639880213E-2</v>
      </c>
      <c r="V19" s="680">
        <f>Suède!V19/V$9</f>
        <v>9.1703281173719772E-2</v>
      </c>
      <c r="W19" s="680" t="e">
        <f>Suède!W19/W$9</f>
        <v>#DIV/0!</v>
      </c>
      <c r="X19" s="680" t="e">
        <f>Suède!X19/X$9</f>
        <v>#DIV/0!</v>
      </c>
      <c r="Y19" s="680">
        <f>Suède!Y19/Y$9</f>
        <v>9.2063017653659318E-2</v>
      </c>
      <c r="Z19" s="680">
        <f>Suède!Z19/Z$9</f>
        <v>2.4845822542103681E-2</v>
      </c>
      <c r="AA19" s="680">
        <f>Suède!AA19/AA$9</f>
        <v>0.15368860092840472</v>
      </c>
      <c r="AB19" s="680">
        <f>Suède!AB19/AB$9</f>
        <v>0.11328334713053737</v>
      </c>
    </row>
    <row r="20" spans="2:29" ht="60" x14ac:dyDescent="0.25">
      <c r="B20" s="679" t="s">
        <v>46</v>
      </c>
      <c r="C20" s="680">
        <v>160746</v>
      </c>
      <c r="D20" s="680">
        <f>Suède!D20/D$9</f>
        <v>5.1446826447381071E-2</v>
      </c>
      <c r="E20" s="680">
        <f>Suède!E20/E$9</f>
        <v>7.9140943123604361E-3</v>
      </c>
      <c r="F20" s="680">
        <f>Suède!F20/F$9</f>
        <v>8.180695821951833E-3</v>
      </c>
      <c r="G20" s="680">
        <f>Suède!G20/G$9</f>
        <v>2.0533257085671396E-2</v>
      </c>
      <c r="H20" s="680">
        <f>Suède!H20/H$9</f>
        <v>2.7427343987945434E-2</v>
      </c>
      <c r="I20" s="680">
        <f>Suède!I20/I$9</f>
        <v>9.5472104872023188E-3</v>
      </c>
      <c r="J20" s="680">
        <f>Suède!J20/J$9</f>
        <v>2.0602701734303092E-2</v>
      </c>
      <c r="K20" s="680">
        <f>Suède!K20/K$9</f>
        <v>9.0370150512774448E-3</v>
      </c>
      <c r="L20" s="680">
        <f>Suède!L20/L$9</f>
        <v>1.7449294532627866E-2</v>
      </c>
      <c r="M20" s="680">
        <f>Suède!M20/M$9</f>
        <v>1.0255802656366631E-2</v>
      </c>
      <c r="N20" s="680">
        <f>Suède!N20/N$9</f>
        <v>0.33256235020774683</v>
      </c>
      <c r="O20" s="680">
        <f>Suède!O20/O$9</f>
        <v>0.17489206061106069</v>
      </c>
      <c r="P20" s="680">
        <f>Suède!P20/P$9</f>
        <v>2.3805242795496256E-2</v>
      </c>
      <c r="Q20" s="680">
        <f>Suède!Q20/Q$9</f>
        <v>1.7298592496186035E-2</v>
      </c>
      <c r="R20" s="680">
        <f>Suède!R20/R$9</f>
        <v>4.9235771704986803E-2</v>
      </c>
      <c r="S20" s="680">
        <f>Suède!S20/S$9</f>
        <v>5.8548342711822587E-3</v>
      </c>
      <c r="T20" s="680">
        <f>Suède!T20/T$9</f>
        <v>4.3208109829844989E-3</v>
      </c>
      <c r="U20" s="680">
        <f>Suède!U20/U$9</f>
        <v>2.3069004242575492E-2</v>
      </c>
      <c r="V20" s="680">
        <f>Suède!V20/V$9</f>
        <v>4.4785323363909661E-2</v>
      </c>
      <c r="W20" s="680" t="e">
        <f>Suède!W20/W$9</f>
        <v>#DIV/0!</v>
      </c>
      <c r="X20" s="680" t="e">
        <f>Suède!X20/X$9</f>
        <v>#DIV/0!</v>
      </c>
      <c r="Y20" s="680">
        <f>Suède!Y20/Y$9</f>
        <v>3.1901377340269849E-2</v>
      </c>
      <c r="Z20" s="680">
        <f>Suède!Z20/Z$9</f>
        <v>3.028056980294163E-2</v>
      </c>
      <c r="AA20" s="680">
        <f>Suède!AA20/AA$9</f>
        <v>0</v>
      </c>
      <c r="AB20" s="680">
        <f>Suède!AB20/AB$9</f>
        <v>1.8726245286614183E-2</v>
      </c>
    </row>
    <row r="21" spans="2:29" ht="45" x14ac:dyDescent="0.25">
      <c r="B21" s="679" t="s">
        <v>47</v>
      </c>
      <c r="C21" s="680">
        <v>322387</v>
      </c>
      <c r="D21" s="680">
        <f>Suède!D21/D$9</f>
        <v>3.1058886169182189E-4</v>
      </c>
      <c r="E21" s="680">
        <f>Suède!E21/E$9</f>
        <v>2.6599238145277814E-3</v>
      </c>
      <c r="F21" s="680">
        <f>Suède!F21/F$9</f>
        <v>1.3639154401727102E-2</v>
      </c>
      <c r="G21" s="680">
        <f>Suède!G21/G$9</f>
        <v>5.396904821473248E-2</v>
      </c>
      <c r="H21" s="680">
        <f>Suède!H21/H$9</f>
        <v>1.8113909238093712E-2</v>
      </c>
      <c r="I21" s="680">
        <f>Suède!I21/I$9</f>
        <v>6.4518432722070838E-3</v>
      </c>
      <c r="J21" s="680">
        <f>Suède!J21/J$9</f>
        <v>0.14689691436442234</v>
      </c>
      <c r="K21" s="680">
        <f>Suède!K21/K$9</f>
        <v>3.2068255369226244E-2</v>
      </c>
      <c r="L21" s="680">
        <f>Suède!L21/L$9</f>
        <v>0.19889770723104055</v>
      </c>
      <c r="M21" s="680">
        <f>Suède!M21/M$9</f>
        <v>3.2279238397649318E-2</v>
      </c>
      <c r="N21" s="680">
        <f>Suède!N21/N$9</f>
        <v>7.6159876084522071E-2</v>
      </c>
      <c r="O21" s="680">
        <f>Suède!O21/O$9</f>
        <v>0.10472458268019691</v>
      </c>
      <c r="P21" s="680">
        <f>Suède!P21/P$9</f>
        <v>8.6767149446952033E-2</v>
      </c>
      <c r="Q21" s="680">
        <f>Suède!Q21/Q$9</f>
        <v>5.8532507046138202E-2</v>
      </c>
      <c r="R21" s="680">
        <f>Suède!R21/R$9</f>
        <v>0.17320835382314864</v>
      </c>
      <c r="S21" s="680">
        <f>Suède!S21/S$9</f>
        <v>0.32447358682140381</v>
      </c>
      <c r="T21" s="680">
        <f>Suède!T21/T$9</f>
        <v>0.15712333699555917</v>
      </c>
      <c r="U21" s="680">
        <f>Suède!U21/U$9</f>
        <v>0.199900174694285</v>
      </c>
      <c r="V21" s="680">
        <f>Suède!V21/V$9</f>
        <v>0.15822605925126546</v>
      </c>
      <c r="W21" s="680" t="e">
        <f>Suède!W21/W$9</f>
        <v>#DIV/0!</v>
      </c>
      <c r="X21" s="680" t="e">
        <f>Suède!X21/X$9</f>
        <v>#DIV/0!</v>
      </c>
      <c r="Y21" s="680">
        <f>Suède!Y21/Y$9</f>
        <v>6.3980374855968886E-2</v>
      </c>
      <c r="Z21" s="680">
        <f>Suède!Z21/Z$9</f>
        <v>0.12487587104897907</v>
      </c>
      <c r="AA21" s="680">
        <f>Suède!AA21/AA$9</f>
        <v>1.1388480038567876E-2</v>
      </c>
      <c r="AB21" s="680">
        <f>Suède!AB21/AB$9</f>
        <v>8.3020425396659726E-6</v>
      </c>
    </row>
    <row r="22" spans="2:29" ht="90" x14ac:dyDescent="0.25">
      <c r="B22" s="679" t="s">
        <v>48</v>
      </c>
      <c r="C22" s="680">
        <v>746870</v>
      </c>
      <c r="D22" s="680">
        <f>Suède!D22/D$9</f>
        <v>2.8093502037315032E-2</v>
      </c>
      <c r="E22" s="680">
        <f>Suède!E22/E$9</f>
        <v>0.11841586759490345</v>
      </c>
      <c r="F22" s="680">
        <f>Suède!F22/F$9</f>
        <v>6.4923493679854782E-2</v>
      </c>
      <c r="G22" s="680">
        <f>Suède!G22/G$9</f>
        <v>0.14493012616605311</v>
      </c>
      <c r="H22" s="680">
        <f>Suède!H22/H$9</f>
        <v>0.14481509385569788</v>
      </c>
      <c r="I22" s="680">
        <f>Suède!I22/I$9</f>
        <v>0.28097319952063093</v>
      </c>
      <c r="J22" s="680">
        <f>Suède!J22/J$9</f>
        <v>0.24782804945579087</v>
      </c>
      <c r="K22" s="680">
        <f>Suède!K22/K$9</f>
        <v>4.2232619172218794E-2</v>
      </c>
      <c r="L22" s="680">
        <f>Suède!L22/L$9</f>
        <v>5.2270723104056435E-2</v>
      </c>
      <c r="M22" s="680">
        <f>Suède!M22/M$9</f>
        <v>0.20227248492316441</v>
      </c>
      <c r="N22" s="680">
        <f>Suède!N22/N$9</f>
        <v>0.20270227841212363</v>
      </c>
      <c r="O22" s="680">
        <f>Suède!O22/O$9</f>
        <v>8.9533316833044579E-2</v>
      </c>
      <c r="P22" s="680">
        <f>Suède!P22/P$9</f>
        <v>0.49277379594266157</v>
      </c>
      <c r="Q22" s="680">
        <f>Suède!Q22/Q$9</f>
        <v>0.17108971651683746</v>
      </c>
      <c r="R22" s="680">
        <f>Suède!R22/R$9</f>
        <v>0.12265788866252522</v>
      </c>
      <c r="S22" s="680">
        <f>Suède!S22/S$9</f>
        <v>6.1015533814751902E-2</v>
      </c>
      <c r="T22" s="680">
        <f>Suède!T22/T$9</f>
        <v>6.7826576680546188E-2</v>
      </c>
      <c r="U22" s="680">
        <f>Suède!U22/U$9</f>
        <v>0.12635700024956326</v>
      </c>
      <c r="V22" s="680">
        <f>Suède!V22/V$9</f>
        <v>0.14895038413114417</v>
      </c>
      <c r="W22" s="680" t="e">
        <f>Suède!W22/W$9</f>
        <v>#DIV/0!</v>
      </c>
      <c r="X22" s="680" t="e">
        <f>Suède!X22/X$9</f>
        <v>#DIV/0!</v>
      </c>
      <c r="Y22" s="680">
        <f>Suède!Y22/Y$9</f>
        <v>0.14822254795843967</v>
      </c>
      <c r="Z22" s="680">
        <f>Suède!Z22/Z$9</f>
        <v>1.4769816730124083E-2</v>
      </c>
      <c r="AA22" s="680">
        <f>Suède!AA22/AA$9</f>
        <v>0.11562692885030477</v>
      </c>
      <c r="AB22" s="680">
        <f>Suède!AB22/AB$9</f>
        <v>6.9220454018939725E-2</v>
      </c>
    </row>
    <row r="23" spans="2:29" ht="60" x14ac:dyDescent="0.25">
      <c r="B23" s="679" t="s">
        <v>49</v>
      </c>
      <c r="C23" s="680">
        <v>356439</v>
      </c>
      <c r="D23" s="680">
        <f>Suède!D23/D$9</f>
        <v>6.3448867459900762E-3</v>
      </c>
      <c r="E23" s="680">
        <f>Suède!E23/E$9</f>
        <v>3.2543018520951005E-2</v>
      </c>
      <c r="F23" s="680">
        <f>Suède!F23/F$9</f>
        <v>4.8785847562705348E-2</v>
      </c>
      <c r="G23" s="680">
        <f>Suède!G23/G$9</f>
        <v>5.4612387862325314E-2</v>
      </c>
      <c r="H23" s="680">
        <f>Suède!H23/H$9</f>
        <v>6.0288860747318984E-2</v>
      </c>
      <c r="I23" s="680">
        <f>Suède!I23/I$9</f>
        <v>2.4381317104414525E-2</v>
      </c>
      <c r="J23" s="680">
        <f>Suède!J23/J$9</f>
        <v>0.11051238023443571</v>
      </c>
      <c r="K23" s="680">
        <f>Suède!K23/K$9</f>
        <v>5.0543236298026227E-2</v>
      </c>
      <c r="L23" s="680">
        <f>Suède!L23/L$9</f>
        <v>7.4272486772486768E-2</v>
      </c>
      <c r="M23" s="680">
        <f>Suède!M23/M$9</f>
        <v>8.5996611414556695E-2</v>
      </c>
      <c r="N23" s="680">
        <f>Suède!N23/N$9</f>
        <v>9.3868067693016144E-2</v>
      </c>
      <c r="O23" s="680">
        <f>Suède!O23/O$9</f>
        <v>8.0202403542061984E-2</v>
      </c>
      <c r="P23" s="680">
        <f>Suède!P23/P$9</f>
        <v>7.8995337532860477E-2</v>
      </c>
      <c r="Q23" s="680">
        <f>Suède!Q23/Q$9</f>
        <v>0.22210634281724861</v>
      </c>
      <c r="R23" s="680">
        <f>Suède!R23/R$9</f>
        <v>6.3878044619290864E-2</v>
      </c>
      <c r="S23" s="680">
        <f>Suède!S23/S$9</f>
        <v>0.13018228746572028</v>
      </c>
      <c r="T23" s="680">
        <f>Suède!T23/T$9</f>
        <v>0.13911072539769004</v>
      </c>
      <c r="U23" s="680">
        <f>Suède!U23/U$9</f>
        <v>0.12560831045670076</v>
      </c>
      <c r="V23" s="680">
        <f>Suède!V23/V$9</f>
        <v>7.5387342943035535E-2</v>
      </c>
      <c r="W23" s="680" t="e">
        <f>Suède!W23/W$9</f>
        <v>#DIV/0!</v>
      </c>
      <c r="X23" s="680" t="e">
        <f>Suède!X23/X$9</f>
        <v>#DIV/0!</v>
      </c>
      <c r="Y23" s="680">
        <f>Suède!Y23/Y$9</f>
        <v>7.0738276770734229E-2</v>
      </c>
      <c r="Z23" s="680">
        <f>Suède!Z23/Z$9</f>
        <v>1.4796613234090877E-2</v>
      </c>
      <c r="AA23" s="680">
        <f>Suède!AA23/AA$9</f>
        <v>0</v>
      </c>
      <c r="AB23" s="680">
        <f>Suède!AB23/AB$9</f>
        <v>3.511605860135094E-2</v>
      </c>
    </row>
    <row r="24" spans="2:29" ht="135" x14ac:dyDescent="0.25">
      <c r="B24" s="679" t="s">
        <v>50</v>
      </c>
      <c r="C24" s="680">
        <v>19773</v>
      </c>
      <c r="D24" s="680">
        <f>Suède!D24/D$9</f>
        <v>3.2389981290718568E-3</v>
      </c>
      <c r="E24" s="680">
        <f>Suède!E24/E$9</f>
        <v>2.200183895967424E-3</v>
      </c>
      <c r="F24" s="680">
        <f>Suède!F24/F$9</f>
        <v>1.1486935525329193E-3</v>
      </c>
      <c r="G24" s="680">
        <f>Suède!G24/G$9</f>
        <v>1.9201901426069552E-2</v>
      </c>
      <c r="H24" s="680">
        <f>Suède!H24/H$9</f>
        <v>7.3417437442893094E-3</v>
      </c>
      <c r="I24" s="680">
        <f>Suède!I24/I$9</f>
        <v>4.5638254900254192E-3</v>
      </c>
      <c r="J24" s="680">
        <f>Suède!J24/J$9</f>
        <v>5.5351583767258104E-3</v>
      </c>
      <c r="K24" s="680">
        <f>Suède!K24/K$9</f>
        <v>4.9493994850125103E-3</v>
      </c>
      <c r="L24" s="680">
        <f>Suède!L24/L$9</f>
        <v>3.5934744268077603E-3</v>
      </c>
      <c r="M24" s="680">
        <f>Suède!M24/M$9</f>
        <v>2.5331453418798357E-3</v>
      </c>
      <c r="N24" s="680">
        <f>Suède!N24/N$9</f>
        <v>8.7913007985431554E-3</v>
      </c>
      <c r="O24" s="680">
        <f>Suède!O24/O$9</f>
        <v>4.2075736325385696E-4</v>
      </c>
      <c r="P24" s="680">
        <f>Suède!P24/P$9</f>
        <v>7.0650017360249983E-3</v>
      </c>
      <c r="Q24" s="680">
        <f>Suède!Q24/Q$9</f>
        <v>6.3350600322355432E-3</v>
      </c>
      <c r="R24" s="680">
        <f>Suède!R24/R$9</f>
        <v>2.1376313438977146E-3</v>
      </c>
      <c r="S24" s="680">
        <f>Suède!S24/S$9</f>
        <v>6.0351290056270936E-3</v>
      </c>
      <c r="T24" s="680">
        <f>Suède!T24/T$9</f>
        <v>8.2261593714512572E-3</v>
      </c>
      <c r="U24" s="680">
        <f>Suède!U24/U$9</f>
        <v>6.3638632393311703E-3</v>
      </c>
      <c r="V24" s="680">
        <f>Suède!V24/V$9</f>
        <v>4.3680464554587736E-3</v>
      </c>
      <c r="W24" s="680" t="e">
        <f>Suède!W24/W$9</f>
        <v>#DIV/0!</v>
      </c>
      <c r="X24" s="680" t="e">
        <f>Suède!X24/X$9</f>
        <v>#DIV/0!</v>
      </c>
      <c r="Y24" s="680">
        <f>Suède!Y24/Y$9</f>
        <v>3.92411589805753E-3</v>
      </c>
      <c r="Z24" s="680">
        <f>Suède!Z24/Z$9</f>
        <v>6.8954168872608634E-2</v>
      </c>
      <c r="AA24" s="680">
        <f>Suède!AA24/AA$9</f>
        <v>0</v>
      </c>
      <c r="AB24" s="680">
        <f>Suède!AB24/AB$9</f>
        <v>9.9229175116959958E-4</v>
      </c>
    </row>
    <row r="25" spans="2:29" ht="30" x14ac:dyDescent="0.25">
      <c r="B25" s="679" t="s">
        <v>51</v>
      </c>
      <c r="C25" s="680">
        <v>22341</v>
      </c>
      <c r="D25" s="680">
        <f>Suède!D25/D$9</f>
        <v>0</v>
      </c>
      <c r="E25" s="680">
        <f>Suède!E25/E$9</f>
        <v>2.1016681991330617E-3</v>
      </c>
      <c r="F25" s="680">
        <f>Suède!F25/F$9</f>
        <v>1.0248344216511089E-3</v>
      </c>
      <c r="G25" s="680">
        <f>Suède!G25/G$9</f>
        <v>4.3782837127845885E-4</v>
      </c>
      <c r="H25" s="680">
        <f>Suède!H25/H$9</f>
        <v>1.1701905967972043E-3</v>
      </c>
      <c r="I25" s="680">
        <f>Suède!I25/I$9</f>
        <v>5.1105918690260192E-4</v>
      </c>
      <c r="J25" s="680">
        <f>Suède!J25/J$9</f>
        <v>3.4830315636647912E-3</v>
      </c>
      <c r="K25" s="680">
        <f>Suède!K25/K$9</f>
        <v>3.8949508835237848E-3</v>
      </c>
      <c r="L25" s="680">
        <f>Suède!L25/L$9</f>
        <v>1.3447971781305114E-3</v>
      </c>
      <c r="M25" s="680">
        <f>Suède!M25/M$9</f>
        <v>1.4525894242959207E-3</v>
      </c>
      <c r="N25" s="680">
        <f>Suède!N25/N$9</f>
        <v>4.5003087421113773E-3</v>
      </c>
      <c r="O25" s="680">
        <f>Suède!O25/O$9</f>
        <v>9.6526689217061299E-4</v>
      </c>
      <c r="P25" s="680">
        <f>Suède!P25/P$9</f>
        <v>4.9569713803878776E-3</v>
      </c>
      <c r="Q25" s="680">
        <f>Suède!Q25/Q$9</f>
        <v>3.8786081830013532E-3</v>
      </c>
      <c r="R25" s="680">
        <f>Suède!R25/R$9</f>
        <v>1.4672380398020934E-2</v>
      </c>
      <c r="S25" s="680">
        <f>Suède!S25/S$9</f>
        <v>5.0235806534260741E-2</v>
      </c>
      <c r="T25" s="680">
        <f>Suède!T25/T$9</f>
        <v>2.6783488593243653E-2</v>
      </c>
      <c r="U25" s="680">
        <f>Suède!U25/U$9</f>
        <v>1.4178312952333417E-2</v>
      </c>
      <c r="V25" s="680">
        <f>Suède!V25/V$9</f>
        <v>9.3013695110357401E-3</v>
      </c>
      <c r="W25" s="680" t="e">
        <f>Suède!W25/W$9</f>
        <v>#DIV/0!</v>
      </c>
      <c r="X25" s="680" t="e">
        <f>Suède!X25/X$9</f>
        <v>#DIV/0!</v>
      </c>
      <c r="Y25" s="680">
        <f>Suède!Y25/Y$9</f>
        <v>4.4337568036465517E-3</v>
      </c>
      <c r="Z25" s="680">
        <f>Suède!Z25/Z$9</f>
        <v>9.3168062209514846E-2</v>
      </c>
      <c r="AA25" s="680">
        <f>Suède!AA25/AA$9</f>
        <v>0</v>
      </c>
      <c r="AB25" s="680">
        <f>Suède!AB25/AB$9</f>
        <v>2.0438838061939563E-4</v>
      </c>
    </row>
    <row r="26" spans="2:29" ht="60" x14ac:dyDescent="0.25">
      <c r="B26" s="679" t="s">
        <v>52</v>
      </c>
      <c r="C26" s="680">
        <v>31113</v>
      </c>
      <c r="D26" s="680">
        <f>Suède!D26/D$9</f>
        <v>1.2349604738698633E-3</v>
      </c>
      <c r="E26" s="680">
        <f>Suède!E26/E$9</f>
        <v>2.0688296335216079E-3</v>
      </c>
      <c r="F26" s="680">
        <f>Suède!F26/F$9</f>
        <v>1.1054094476548673E-3</v>
      </c>
      <c r="G26" s="680">
        <f>Suède!G26/G$9</f>
        <v>2.2874298581078666E-3</v>
      </c>
      <c r="H26" s="680">
        <f>Suède!H26/H$9</f>
        <v>1.9716910055624128E-3</v>
      </c>
      <c r="I26" s="680">
        <f>Suède!I26/I$9</f>
        <v>1.1961909352829461E-3</v>
      </c>
      <c r="J26" s="680">
        <f>Suède!J26/J$9</f>
        <v>1.6496121433789827E-3</v>
      </c>
      <c r="K26" s="680">
        <f>Suède!K26/K$9</f>
        <v>1.5699568066609908E-3</v>
      </c>
      <c r="L26" s="680">
        <f>Suède!L26/L$9</f>
        <v>5.6216931216931216E-4</v>
      </c>
      <c r="M26" s="680">
        <f>Suède!M26/M$9</f>
        <v>6.9430456985106811E-4</v>
      </c>
      <c r="N26" s="680">
        <f>Suède!N26/N$9</f>
        <v>2.0827010225120094E-3</v>
      </c>
      <c r="O26" s="680">
        <f>Suède!O26/O$9</f>
        <v>4.1800731512801475E-4</v>
      </c>
      <c r="P26" s="680">
        <f>Suède!P26/P$9</f>
        <v>5.12437379098259E-3</v>
      </c>
      <c r="Q26" s="680">
        <f>Suède!Q26/Q$9</f>
        <v>1.5540290119892089E-2</v>
      </c>
      <c r="R26" s="680">
        <f>Suède!R26/R$9</f>
        <v>8.4602029244402518E-3</v>
      </c>
      <c r="S26" s="680">
        <f>Suède!S26/S$9</f>
        <v>7.2497461639922951E-3</v>
      </c>
      <c r="T26" s="680">
        <f>Suède!T26/T$9</f>
        <v>9.7028980824093142E-2</v>
      </c>
      <c r="U26" s="680">
        <f>Suède!U26/U$9</f>
        <v>2.214873970551535E-3</v>
      </c>
      <c r="V26" s="680">
        <f>Suède!V26/V$9</f>
        <v>1.9784681004136797E-3</v>
      </c>
      <c r="W26" s="680" t="e">
        <f>Suède!W26/W$9</f>
        <v>#DIV/0!</v>
      </c>
      <c r="X26" s="680" t="e">
        <f>Suède!X26/X$9</f>
        <v>#DIV/0!</v>
      </c>
      <c r="Y26" s="680">
        <f>Suède!Y26/Y$9</f>
        <v>6.1746329811492402E-3</v>
      </c>
      <c r="Z26" s="680">
        <f>Suède!Z26/Z$9</f>
        <v>0.17982145203230671</v>
      </c>
      <c r="AA26" s="680">
        <f>Suède!AA26/AA$9</f>
        <v>0</v>
      </c>
      <c r="AB26" s="680">
        <f>Suède!AB26/AB$9</f>
        <v>1.2018194914564075E-4</v>
      </c>
    </row>
    <row r="27" spans="2:29" ht="75" x14ac:dyDescent="0.25">
      <c r="B27" s="679" t="s">
        <v>53</v>
      </c>
      <c r="C27" s="680">
        <v>17298</v>
      </c>
      <c r="D27" s="680">
        <f>Suède!D27/D$9</f>
        <v>0</v>
      </c>
      <c r="E27" s="680">
        <f>Suède!E27/E$9</f>
        <v>3.9406278733744913E-4</v>
      </c>
      <c r="F27" s="680">
        <f>Suède!F27/F$9</f>
        <v>4.3483877669796885E-4</v>
      </c>
      <c r="G27" s="680">
        <f>Suède!G27/G$9</f>
        <v>3.180957146431252E-3</v>
      </c>
      <c r="H27" s="680">
        <f>Suède!H27/H$9</f>
        <v>1.5549107930045044E-3</v>
      </c>
      <c r="I27" s="680">
        <f>Suède!I27/I$9</f>
        <v>5.0057019922381488E-3</v>
      </c>
      <c r="J27" s="680">
        <f>Suède!J27/J$9</f>
        <v>8.1898938571142721E-4</v>
      </c>
      <c r="K27" s="680">
        <f>Suède!K27/K$9</f>
        <v>1.3955171614764364E-3</v>
      </c>
      <c r="L27" s="680">
        <f>Suède!L27/L$9</f>
        <v>1.9069664902998237E-3</v>
      </c>
      <c r="M27" s="680">
        <f>Suède!M27/M$9</f>
        <v>4.6326465326240211E-3</v>
      </c>
      <c r="N27" s="680">
        <f>Suède!N27/N$9</f>
        <v>5.3480413191137532E-3</v>
      </c>
      <c r="O27" s="680">
        <f>Suède!O27/O$9</f>
        <v>1.7875312817974313E-4</v>
      </c>
      <c r="P27" s="680">
        <f>Suède!P27/P$9</f>
        <v>6.262090174098507E-3</v>
      </c>
      <c r="Q27" s="680">
        <f>Suède!Q27/Q$9</f>
        <v>9.2741831220210132E-3</v>
      </c>
      <c r="R27" s="680">
        <f>Suède!R27/R$9</f>
        <v>1.7462340555784151E-2</v>
      </c>
      <c r="S27" s="680">
        <f>Suède!S27/S$9</f>
        <v>4.3650304128749415E-3</v>
      </c>
      <c r="T27" s="680">
        <f>Suède!T27/T$9</f>
        <v>6.1073001394107819E-3</v>
      </c>
      <c r="U27" s="680">
        <f>Suède!U27/U$9</f>
        <v>5.6604067881207885E-2</v>
      </c>
      <c r="V27" s="680">
        <f>Suède!V27/V$9</f>
        <v>2.492355918702947E-3</v>
      </c>
      <c r="W27" s="680" t="e">
        <f>Suède!W27/W$9</f>
        <v>#DIV/0!</v>
      </c>
      <c r="X27" s="680" t="e">
        <f>Suède!X27/X$9</f>
        <v>#DIV/0!</v>
      </c>
      <c r="Y27" s="680">
        <f>Suède!Y27/Y$9</f>
        <v>3.4329316140494187E-3</v>
      </c>
      <c r="Z27" s="680">
        <f>Suède!Z27/Z$9</f>
        <v>2.9601811755860435E-2</v>
      </c>
      <c r="AA27" s="680">
        <f>Suède!AA27/AA$9</f>
        <v>2.4272926154936215E-3</v>
      </c>
      <c r="AB27" s="680">
        <f>Suède!AB27/AB$9</f>
        <v>7.2306837166900308E-4</v>
      </c>
    </row>
    <row r="28" spans="2:29" ht="30" x14ac:dyDescent="0.25">
      <c r="B28" s="679" t="s">
        <v>54</v>
      </c>
      <c r="C28" s="680">
        <v>21941</v>
      </c>
      <c r="D28" s="680">
        <f>Suède!D28/D$9</f>
        <v>1.7156337122024449E-3</v>
      </c>
      <c r="E28" s="680">
        <f>Suède!E28/E$9</f>
        <v>6.009457506896099E-3</v>
      </c>
      <c r="F28" s="680">
        <f>Suède!F28/F$9</f>
        <v>2.1715302462665797E-3</v>
      </c>
      <c r="G28" s="680">
        <f>Suède!G28/G$9</f>
        <v>3.1005396904821474E-3</v>
      </c>
      <c r="H28" s="680">
        <f>Suède!H28/H$9</f>
        <v>1.6895628616770596E-2</v>
      </c>
      <c r="I28" s="680">
        <f>Suède!I28/I$9</f>
        <v>1.1850324377523215E-3</v>
      </c>
      <c r="J28" s="680">
        <f>Suède!J28/J$9</f>
        <v>4.3974145994164701E-3</v>
      </c>
      <c r="K28" s="680">
        <f>Suède!K28/K$9</f>
        <v>2.6660626368505053E-3</v>
      </c>
      <c r="L28" s="680">
        <f>Suède!L28/L$9</f>
        <v>1.2356701940035273E-2</v>
      </c>
      <c r="M28" s="680">
        <f>Suède!M28/M$9</f>
        <v>3.2061231501996422E-3</v>
      </c>
      <c r="N28" s="680">
        <f>Suède!N28/N$9</f>
        <v>6.8655872902908454E-3</v>
      </c>
      <c r="O28" s="680">
        <f>Suède!O28/O$9</f>
        <v>5.8796028930506285E-3</v>
      </c>
      <c r="P28" s="680">
        <f>Suède!P28/P$9</f>
        <v>3.5526511581766779E-3</v>
      </c>
      <c r="Q28" s="680">
        <f>Suède!Q28/Q$9</f>
        <v>7.9037415640272023E-3</v>
      </c>
      <c r="R28" s="680">
        <f>Suède!R28/R$9</f>
        <v>1.5615748221149504E-2</v>
      </c>
      <c r="S28" s="680">
        <f>Suède!S28/S$9</f>
        <v>1.4423578755586764E-2</v>
      </c>
      <c r="T28" s="680">
        <f>Suède!T28/T$9</f>
        <v>1.0257309833537988E-2</v>
      </c>
      <c r="U28" s="680">
        <f>Suède!U28/U$9</f>
        <v>5.2876216620913402E-3</v>
      </c>
      <c r="V28" s="680">
        <f>Suède!V28/V$9</f>
        <v>1.1588170302422981E-2</v>
      </c>
      <c r="W28" s="680" t="e">
        <f>Suède!W28/W$9</f>
        <v>#DIV/0!</v>
      </c>
      <c r="X28" s="680" t="e">
        <f>Suède!X28/X$9</f>
        <v>#DIV/0!</v>
      </c>
      <c r="Y28" s="680">
        <f>Suède!Y28/Y$9</f>
        <v>4.3543734850189789E-3</v>
      </c>
      <c r="Z28" s="680">
        <f>Suède!Z28/Z$9</f>
        <v>2.2948213804882427E-2</v>
      </c>
      <c r="AA28" s="680">
        <f>Suède!AA28/AA$9</f>
        <v>0</v>
      </c>
      <c r="AB28" s="680">
        <f>Suède!AB28/AB$9</f>
        <v>7.8276401088279174E-5</v>
      </c>
    </row>
    <row r="29" spans="2:29" ht="195" x14ac:dyDescent="0.25">
      <c r="B29" s="679" t="s">
        <v>55</v>
      </c>
      <c r="C29" s="680">
        <v>0</v>
      </c>
      <c r="D29" s="680">
        <f>Suède!D29/D$9</f>
        <v>0</v>
      </c>
      <c r="E29" s="680">
        <f>Suède!E29/E$9</f>
        <v>0</v>
      </c>
      <c r="F29" s="680">
        <f>Suède!F29/F$9</f>
        <v>0</v>
      </c>
      <c r="G29" s="680">
        <f>Suède!G29/G$9</f>
        <v>0</v>
      </c>
      <c r="H29" s="680">
        <f>Suède!H29/H$9</f>
        <v>0</v>
      </c>
      <c r="I29" s="680">
        <f>Suède!I29/I$9</f>
        <v>0</v>
      </c>
      <c r="J29" s="680">
        <f>Suède!J29/J$9</f>
        <v>0</v>
      </c>
      <c r="K29" s="680">
        <f>Suède!K29/K$9</f>
        <v>0</v>
      </c>
      <c r="L29" s="680">
        <f>Suède!L29/L$9</f>
        <v>0</v>
      </c>
      <c r="M29" s="680">
        <f>Suède!M29/M$9</f>
        <v>0</v>
      </c>
      <c r="N29" s="680">
        <f>Suède!N29/N$9</f>
        <v>0</v>
      </c>
      <c r="O29" s="680">
        <f>Suède!O29/O$9</f>
        <v>0</v>
      </c>
      <c r="P29" s="680">
        <f>Suède!P29/P$9</f>
        <v>0</v>
      </c>
      <c r="Q29" s="680">
        <f>Suède!Q29/Q$9</f>
        <v>0</v>
      </c>
      <c r="R29" s="680">
        <f>Suède!R29/R$9</f>
        <v>0</v>
      </c>
      <c r="S29" s="680">
        <f>Suède!S29/S$9</f>
        <v>0</v>
      </c>
      <c r="T29" s="680">
        <f>Suède!T29/T$9</f>
        <v>0</v>
      </c>
      <c r="U29" s="680">
        <f>Suède!U29/U$9</f>
        <v>0</v>
      </c>
      <c r="V29" s="680">
        <f>Suède!V29/V$9</f>
        <v>0</v>
      </c>
      <c r="W29" s="680" t="e">
        <f>Suède!W29/W$9</f>
        <v>#DIV/0!</v>
      </c>
      <c r="X29" s="680" t="e">
        <f>Suède!X29/X$9</f>
        <v>#DIV/0!</v>
      </c>
      <c r="Y29" s="680">
        <f>Suède!Y29/Y$9</f>
        <v>0</v>
      </c>
      <c r="Z29" s="680">
        <f>Suède!Z29/Z$9</f>
        <v>7.3703393920315525E-4</v>
      </c>
      <c r="AA29" s="680">
        <f>Suède!AA29/AA$9</f>
        <v>0</v>
      </c>
      <c r="AB29" s="680">
        <f>Suède!AB29/AB$9</f>
        <v>0</v>
      </c>
    </row>
    <row r="30" spans="2:29" ht="105" x14ac:dyDescent="0.25">
      <c r="B30" s="679" t="s">
        <v>56</v>
      </c>
      <c r="C30" s="680">
        <v>0</v>
      </c>
      <c r="D30" s="680">
        <f>Suède!D30/D$9</f>
        <v>0</v>
      </c>
      <c r="E30" s="680">
        <f>Suède!E30/E$9</f>
        <v>0</v>
      </c>
      <c r="F30" s="680">
        <f>Suède!F30/F$9</f>
        <v>0</v>
      </c>
      <c r="G30" s="680">
        <f>Suède!G30/G$9</f>
        <v>0</v>
      </c>
      <c r="H30" s="680">
        <f>Suède!H30/H$9</f>
        <v>0</v>
      </c>
      <c r="I30" s="680">
        <f>Suède!I30/I$9</f>
        <v>0</v>
      </c>
      <c r="J30" s="680">
        <f>Suède!J30/J$9</f>
        <v>0</v>
      </c>
      <c r="K30" s="680">
        <f>Suède!K30/K$9</f>
        <v>0</v>
      </c>
      <c r="L30" s="680">
        <f>Suède!L30/L$9</f>
        <v>0</v>
      </c>
      <c r="M30" s="680">
        <f>Suède!M30/M$9</f>
        <v>0</v>
      </c>
      <c r="N30" s="680">
        <f>Suède!N30/N$9</f>
        <v>0</v>
      </c>
      <c r="O30" s="680">
        <f>Suède!O30/O$9</f>
        <v>0</v>
      </c>
      <c r="P30" s="680">
        <f>Suède!P30/P$9</f>
        <v>0</v>
      </c>
      <c r="Q30" s="680">
        <f>Suède!Q30/Q$9</f>
        <v>0</v>
      </c>
      <c r="R30" s="680">
        <f>Suède!R30/R$9</f>
        <v>0</v>
      </c>
      <c r="S30" s="680">
        <f>Suède!S30/S$9</f>
        <v>0</v>
      </c>
      <c r="T30" s="680">
        <f>Suède!T30/T$9</f>
        <v>0</v>
      </c>
      <c r="U30" s="680">
        <f>Suède!U30/U$9</f>
        <v>0</v>
      </c>
      <c r="V30" s="680">
        <f>Suède!V30/V$9</f>
        <v>0</v>
      </c>
      <c r="W30" s="680" t="e">
        <f>Suède!W30/W$9</f>
        <v>#DIV/0!</v>
      </c>
      <c r="X30" s="680" t="e">
        <f>Suède!X30/X$9</f>
        <v>#DIV/0!</v>
      </c>
      <c r="Y30" s="680">
        <f>Suède!Y30/Y$9</f>
        <v>0</v>
      </c>
      <c r="Z30" s="680">
        <f>Suède!Z30/Z$9</f>
        <v>0</v>
      </c>
      <c r="AA30" s="680">
        <f>Suède!AA30/AA$9</f>
        <v>0</v>
      </c>
      <c r="AB30" s="680">
        <f>Suède!AB30/AB$9</f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128EB-CB54-475F-A2A9-CBDC849CCDD7}">
  <dimension ref="B3:P23"/>
  <sheetViews>
    <sheetView topLeftCell="A3" workbookViewId="0">
      <selection activeCell="N7" sqref="N7"/>
    </sheetView>
  </sheetViews>
  <sheetFormatPr baseColWidth="10" defaultRowHeight="15" x14ac:dyDescent="0.25"/>
  <cols>
    <col min="1" max="1" width="2.140625" customWidth="1"/>
    <col min="2" max="2" width="41.7109375" customWidth="1"/>
    <col min="3" max="16" width="10.7109375" customWidth="1"/>
  </cols>
  <sheetData>
    <row r="3" spans="2:16" ht="15.75" x14ac:dyDescent="0.25">
      <c r="B3" s="705"/>
      <c r="C3" s="702" t="s">
        <v>96</v>
      </c>
      <c r="D3" s="703" t="s">
        <v>97</v>
      </c>
      <c r="E3" s="703" t="s">
        <v>98</v>
      </c>
      <c r="F3" s="703" t="s">
        <v>99</v>
      </c>
      <c r="G3" s="703" t="s">
        <v>100</v>
      </c>
      <c r="H3" s="703" t="s">
        <v>107</v>
      </c>
      <c r="I3" s="703" t="s">
        <v>101</v>
      </c>
      <c r="J3" s="703" t="s">
        <v>106</v>
      </c>
      <c r="K3" s="703" t="s">
        <v>102</v>
      </c>
      <c r="L3" s="703" t="s">
        <v>103</v>
      </c>
      <c r="M3" s="703" t="s">
        <v>129</v>
      </c>
      <c r="N3" s="703" t="s">
        <v>108</v>
      </c>
      <c r="O3" s="703" t="s">
        <v>104</v>
      </c>
      <c r="P3" s="704" t="s">
        <v>105</v>
      </c>
    </row>
    <row r="4" spans="2:16" ht="20.100000000000001" customHeight="1" x14ac:dyDescent="0.25">
      <c r="B4" s="700" t="s">
        <v>109</v>
      </c>
      <c r="C4" s="706">
        <f>'France (2)'!G10</f>
        <v>2.8775416489692108E-4</v>
      </c>
      <c r="D4" s="707">
        <f>'Allemagne (2)'!G10</f>
        <v>6.295586793657646E-5</v>
      </c>
      <c r="E4" s="707">
        <f>'Italie (2)'!G10</f>
        <v>2.8646872915310032E-4</v>
      </c>
      <c r="F4" s="707">
        <f>'Espagne (2)'!G10</f>
        <v>3.4498903427712476E-5</v>
      </c>
      <c r="G4" s="707">
        <f>'Belgique (2)'!G10</f>
        <v>7.1747997444591874E-4</v>
      </c>
      <c r="H4" s="707">
        <f>'Pays Bas (2)'!G10</f>
        <v>0</v>
      </c>
      <c r="I4" s="707">
        <f>'Autriche (2)'!G10</f>
        <v>2.618927414338959E-3</v>
      </c>
      <c r="J4" s="707">
        <f>'Finlande (2)'!G10</f>
        <v>3.5133368109893932E-2</v>
      </c>
      <c r="K4" s="707">
        <f>'Suède (2)'!G10</f>
        <v>3.8064262482576217E-2</v>
      </c>
      <c r="L4" s="707">
        <f>'Pologne (2)'!G10</f>
        <v>2.2747784497233366E-2</v>
      </c>
      <c r="M4" s="707">
        <f>'Tchequie (2)'!G10</f>
        <v>1.3850965231100543E-2</v>
      </c>
      <c r="N4" s="707">
        <f>'UK (2)'!G10</f>
        <v>1.1390666353981707E-2</v>
      </c>
      <c r="O4" s="707">
        <v>0.03</v>
      </c>
      <c r="P4" s="714">
        <f>'Canada (2)'!G10</f>
        <v>1.1980147184665411E-3</v>
      </c>
    </row>
    <row r="5" spans="2:16" ht="20.100000000000001" customHeight="1" x14ac:dyDescent="0.25">
      <c r="B5" s="701" t="s">
        <v>110</v>
      </c>
      <c r="C5" s="708">
        <f>'France (2)'!G11</f>
        <v>0.12872518874174751</v>
      </c>
      <c r="D5" s="709">
        <f>'Allemagne (2)'!G11</f>
        <v>0.11396810835604242</v>
      </c>
      <c r="E5" s="709">
        <f>'Italie (2)'!G11</f>
        <v>0.1644715116132566</v>
      </c>
      <c r="F5" s="709">
        <f>'Espagne (2)'!G11</f>
        <v>0.17431063798329266</v>
      </c>
      <c r="G5" s="709">
        <f>'Belgique (2)'!G11</f>
        <v>9.9660916998378299E-3</v>
      </c>
      <c r="H5" s="709">
        <f>'Pays Bas (2)'!G11</f>
        <v>0.18278206753486229</v>
      </c>
      <c r="I5" s="709">
        <f>'Autriche (2)'!G11</f>
        <v>0.1177647381325277</v>
      </c>
      <c r="J5" s="709">
        <f>'Finlande (2)'!G11</f>
        <v>0.1879514866979656</v>
      </c>
      <c r="K5" s="709">
        <f>'Suède (2)'!G11</f>
        <v>3.2247399835590981E-2</v>
      </c>
      <c r="L5" s="709">
        <f>'Pologne (2)'!G11</f>
        <v>0.41774485092581487</v>
      </c>
      <c r="M5" s="709">
        <f>'Tchequie (2)'!G11</f>
        <v>0.35471553887935436</v>
      </c>
      <c r="N5" s="709">
        <f>'UK (2)'!G11</f>
        <v>6.7986643885333958E-2</v>
      </c>
      <c r="O5" s="709">
        <f>'USA (2)'!G11</f>
        <v>0.20762071072825564</v>
      </c>
      <c r="P5" s="715">
        <f>'Canada (2)'!G11</f>
        <v>0.23435449826002624</v>
      </c>
    </row>
    <row r="6" spans="2:16" ht="20.100000000000001" customHeight="1" x14ac:dyDescent="0.25">
      <c r="B6" s="701" t="s">
        <v>111</v>
      </c>
      <c r="C6" s="708">
        <f>'France (2)'!G12</f>
        <v>0.12178807336525049</v>
      </c>
      <c r="D6" s="709">
        <f>'Allemagne (2)'!G12</f>
        <v>0.18176258442831575</v>
      </c>
      <c r="E6" s="709">
        <f>'Italie (2)'!G12</f>
        <v>6.6192843851996461E-2</v>
      </c>
      <c r="F6" s="709">
        <f>'Espagne (2)'!G12</f>
        <v>0.40827480840787561</v>
      </c>
      <c r="G6" s="709">
        <f>'Belgique (2)'!G12</f>
        <v>8.9920880632954933E-2</v>
      </c>
      <c r="H6" s="709">
        <f>'Pays Bas (2)'!G12</f>
        <v>0.13103607237524489</v>
      </c>
      <c r="I6" s="709">
        <f>'Autriche (2)'!G12</f>
        <v>3.2312803240443437E-2</v>
      </c>
      <c r="J6" s="709">
        <f>'Finlande (2)'!G12</f>
        <v>0.34056007650843328</v>
      </c>
      <c r="K6" s="709">
        <f>'Suède (2)'!G12</f>
        <v>0.22048679366667859</v>
      </c>
      <c r="L6" s="709">
        <f>'Pologne (2)'!G12</f>
        <v>5.8483623225955184E-2</v>
      </c>
      <c r="M6" s="709">
        <f>'Tchequie (2)'!G12</f>
        <v>0.16870321302703675</v>
      </c>
      <c r="N6" s="709">
        <f>'UK (2)'!G12</f>
        <v>7.7501200486895155E-2</v>
      </c>
      <c r="O6" s="709">
        <f>'USA (2)'!G12</f>
        <v>0.17812832212844976</v>
      </c>
      <c r="P6" s="715">
        <f>'Canada (2)'!G12</f>
        <v>0.14524502253408636</v>
      </c>
    </row>
    <row r="7" spans="2:16" ht="20.100000000000001" customHeight="1" x14ac:dyDescent="0.25">
      <c r="B7" s="701" t="s">
        <v>112</v>
      </c>
      <c r="C7" s="708">
        <f>'France (2)'!G13</f>
        <v>0.62871097334138581</v>
      </c>
      <c r="D7" s="709">
        <f>'Allemagne (2)'!G13</f>
        <v>0.2645315633740748</v>
      </c>
      <c r="E7" s="709">
        <f>'Italie (2)'!G13</f>
        <v>0.51852298845239253</v>
      </c>
      <c r="F7" s="709">
        <f>'Espagne (2)'!G13</f>
        <v>0.14148739557921194</v>
      </c>
      <c r="G7" s="709">
        <f>'Belgique (2)'!G13</f>
        <v>0.30559732664995826</v>
      </c>
      <c r="H7" s="709">
        <f>'Pays Bas (2)'!G13</f>
        <v>0.23533479313126657</v>
      </c>
      <c r="I7" s="709">
        <f>'Autriche (2)'!G13</f>
        <v>0.7437426926470494</v>
      </c>
      <c r="J7" s="709">
        <f>'Finlande (2)'!G13</f>
        <v>4.9792557816032E-2</v>
      </c>
      <c r="K7" s="709">
        <f>'Suède (2)'!G13</f>
        <v>0.19819328782301013</v>
      </c>
      <c r="L7" s="709">
        <f>'Pologne (2)'!G13</f>
        <v>8.2671503937208832E-2</v>
      </c>
      <c r="M7" s="709">
        <f>'Tchequie (2)'!G13</f>
        <v>0.12814255947021619</v>
      </c>
      <c r="N7" s="709">
        <f>'UK (2)'!G13</f>
        <v>0.69322255351938089</v>
      </c>
      <c r="O7" s="709">
        <f>'USA (2)'!G13</f>
        <v>0.10842517787320734</v>
      </c>
      <c r="P7" s="715">
        <f>'Canada (2)'!G13</f>
        <v>4.3356723144503395E-3</v>
      </c>
    </row>
    <row r="8" spans="2:16" ht="20.100000000000001" customHeight="1" x14ac:dyDescent="0.25">
      <c r="B8" s="701" t="s">
        <v>113</v>
      </c>
      <c r="C8" s="708">
        <f>'France (2)'!G14</f>
        <v>5.6094831366582439E-3</v>
      </c>
      <c r="D8" s="709">
        <f>'Allemagne (2)'!G14</f>
        <v>1.8796823426777828E-3</v>
      </c>
      <c r="E8" s="709">
        <f>'Italie (2)'!G14</f>
        <v>9.4733617237990533E-3</v>
      </c>
      <c r="F8" s="709">
        <f>'Espagne (2)'!G14</f>
        <v>2.1064044750006158E-2</v>
      </c>
      <c r="G8" s="709">
        <f>'Belgique (2)'!G14</f>
        <v>4.0591675266597868E-3</v>
      </c>
      <c r="H8" s="709">
        <f>'Pays Bas (2)'!G14</f>
        <v>4.0912757865621756E-2</v>
      </c>
      <c r="I8" s="709">
        <f>'Autriche (2)'!G14</f>
        <v>1.4934996471906742E-2</v>
      </c>
      <c r="J8" s="709">
        <f>'Finlande (2)'!G14</f>
        <v>6.1573465484263602E-2</v>
      </c>
      <c r="K8" s="709">
        <f>'Suède (2)'!G14</f>
        <v>2.584974445119554E-2</v>
      </c>
      <c r="L8" s="709">
        <f>'Pologne (2)'!G14</f>
        <v>9.4767092260249694E-3</v>
      </c>
      <c r="M8" s="709">
        <f>'Tchequie (2)'!G14</f>
        <v>1.6857091407550595E-2</v>
      </c>
      <c r="N8" s="709">
        <f>'UK (2)'!G14</f>
        <v>5.8963449361787669E-3</v>
      </c>
      <c r="O8" s="709">
        <f>'USA (2)'!G14</f>
        <v>7.339240487011843E-2</v>
      </c>
      <c r="P8" s="715">
        <f>'Canada (2)'!G14</f>
        <v>1.8255462376633009E-3</v>
      </c>
    </row>
    <row r="9" spans="2:16" ht="20.100000000000001" customHeight="1" x14ac:dyDescent="0.25">
      <c r="B9" s="701" t="s">
        <v>114</v>
      </c>
      <c r="C9" s="708">
        <f>'France (2)'!G15</f>
        <v>6.7088074312943854E-3</v>
      </c>
      <c r="D9" s="709">
        <f>'Allemagne (2)'!G15</f>
        <v>5.7766505679518659E-2</v>
      </c>
      <c r="E9" s="709">
        <f>'Italie (2)'!G15</f>
        <v>9.13782196233732E-3</v>
      </c>
      <c r="F9" s="709">
        <f>'Espagne (2)'!G15</f>
        <v>1.4058303146792834E-2</v>
      </c>
      <c r="G9" s="709">
        <f>'Belgique (2)'!G15</f>
        <v>0.16552164725539337</v>
      </c>
      <c r="H9" s="709">
        <f>'Pays Bas (2)'!G15</f>
        <v>0.14463524259536706</v>
      </c>
      <c r="I9" s="709">
        <f>'Autriche (2)'!G15</f>
        <v>1.0120164294650595E-2</v>
      </c>
      <c r="J9" s="709">
        <f>'Finlande (2)'!G15</f>
        <v>9.3775169535732922E-2</v>
      </c>
      <c r="K9" s="709">
        <f>'Suède (2)'!G15</f>
        <v>5.5827584974445121E-2</v>
      </c>
      <c r="L9" s="709">
        <f>'Pologne (2)'!G15</f>
        <v>0.26026090493818044</v>
      </c>
      <c r="M9" s="709">
        <f>'Tchequie (2)'!G15</f>
        <v>6.2463479976921185E-2</v>
      </c>
      <c r="N9" s="709">
        <f>'UK (2)'!G15</f>
        <v>3.4663361139960019E-2</v>
      </c>
      <c r="O9" s="709">
        <f>'USA (2)'!G15</f>
        <v>3.0916638271335943E-2</v>
      </c>
      <c r="P9" s="715">
        <f>'Canada (2)'!G15</f>
        <v>0.1611044554737863</v>
      </c>
    </row>
    <row r="10" spans="2:16" ht="20.100000000000001" customHeight="1" x14ac:dyDescent="0.25">
      <c r="B10" s="701" t="s">
        <v>115</v>
      </c>
      <c r="C10" s="708">
        <f>'France (2)'!G16</f>
        <v>2.0676945980617084E-3</v>
      </c>
      <c r="D10" s="709">
        <f>'Allemagne (2)'!G16</f>
        <v>3.1837681785068669E-3</v>
      </c>
      <c r="E10" s="709">
        <f>'Italie (2)'!G16</f>
        <v>7.4760380844260494E-3</v>
      </c>
      <c r="F10" s="709">
        <f>'Espagne (2)'!G16</f>
        <v>1.6963603656883763E-2</v>
      </c>
      <c r="G10" s="709">
        <f>'Belgique (2)'!G16</f>
        <v>4.4719642242862061E-3</v>
      </c>
      <c r="H10" s="709">
        <f>'Pays Bas (2)'!G16</f>
        <v>1.0717990088740349E-2</v>
      </c>
      <c r="I10" s="709">
        <f>'Autriche (2)'!G16</f>
        <v>1.9086383302717026E-3</v>
      </c>
      <c r="J10" s="709">
        <f>'Finlande (2)'!G16</f>
        <v>8.5028690662493478E-5</v>
      </c>
      <c r="K10" s="709">
        <f>'Suède (2)'!G16</f>
        <v>4.6463418992816041E-3</v>
      </c>
      <c r="L10" s="709">
        <f>'Pologne (2)'!G16</f>
        <v>1.9446015485665656E-4</v>
      </c>
      <c r="M10" s="709">
        <f>'Tchequie (2)'!G16</f>
        <v>7.9158872665934122E-3</v>
      </c>
      <c r="N10" s="709">
        <f>'UK (2)'!G16</f>
        <v>0</v>
      </c>
      <c r="O10" s="709">
        <f>'USA (2)'!G16</f>
        <v>6.5194548928899356E-3</v>
      </c>
      <c r="P10" s="715">
        <f>'Canada (2)'!G16</f>
        <v>1.483256318101432E-3</v>
      </c>
    </row>
    <row r="11" spans="2:16" ht="20.100000000000001" customHeight="1" x14ac:dyDescent="0.25">
      <c r="B11" s="701" t="s">
        <v>116</v>
      </c>
      <c r="C11" s="708">
        <f>'France (2)'!G17</f>
        <v>2.2621440442210948E-2</v>
      </c>
      <c r="D11" s="709">
        <f>'Allemagne (2)'!G17</f>
        <v>3.1405984404932141E-2</v>
      </c>
      <c r="E11" s="709">
        <f>'Italie (2)'!G17</f>
        <v>0.10502659782575541</v>
      </c>
      <c r="F11" s="709">
        <f>'Espagne (2)'!G17</f>
        <v>2.3276902984155148E-2</v>
      </c>
      <c r="G11" s="709">
        <f>'Belgique (2)'!G17</f>
        <v>9.9631431519976416E-2</v>
      </c>
      <c r="H11" s="709">
        <f>'Pays Bas (2)'!G17</f>
        <v>1.2561945372824708E-2</v>
      </c>
      <c r="I11" s="709">
        <f>'Autriche (2)'!G17</f>
        <v>1.4798647735615896E-2</v>
      </c>
      <c r="J11" s="709">
        <f>'Finlande (2)'!G17</f>
        <v>5.1043296817944702E-3</v>
      </c>
      <c r="K11" s="709">
        <f>'Suède (2)'!G17</f>
        <v>3.7090317738303728E-2</v>
      </c>
      <c r="L11" s="709">
        <f>'Pologne (2)'!G17</f>
        <v>3.6106801876268357E-2</v>
      </c>
      <c r="M11" s="709">
        <f>'Tchequie (2)'!G17</f>
        <v>3.7646401652266903E-2</v>
      </c>
      <c r="N11" s="709">
        <f>'UK (2)'!G17</f>
        <v>2.389806470345182E-3</v>
      </c>
      <c r="O11" s="709">
        <f>'USA (2)'!G17</f>
        <v>5.6800886597154696E-2</v>
      </c>
      <c r="P11" s="715">
        <f>'Canada (2)'!G17</f>
        <v>1.6886302698385532E-2</v>
      </c>
    </row>
    <row r="12" spans="2:16" ht="20.100000000000001" customHeight="1" x14ac:dyDescent="0.25">
      <c r="B12" s="701" t="s">
        <v>117</v>
      </c>
      <c r="C12" s="708">
        <f>'France (2)'!G18</f>
        <v>9.8129339466345258E-4</v>
      </c>
      <c r="D12" s="709">
        <f>'Allemagne (2)'!G18</f>
        <v>7.0150824272185194E-4</v>
      </c>
      <c r="E12" s="709">
        <f>'Italie (2)'!G18</f>
        <v>1.6123149723677042E-2</v>
      </c>
      <c r="F12" s="709">
        <f>'Espagne (2)'!G18</f>
        <v>8.4275892659126204E-4</v>
      </c>
      <c r="G12" s="709">
        <f>'Belgique (2)'!G18</f>
        <v>3.1451176962012874E-3</v>
      </c>
      <c r="H12" s="709">
        <f>'Pays Bas (2)'!G18</f>
        <v>3.5726633629134495E-3</v>
      </c>
      <c r="I12" s="709">
        <f>'Autriche (2)'!G18</f>
        <v>8.6556352685245811E-4</v>
      </c>
      <c r="J12" s="709">
        <f>'Finlande (2)'!G18</f>
        <v>1.9492262215266911E-4</v>
      </c>
      <c r="K12" s="709">
        <f>'Suède (2)'!G18</f>
        <v>9.0335608849494257E-3</v>
      </c>
      <c r="L12" s="709">
        <f>'Pologne (2)'!G18</f>
        <v>2.2851814808013879E-4</v>
      </c>
      <c r="M12" s="709">
        <f>'Tchequie (2)'!G18</f>
        <v>2.3924060401821316E-3</v>
      </c>
      <c r="N12" s="709">
        <f>'UK (2)'!G18</f>
        <v>9.6038951612002635E-4</v>
      </c>
      <c r="O12" s="709">
        <f>'USA (2)'!G18</f>
        <v>1.5049037149724874E-2</v>
      </c>
      <c r="P12" s="715">
        <f>'Canada (2)'!G18</f>
        <v>6.3894118318215528E-3</v>
      </c>
    </row>
    <row r="13" spans="2:16" ht="20.100000000000001" customHeight="1" x14ac:dyDescent="0.25">
      <c r="B13" s="701" t="s">
        <v>118</v>
      </c>
      <c r="C13" s="708">
        <f>'France (2)'!G19</f>
        <v>1.7845065920688404E-2</v>
      </c>
      <c r="D13" s="709">
        <f>'Allemagne (2)'!G19</f>
        <v>2.9292465981347077E-2</v>
      </c>
      <c r="E13" s="709">
        <f>'Italie (2)'!G19</f>
        <v>1.7685465292854596E-2</v>
      </c>
      <c r="F13" s="709">
        <f>'Espagne (2)'!G19</f>
        <v>1.4795101155713265E-2</v>
      </c>
      <c r="G13" s="709">
        <f>'Belgique (2)'!G19</f>
        <v>4.6940881615804217E-2</v>
      </c>
      <c r="H13" s="709">
        <f>'Pays Bas (2)'!G19</f>
        <v>2.4201913103607236E-2</v>
      </c>
      <c r="I13" s="709">
        <f>'Autriche (2)'!G19</f>
        <v>8.9210482610743713E-3</v>
      </c>
      <c r="J13" s="709">
        <f>'Finlande (2)'!G19</f>
        <v>4.5778647191792733E-2</v>
      </c>
      <c r="K13" s="709">
        <f>'Suède (2)'!G19</f>
        <v>7.6307230422817118E-2</v>
      </c>
      <c r="L13" s="709">
        <f>'Pologne (2)'!G19</f>
        <v>2.233105710517741E-2</v>
      </c>
      <c r="M13" s="709">
        <f>'Tchequie (2)'!G19</f>
        <v>2.8752972132695849E-2</v>
      </c>
      <c r="N13" s="709">
        <f>'UK (2)'!G19</f>
        <v>1.8158062246641429E-2</v>
      </c>
      <c r="O13" s="709">
        <f>'USA (2)'!G19</f>
        <v>2.5821702808829377E-2</v>
      </c>
      <c r="P13" s="715">
        <f>'Canada (2)'!G19</f>
        <v>8.3290547093388095E-2</v>
      </c>
    </row>
    <row r="14" spans="2:16" ht="20.100000000000001" customHeight="1" x14ac:dyDescent="0.25">
      <c r="B14" s="701" t="s">
        <v>119</v>
      </c>
      <c r="C14" s="708">
        <f>'France (2)'!G20</f>
        <v>5.9222219446150763E-3</v>
      </c>
      <c r="D14" s="709">
        <f>'Allemagne (2)'!G20</f>
        <v>2.3491532435762529E-2</v>
      </c>
      <c r="E14" s="709">
        <f>'Italie (2)'!G20</f>
        <v>1.6550200329173793E-2</v>
      </c>
      <c r="F14" s="709">
        <f>'Espagne (2)'!G20</f>
        <v>2.3424755427416771E-2</v>
      </c>
      <c r="G14" s="709">
        <f>'Belgique (2)'!G20</f>
        <v>0.10498796009631924</v>
      </c>
      <c r="H14" s="709">
        <f>'Pays Bas (2)'!G20</f>
        <v>2.523913795090469E-2</v>
      </c>
      <c r="I14" s="709">
        <f>'Autriche (2)'!G20</f>
        <v>1.0757434308541645E-2</v>
      </c>
      <c r="J14" s="709">
        <f>'Finlande (2)'!G20</f>
        <v>5.5347591723178574E-2</v>
      </c>
      <c r="K14" s="709">
        <f>'Suède (2)'!G20</f>
        <v>2.0533257085671396E-2</v>
      </c>
      <c r="L14" s="709">
        <f>'Pologne (2)'!G20</f>
        <v>9.4521349379964575E-3</v>
      </c>
      <c r="M14" s="709">
        <f>'Tchequie (2)'!G20</f>
        <v>2.9899563045962859E-2</v>
      </c>
      <c r="N14" s="709">
        <f>'UK (2)'!G20</f>
        <v>1.9944833439422872E-2</v>
      </c>
      <c r="O14" s="709">
        <f>'USA (2)'!G20</f>
        <v>5.4092315025005493E-2</v>
      </c>
      <c r="P14" s="715">
        <f>'Canada (2)'!G20</f>
        <v>8.6884591248787724E-2</v>
      </c>
    </row>
    <row r="15" spans="2:16" ht="20.100000000000001" customHeight="1" x14ac:dyDescent="0.25">
      <c r="B15" s="701" t="s">
        <v>120</v>
      </c>
      <c r="C15" s="708">
        <f>'France (2)'!G21</f>
        <v>4.3145893946220986E-3</v>
      </c>
      <c r="D15" s="709">
        <f>'Allemagne (2)'!G21</f>
        <v>2.9715169666064089E-2</v>
      </c>
      <c r="E15" s="709">
        <f>'Italie (2)'!G21</f>
        <v>1.8137714536563886E-2</v>
      </c>
      <c r="F15" s="709">
        <f>'Espagne (2)'!G21</f>
        <v>1.229393065720411E-2</v>
      </c>
      <c r="G15" s="709">
        <f>'Belgique (2)'!G21</f>
        <v>4.7668190083050765E-3</v>
      </c>
      <c r="H15" s="709">
        <f>'Pays Bas (2)'!G21</f>
        <v>1.7402327993546157E-2</v>
      </c>
      <c r="I15" s="709">
        <f>'Autriche (2)'!G21</f>
        <v>3.8854161747173825E-3</v>
      </c>
      <c r="J15" s="709">
        <f>'Finlande (2)'!G21</f>
        <v>1.4644757433489827E-2</v>
      </c>
      <c r="K15" s="709">
        <f>'Suède (2)'!G21</f>
        <v>5.396904821473248E-2</v>
      </c>
      <c r="L15" s="709">
        <f>'Pologne (2)'!G21</f>
        <v>7.9067203467111276E-3</v>
      </c>
      <c r="M15" s="709">
        <f>'Tchequie (2)'!G21</f>
        <v>1.7709684650749142E-2</v>
      </c>
      <c r="N15" s="709">
        <f>'UK (2)'!G21</f>
        <v>2.8476665884954269E-3</v>
      </c>
      <c r="O15" s="709">
        <f>'USA (2)'!G21</f>
        <v>2.3323003624557026E-2</v>
      </c>
      <c r="P15" s="715">
        <f>'Canada (2)'!G21</f>
        <v>2.5215357407724341E-2</v>
      </c>
    </row>
    <row r="16" spans="2:16" ht="20.100000000000001" customHeight="1" x14ac:dyDescent="0.25">
      <c r="B16" s="701" t="s">
        <v>121</v>
      </c>
      <c r="C16" s="708">
        <f>'France (2)'!G22</f>
        <v>2.6925691363842742E-2</v>
      </c>
      <c r="D16" s="709">
        <f>'Allemagne (2)'!G22</f>
        <v>8.1734703972515269E-2</v>
      </c>
      <c r="E16" s="709">
        <f>'Italie (2)'!G22</f>
        <v>1.4668259927931896E-2</v>
      </c>
      <c r="F16" s="709">
        <f>'Espagne (2)'!G22</f>
        <v>5.002833838495848E-2</v>
      </c>
      <c r="G16" s="709">
        <f>'Belgique (2)'!G22</f>
        <v>0.13012924468032827</v>
      </c>
      <c r="H16" s="709">
        <f>'Pays Bas (2)'!G22</f>
        <v>5.9928546732741728E-2</v>
      </c>
      <c r="I16" s="709">
        <f>'Autriche (2)'!G22</f>
        <v>1.9234477827384664E-2</v>
      </c>
      <c r="J16" s="709">
        <f>'Finlande (2)'!G22</f>
        <v>8.3671535385150403E-2</v>
      </c>
      <c r="K16" s="709">
        <f>'Suède (2)'!G22</f>
        <v>0.14493012616605311</v>
      </c>
      <c r="L16" s="709">
        <f>'Pologne (2)'!G22</f>
        <v>3.2049367193772514E-2</v>
      </c>
      <c r="M16" s="709">
        <f>'Tchequie (2)'!G22</f>
        <v>4.75430982209466E-2</v>
      </c>
      <c r="N16" s="709">
        <f>'UK (2)'!G22</f>
        <v>4.9705741119188809E-2</v>
      </c>
      <c r="O16" s="709">
        <f>'USA (2)'!G22</f>
        <v>9.064286694776566E-2</v>
      </c>
      <c r="P16" s="715">
        <f>'Canada (2)'!G22</f>
        <v>0.17941696617034628</v>
      </c>
    </row>
    <row r="17" spans="2:16" ht="20.100000000000001" customHeight="1" x14ac:dyDescent="0.25">
      <c r="B17" s="701" t="s">
        <v>122</v>
      </c>
      <c r="C17" s="708">
        <f>'France (2)'!G23</f>
        <v>2.2336270895561606E-2</v>
      </c>
      <c r="D17" s="709">
        <f>'Allemagne (2)'!G23</f>
        <v>6.6481396541024737E-2</v>
      </c>
      <c r="E17" s="709">
        <f>'Italie (2)'!G23</f>
        <v>2.8706553900550262E-2</v>
      </c>
      <c r="F17" s="709">
        <f>'Espagne (2)'!G23</f>
        <v>9.6813779847711987E-2</v>
      </c>
      <c r="G17" s="709">
        <f>'Belgique (2)'!G23</f>
        <v>1.1312595213524006E-2</v>
      </c>
      <c r="H17" s="709">
        <f>'Pays Bas (2)'!G23</f>
        <v>8.2862740578540969E-2</v>
      </c>
      <c r="I17" s="709">
        <f>'Autriche (2)'!G23</f>
        <v>1.6440688038308698E-2</v>
      </c>
      <c r="J17" s="709">
        <f>'Finlande (2)'!G23</f>
        <v>1.7576943140323421E-2</v>
      </c>
      <c r="K17" s="709">
        <f>'Suède (2)'!G23</f>
        <v>5.4612387862325314E-2</v>
      </c>
      <c r="L17" s="709">
        <f>'Pologne (2)'!G23</f>
        <v>3.7345972346803716E-2</v>
      </c>
      <c r="M17" s="709">
        <f>'Tchequie (2)'!G23</f>
        <v>8.0974308278606896E-2</v>
      </c>
      <c r="N17" s="709">
        <f>'UK (2)'!G23</f>
        <v>1.4986543379454365E-2</v>
      </c>
      <c r="O17" s="709">
        <f>'USA (2)'!G23</f>
        <v>8.5253470428379372E-2</v>
      </c>
      <c r="P17" s="715">
        <f>'Canada (2)'!G23</f>
        <v>4.5581607621655543E-2</v>
      </c>
    </row>
    <row r="18" spans="2:16" ht="20.100000000000001" customHeight="1" x14ac:dyDescent="0.25">
      <c r="B18" s="701" t="s">
        <v>123</v>
      </c>
      <c r="C18" s="708">
        <f>'France (2)'!G24</f>
        <v>0</v>
      </c>
      <c r="D18" s="709">
        <f>'Allemagne (2)'!G24</f>
        <v>0.10941729847376988</v>
      </c>
      <c r="E18" s="709">
        <f>'Italie (2)'!G24</f>
        <v>8.9521477860343853E-4</v>
      </c>
      <c r="F18" s="709">
        <f>'Espagne (2)'!G24</f>
        <v>0</v>
      </c>
      <c r="G18" s="709">
        <f>'Belgique (2)'!G24</f>
        <v>9.9169492358346847E-3</v>
      </c>
      <c r="H18" s="709">
        <f>'Pays Bas (2)'!G24</f>
        <v>2.2588452230033421E-2</v>
      </c>
      <c r="I18" s="709">
        <f>'Autriche (2)'!G24</f>
        <v>1.4199507966485117E-4</v>
      </c>
      <c r="J18" s="709">
        <f>'Finlande (2)'!G24</f>
        <v>7.5079116675360802E-3</v>
      </c>
      <c r="K18" s="709">
        <f>'Suède (2)'!G24</f>
        <v>1.9201901426069552E-2</v>
      </c>
      <c r="L18" s="709">
        <f>'Pologne (2)'!G24</f>
        <v>1.8566720688427587E-3</v>
      </c>
      <c r="M18" s="709">
        <f>'Tchequie (2)'!G24</f>
        <v>9.9224213648106837E-4</v>
      </c>
      <c r="N18" s="709">
        <f>'UK (2)'!G24</f>
        <v>3.4618691860140486E-4</v>
      </c>
      <c r="O18" s="709">
        <f>'USA (2)'!G24</f>
        <v>2.1283973526328579E-4</v>
      </c>
      <c r="P18" s="715">
        <f>'Canada (2)'!G24</f>
        <v>5.7048319926978155E-4</v>
      </c>
    </row>
    <row r="19" spans="2:16" ht="20.100000000000001" customHeight="1" x14ac:dyDescent="0.25">
      <c r="B19" s="701" t="s">
        <v>124</v>
      </c>
      <c r="C19" s="708">
        <f>'France (2)'!G25</f>
        <v>3.1403111708062201E-3</v>
      </c>
      <c r="D19" s="709">
        <f>'Allemagne (2)'!G25</f>
        <v>9.8031280072669058E-4</v>
      </c>
      <c r="E19" s="709">
        <f>'Italie (2)'!G25</f>
        <v>1.071605246091227E-3</v>
      </c>
      <c r="F19" s="709">
        <f>'Espagne (2)'!G25</f>
        <v>4.4109312239718092E-4</v>
      </c>
      <c r="G19" s="709">
        <f>'Belgique (2)'!G25</f>
        <v>2.6536930561698365E-4</v>
      </c>
      <c r="H19" s="709">
        <f>'Pays Bas (2)'!G25</f>
        <v>3.1116745418923591E-3</v>
      </c>
      <c r="I19" s="709">
        <f>'Autriche (2)'!G25</f>
        <v>1.3152843204007093E-3</v>
      </c>
      <c r="J19" s="709">
        <f>'Finlande (2)'!G25</f>
        <v>9.4209702660406891E-4</v>
      </c>
      <c r="K19" s="709">
        <f>'Suède (2)'!G25</f>
        <v>4.3782837127845885E-4</v>
      </c>
      <c r="L19" s="709">
        <f>'Pologne (2)'!G25</f>
        <v>1.9106319520626106E-4</v>
      </c>
      <c r="M19" s="709">
        <f>'Tchequie (2)'!G25</f>
        <v>1.2972647191771005E-3</v>
      </c>
      <c r="N19" s="709">
        <f>'UK (2)'!G25</f>
        <v>0</v>
      </c>
      <c r="O19" s="709">
        <f>'USA (2)'!G25</f>
        <v>6.7193076662151936E-4</v>
      </c>
      <c r="P19" s="715">
        <f>'Canada (2)'!G25</f>
        <v>1.0839180786125849E-3</v>
      </c>
    </row>
    <row r="20" spans="2:16" ht="20.100000000000001" customHeight="1" x14ac:dyDescent="0.25">
      <c r="B20" s="701" t="s">
        <v>125</v>
      </c>
      <c r="C20" s="708">
        <f>'France (2)'!G26</f>
        <v>2.9809263788722966E-4</v>
      </c>
      <c r="D20" s="709">
        <f>'Allemagne (2)'!G26</f>
        <v>7.1949563356087378E-5</v>
      </c>
      <c r="E20" s="709">
        <f>'Italie (2)'!G26</f>
        <v>2.8116375268730215E-4</v>
      </c>
      <c r="F20" s="709">
        <f>'Espagne (2)'!G26</f>
        <v>3.0802592346171852E-4</v>
      </c>
      <c r="G20" s="709">
        <f>'Belgique (2)'!G26</f>
        <v>0</v>
      </c>
      <c r="H20" s="709">
        <f>'Pays Bas (2)'!G26</f>
        <v>4.6098882102109026E-4</v>
      </c>
      <c r="I20" s="709">
        <f>'Autriche (2)'!G26</f>
        <v>2.4537195896920775E-5</v>
      </c>
      <c r="J20" s="709"/>
      <c r="K20" s="709">
        <f>'Suède (2)'!G26</f>
        <v>2.2874298581078666E-3</v>
      </c>
      <c r="L20" s="709">
        <f>'Pologne (2)'!G26</f>
        <v>3.7903250522907636E-4</v>
      </c>
      <c r="M20" s="709">
        <f>'Tchequie (2)'!G26</f>
        <v>3.6749708758558089E-6</v>
      </c>
      <c r="N20" s="709">
        <f>'UK (2)'!G26</f>
        <v>0</v>
      </c>
      <c r="O20" s="709">
        <v>0.01</v>
      </c>
      <c r="P20" s="715"/>
    </row>
    <row r="21" spans="2:16" ht="20.100000000000001" customHeight="1" x14ac:dyDescent="0.25">
      <c r="B21" s="701" t="s">
        <v>126</v>
      </c>
      <c r="C21" s="708">
        <f>'France (2)'!G27</f>
        <v>2.8603108606520305E-4</v>
      </c>
      <c r="D21" s="709">
        <f>'Allemagne (2)'!G27</f>
        <v>3.2377303510239323E-4</v>
      </c>
      <c r="E21" s="709">
        <f>'Italie (2)'!G27</f>
        <v>1.1140450578176124E-3</v>
      </c>
      <c r="F21" s="709">
        <f>'Espagne (2)'!G27</f>
        <v>0</v>
      </c>
      <c r="G21" s="709">
        <f>'Belgique (2)'!G27</f>
        <v>1.7593002113125951E-3</v>
      </c>
      <c r="H21" s="709">
        <f>'Pays Bas (2)'!G27</f>
        <v>1.2677192578079981E-3</v>
      </c>
      <c r="I21" s="709">
        <f>'Autriche (2)'!G27</f>
        <v>4.3184070619722789E-5</v>
      </c>
      <c r="J21" s="709">
        <f>'Finlande (2)'!G27</f>
        <v>1.8953225525995482E-4</v>
      </c>
      <c r="K21" s="709">
        <f>'Suède (2)'!G27</f>
        <v>3.180957146431252E-3</v>
      </c>
      <c r="L21" s="709">
        <f>'Pologne (2)'!G27</f>
        <v>7.1689739536414011E-5</v>
      </c>
      <c r="M21" s="709">
        <f>'Tchequie (2)'!G27</f>
        <v>3.6749708758558089E-6</v>
      </c>
      <c r="N21" s="709">
        <f>'UK (2)'!G27</f>
        <v>0</v>
      </c>
      <c r="O21" s="709">
        <f>'USA (2)'!G27</f>
        <v>1.0102469056539991E-3</v>
      </c>
      <c r="P21" s="715"/>
    </row>
    <row r="22" spans="2:16" ht="20.100000000000001" customHeight="1" x14ac:dyDescent="0.25">
      <c r="B22" s="701" t="s">
        <v>127</v>
      </c>
      <c r="C22" s="708">
        <f>'France (2)'!G28</f>
        <v>1.4310169697418741E-3</v>
      </c>
      <c r="D22" s="709">
        <f>'Allemagne (2)'!G28</f>
        <v>3.2287366556044213E-3</v>
      </c>
      <c r="E22" s="709">
        <f>'Italie (2)'!G28</f>
        <v>4.1776689668160463E-3</v>
      </c>
      <c r="F22" s="709">
        <f>'Espagne (2)'!G28</f>
        <v>1.5820211428993864E-3</v>
      </c>
      <c r="G22" s="709">
        <f>'Belgique (2)'!G28</f>
        <v>6.8897734532409449E-3</v>
      </c>
      <c r="H22" s="709">
        <f>'Pays Bas (2)'!G28</f>
        <v>1.3829664630632707E-3</v>
      </c>
      <c r="I22" s="709">
        <f>'Autriche (2)'!G28</f>
        <v>1.6876292973421931E-4</v>
      </c>
      <c r="J22" s="709">
        <f>'Finlande (2)'!G28</f>
        <v>1.7075291253695009E-4</v>
      </c>
      <c r="K22" s="709">
        <f>'Suède (2)'!G28</f>
        <v>3.1005396904821474E-3</v>
      </c>
      <c r="L22" s="709">
        <f>'Pologne (2)'!G28</f>
        <v>5.0113363110147139E-4</v>
      </c>
      <c r="M22" s="709">
        <f>'Tchequie (2)'!G28</f>
        <v>1.3597392240666492E-4</v>
      </c>
      <c r="N22" s="709">
        <f>'UK (2)'!G28</f>
        <v>0</v>
      </c>
      <c r="O22" s="709">
        <f>'USA (2)'!G28</f>
        <v>1.8474242384187321E-3</v>
      </c>
      <c r="P22" s="715">
        <f>'Canada (2)'!G28</f>
        <v>5.1343487934280337E-3</v>
      </c>
    </row>
    <row r="23" spans="2:16" ht="21.75" customHeight="1" x14ac:dyDescent="0.25">
      <c r="B23" s="710" t="s">
        <v>128</v>
      </c>
      <c r="C23" s="711">
        <f>SUM(C4:C22)</f>
        <v>1</v>
      </c>
      <c r="D23" s="712">
        <f>SUM(D4:D22)</f>
        <v>1.0000000000000002</v>
      </c>
      <c r="E23" s="712">
        <f t="shared" ref="E23:P23" si="0">SUM(E4:E22)</f>
        <v>0.99999867375588358</v>
      </c>
      <c r="F23" s="712">
        <f t="shared" si="0"/>
        <v>0.99999999999999978</v>
      </c>
      <c r="G23" s="712">
        <f t="shared" si="0"/>
        <v>1</v>
      </c>
      <c r="H23" s="712">
        <f t="shared" si="0"/>
        <v>0.99999999999999989</v>
      </c>
      <c r="I23" s="712">
        <f t="shared" si="0"/>
        <v>0.99999999999999989</v>
      </c>
      <c r="J23" s="712">
        <f t="shared" si="0"/>
        <v>1.0000001738828028</v>
      </c>
      <c r="K23" s="712">
        <f t="shared" si="0"/>
        <v>1.0000000000000002</v>
      </c>
      <c r="L23" s="712">
        <f t="shared" si="0"/>
        <v>1</v>
      </c>
      <c r="M23" s="712">
        <f t="shared" si="0"/>
        <v>0.99999999999999989</v>
      </c>
      <c r="N23" s="712">
        <f t="shared" si="0"/>
        <v>1</v>
      </c>
      <c r="O23" s="712">
        <f t="shared" si="0"/>
        <v>0.99972843299163106</v>
      </c>
      <c r="P23" s="713">
        <f t="shared" si="0"/>
        <v>0.99999999999999989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6"/>
  <dimension ref="B1:AE31"/>
  <sheetViews>
    <sheetView topLeftCell="X14" workbookViewId="0">
      <selection activeCell="AB6" sqref="AB6:AD6"/>
    </sheetView>
  </sheetViews>
  <sheetFormatPr baseColWidth="10" defaultColWidth="11.5703125" defaultRowHeight="15" x14ac:dyDescent="0.25"/>
  <cols>
    <col min="1" max="24" width="11.5703125" style="673"/>
    <col min="25" max="25" width="11.5703125" style="685"/>
    <col min="26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94</v>
      </c>
    </row>
    <row r="3" spans="2:31" x14ac:dyDescent="0.25">
      <c r="B3" s="674" t="s">
        <v>2</v>
      </c>
    </row>
    <row r="4" spans="2:31" x14ac:dyDescent="0.25">
      <c r="B4" s="674" t="s">
        <v>82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86" t="s">
        <v>6</v>
      </c>
      <c r="Z6" s="676" t="s">
        <v>7</v>
      </c>
      <c r="AA6" s="676" t="s">
        <v>8</v>
      </c>
      <c r="AB6" s="647" t="s">
        <v>73</v>
      </c>
      <c r="AC6" t="s">
        <v>74</v>
      </c>
      <c r="AD6" t="s">
        <v>75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10</v>
      </c>
      <c r="Y7" s="686" t="s">
        <v>32</v>
      </c>
      <c r="Z7" s="676" t="s">
        <v>32</v>
      </c>
      <c r="AA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87" t="s">
        <v>34</v>
      </c>
      <c r="Z8" s="678" t="s">
        <v>34</v>
      </c>
      <c r="AA8" s="678" t="s">
        <v>34</v>
      </c>
    </row>
    <row r="9" spans="2:31" x14ac:dyDescent="0.25">
      <c r="B9" s="679" t="s">
        <v>35</v>
      </c>
      <c r="C9" s="680">
        <v>3111282.8089999999</v>
      </c>
      <c r="D9" s="680">
        <v>108210.39200000001</v>
      </c>
      <c r="E9" s="680">
        <v>30301.883999999998</v>
      </c>
      <c r="F9" s="680">
        <v>1301487.027</v>
      </c>
      <c r="G9" s="680">
        <v>79188.459000000003</v>
      </c>
      <c r="H9" s="680">
        <v>37902.803</v>
      </c>
      <c r="I9" s="680">
        <v>351907.67700000003</v>
      </c>
      <c r="J9" s="680">
        <v>280238.77</v>
      </c>
      <c r="K9" s="682">
        <v>272676.45799999998</v>
      </c>
      <c r="L9" s="680">
        <v>35551.129999999997</v>
      </c>
      <c r="M9" s="680">
        <v>94276.967000000004</v>
      </c>
      <c r="N9" s="680">
        <v>65432.38</v>
      </c>
      <c r="O9" s="680">
        <v>96158.107999999993</v>
      </c>
      <c r="P9" s="680">
        <v>106891.42200000001</v>
      </c>
      <c r="Q9" s="680">
        <v>58402.089</v>
      </c>
      <c r="R9" s="680">
        <v>39917.072999999997</v>
      </c>
      <c r="S9" s="680">
        <v>25367.962</v>
      </c>
      <c r="T9" s="680">
        <v>87806.697</v>
      </c>
      <c r="U9" s="680">
        <v>19209.918000000001</v>
      </c>
      <c r="V9" s="680">
        <v>20355.593000000001</v>
      </c>
      <c r="W9" s="680">
        <v>0</v>
      </c>
      <c r="X9" s="680">
        <v>3111282.8089999999</v>
      </c>
      <c r="Y9" s="688">
        <v>1975341.703</v>
      </c>
      <c r="Z9" s="680">
        <v>442354.12</v>
      </c>
      <c r="AA9" s="680">
        <v>1498394.8629999999</v>
      </c>
    </row>
    <row r="10" spans="2:31" ht="75" x14ac:dyDescent="0.25">
      <c r="B10" s="679" t="s">
        <v>36</v>
      </c>
      <c r="C10" s="680">
        <v>140882.17800000001</v>
      </c>
      <c r="D10" s="680">
        <v>33095.038999999997</v>
      </c>
      <c r="E10" s="680">
        <v>91.444999999999993</v>
      </c>
      <c r="F10" s="680">
        <v>97742.120999999999</v>
      </c>
      <c r="G10" s="680">
        <v>1801.3620000000001</v>
      </c>
      <c r="H10" s="680">
        <v>62.075000000000003</v>
      </c>
      <c r="I10" s="680">
        <v>423.04599999999999</v>
      </c>
      <c r="J10" s="680">
        <v>4819.3760000000002</v>
      </c>
      <c r="K10" s="682">
        <v>139.958</v>
      </c>
      <c r="L10" s="680">
        <v>911.92200000000003</v>
      </c>
      <c r="M10" s="680">
        <v>0.58199999999999996</v>
      </c>
      <c r="N10" s="680">
        <v>6.4420000000000002</v>
      </c>
      <c r="O10" s="680">
        <v>110.316</v>
      </c>
      <c r="P10" s="680">
        <v>91.951999999999998</v>
      </c>
      <c r="Q10" s="680">
        <v>829.11900000000003</v>
      </c>
      <c r="R10" s="680">
        <v>241.91399999999999</v>
      </c>
      <c r="S10" s="680">
        <v>51.445999999999998</v>
      </c>
      <c r="T10" s="680">
        <v>301.60300000000001</v>
      </c>
      <c r="U10" s="680">
        <v>19.731000000000002</v>
      </c>
      <c r="V10" s="680">
        <v>142.72900000000001</v>
      </c>
      <c r="W10" s="680">
        <v>0</v>
      </c>
      <c r="X10" s="680">
        <v>140882.17800000001</v>
      </c>
      <c r="Y10" s="688">
        <v>60276.436999999998</v>
      </c>
      <c r="Z10" s="680">
        <v>877.84199999999998</v>
      </c>
      <c r="AA10" s="680">
        <v>25627.800999999999</v>
      </c>
    </row>
    <row r="11" spans="2:31" ht="45" x14ac:dyDescent="0.25">
      <c r="B11" s="679" t="s">
        <v>37</v>
      </c>
      <c r="C11" s="680">
        <v>124986.5</v>
      </c>
      <c r="D11" s="680">
        <v>671.67700000000002</v>
      </c>
      <c r="E11" s="680">
        <v>7176.2910000000002</v>
      </c>
      <c r="F11" s="680">
        <v>76391.634000000005</v>
      </c>
      <c r="G11" s="680">
        <v>33080.571000000004</v>
      </c>
      <c r="H11" s="680">
        <v>137.81700000000001</v>
      </c>
      <c r="I11" s="680">
        <v>6028.1189999999997</v>
      </c>
      <c r="J11" s="680">
        <v>205.47399999999999</v>
      </c>
      <c r="K11" s="682">
        <v>262.34899999999999</v>
      </c>
      <c r="L11" s="680">
        <v>8.6270000000000007</v>
      </c>
      <c r="M11" s="680">
        <v>8.7249999999999996</v>
      </c>
      <c r="N11" s="680">
        <v>55.746000000000002</v>
      </c>
      <c r="O11" s="680">
        <v>80.287000000000006</v>
      </c>
      <c r="P11" s="680">
        <v>202.839</v>
      </c>
      <c r="Q11" s="680">
        <v>405.16899999999998</v>
      </c>
      <c r="R11" s="680">
        <v>163.791</v>
      </c>
      <c r="S11" s="680">
        <v>25.260999999999999</v>
      </c>
      <c r="T11" s="680">
        <v>17.492000000000001</v>
      </c>
      <c r="U11" s="680">
        <v>20.07</v>
      </c>
      <c r="V11" s="680">
        <v>44.561</v>
      </c>
      <c r="W11" s="680">
        <v>0</v>
      </c>
      <c r="X11" s="680">
        <v>124986.5</v>
      </c>
      <c r="Y11" s="688">
        <v>13188.646000000001</v>
      </c>
      <c r="Z11" s="680">
        <v>192.27199999999999</v>
      </c>
      <c r="AA11" s="680">
        <v>5046.8779999999997</v>
      </c>
    </row>
    <row r="12" spans="2:31" ht="45" x14ac:dyDescent="0.25">
      <c r="B12" s="679" t="s">
        <v>38</v>
      </c>
      <c r="C12" s="680">
        <v>1469035.17</v>
      </c>
      <c r="D12" s="680">
        <v>60809.383999999998</v>
      </c>
      <c r="E12" s="680">
        <v>8365.0429999999997</v>
      </c>
      <c r="F12" s="680">
        <v>898429.89599999995</v>
      </c>
      <c r="G12" s="680">
        <v>4631.2280000000001</v>
      </c>
      <c r="H12" s="680">
        <v>14121.254000000001</v>
      </c>
      <c r="I12" s="680">
        <v>165632.16</v>
      </c>
      <c r="J12" s="680">
        <v>78819.850999999995</v>
      </c>
      <c r="K12" s="682">
        <v>95102.104000000007</v>
      </c>
      <c r="L12" s="680">
        <v>23436.960999999999</v>
      </c>
      <c r="M12" s="680">
        <v>11292.045</v>
      </c>
      <c r="N12" s="680">
        <v>12354.38</v>
      </c>
      <c r="O12" s="680">
        <v>9102.366</v>
      </c>
      <c r="P12" s="680">
        <v>13874.183000000001</v>
      </c>
      <c r="Q12" s="680">
        <v>11517.236000000001</v>
      </c>
      <c r="R12" s="680">
        <v>13810.471</v>
      </c>
      <c r="S12" s="680">
        <v>4948.2560000000003</v>
      </c>
      <c r="T12" s="680">
        <v>29785.35</v>
      </c>
      <c r="U12" s="680">
        <v>3550.7339999999999</v>
      </c>
      <c r="V12" s="680">
        <v>9452.268</v>
      </c>
      <c r="W12" s="680">
        <v>0</v>
      </c>
      <c r="X12" s="680">
        <v>1469035.17</v>
      </c>
      <c r="Y12" s="688">
        <v>760059.88800000004</v>
      </c>
      <c r="Z12" s="680">
        <v>186975.97899999999</v>
      </c>
      <c r="AA12" s="680">
        <v>1192710.1129999999</v>
      </c>
    </row>
    <row r="13" spans="2:31" ht="90" x14ac:dyDescent="0.25">
      <c r="B13" s="679" t="s">
        <v>39</v>
      </c>
      <c r="C13" s="680">
        <v>114968.976</v>
      </c>
      <c r="D13" s="680">
        <v>2984.9929999999999</v>
      </c>
      <c r="E13" s="680">
        <v>3617.076</v>
      </c>
      <c r="F13" s="680">
        <v>38808.29</v>
      </c>
      <c r="G13" s="680">
        <v>6546.6289999999999</v>
      </c>
      <c r="H13" s="680">
        <v>2290.6170000000002</v>
      </c>
      <c r="I13" s="680">
        <v>2802.4789999999998</v>
      </c>
      <c r="J13" s="680">
        <v>7276.78</v>
      </c>
      <c r="K13" s="682">
        <v>7303.8149999999996</v>
      </c>
      <c r="L13" s="680">
        <v>1536.7249999999999</v>
      </c>
      <c r="M13" s="680">
        <v>1483.152</v>
      </c>
      <c r="N13" s="680">
        <v>468.92399999999998</v>
      </c>
      <c r="O13" s="680">
        <v>27483.742999999999</v>
      </c>
      <c r="P13" s="680">
        <v>1262.9000000000001</v>
      </c>
      <c r="Q13" s="680">
        <v>506.87900000000002</v>
      </c>
      <c r="R13" s="680">
        <v>2212.4580000000001</v>
      </c>
      <c r="S13" s="680">
        <v>3634.4409999999998</v>
      </c>
      <c r="T13" s="680">
        <v>2839.3180000000002</v>
      </c>
      <c r="U13" s="680">
        <v>1271.5160000000001</v>
      </c>
      <c r="V13" s="680">
        <v>638.24099999999999</v>
      </c>
      <c r="W13" s="680">
        <v>0</v>
      </c>
      <c r="X13" s="680">
        <v>114968.976</v>
      </c>
      <c r="Y13" s="688">
        <v>50023.826999999997</v>
      </c>
      <c r="Z13" s="680">
        <v>0</v>
      </c>
      <c r="AA13" s="680">
        <v>4697.7550000000001</v>
      </c>
    </row>
    <row r="14" spans="2:31" ht="120" x14ac:dyDescent="0.25">
      <c r="B14" s="679" t="s">
        <v>40</v>
      </c>
      <c r="C14" s="680">
        <v>45275.099000000002</v>
      </c>
      <c r="D14" s="680">
        <v>320.75799999999998</v>
      </c>
      <c r="E14" s="680">
        <v>5428.9210000000003</v>
      </c>
      <c r="F14" s="680">
        <v>9970.9040000000005</v>
      </c>
      <c r="G14" s="680">
        <v>750.44600000000003</v>
      </c>
      <c r="H14" s="680">
        <v>11168.699000000001</v>
      </c>
      <c r="I14" s="680">
        <v>1743.0650000000001</v>
      </c>
      <c r="J14" s="680">
        <v>2980.848</v>
      </c>
      <c r="K14" s="682">
        <v>1594.4559999999999</v>
      </c>
      <c r="L14" s="680">
        <v>603.25599999999997</v>
      </c>
      <c r="M14" s="680">
        <v>263.91000000000003</v>
      </c>
      <c r="N14" s="680">
        <v>165.52099999999999</v>
      </c>
      <c r="O14" s="680">
        <v>5611.4480000000003</v>
      </c>
      <c r="P14" s="680">
        <v>679.904</v>
      </c>
      <c r="Q14" s="680">
        <v>1152.328</v>
      </c>
      <c r="R14" s="680">
        <v>617.15099999999995</v>
      </c>
      <c r="S14" s="680">
        <v>285.471</v>
      </c>
      <c r="T14" s="680">
        <v>1278.3320000000001</v>
      </c>
      <c r="U14" s="680">
        <v>303.79700000000003</v>
      </c>
      <c r="V14" s="680">
        <v>355.88400000000001</v>
      </c>
      <c r="W14" s="680">
        <v>0</v>
      </c>
      <c r="X14" s="680">
        <v>45275.099000000002</v>
      </c>
      <c r="Y14" s="688">
        <v>17228.539000000001</v>
      </c>
      <c r="Z14" s="680">
        <v>0</v>
      </c>
      <c r="AA14" s="680">
        <v>14839.893</v>
      </c>
    </row>
    <row r="15" spans="2:31" s="685" customFormat="1" ht="60" x14ac:dyDescent="0.25">
      <c r="B15" s="691" t="s">
        <v>41</v>
      </c>
      <c r="C15" s="688">
        <v>276795.63799999998</v>
      </c>
      <c r="D15" s="688">
        <v>849.22400000000005</v>
      </c>
      <c r="E15" s="688">
        <v>358.18200000000002</v>
      </c>
      <c r="F15" s="688">
        <v>15215.61</v>
      </c>
      <c r="G15" s="688">
        <v>20609.66</v>
      </c>
      <c r="H15" s="688">
        <v>1541.4849999999999</v>
      </c>
      <c r="I15" s="688">
        <v>146486.30499999999</v>
      </c>
      <c r="J15" s="688">
        <v>15141.582</v>
      </c>
      <c r="K15" s="690">
        <v>19972.752</v>
      </c>
      <c r="L15" s="688">
        <v>703.22699999999998</v>
      </c>
      <c r="M15" s="688">
        <v>1721.42</v>
      </c>
      <c r="N15" s="688">
        <v>363.03800000000001</v>
      </c>
      <c r="O15" s="688">
        <v>21464.594000000001</v>
      </c>
      <c r="P15" s="688">
        <v>11351.995000000001</v>
      </c>
      <c r="Q15" s="688">
        <v>1469.1590000000001</v>
      </c>
      <c r="R15" s="688">
        <v>13206.618</v>
      </c>
      <c r="S15" s="688">
        <v>2555.8150000000001</v>
      </c>
      <c r="T15" s="688">
        <v>2275.4960000000001</v>
      </c>
      <c r="U15" s="688">
        <v>873.51300000000003</v>
      </c>
      <c r="V15" s="688">
        <v>635.96299999999997</v>
      </c>
      <c r="W15" s="688">
        <v>0</v>
      </c>
      <c r="X15" s="688">
        <v>276795.63799999998</v>
      </c>
      <c r="Y15" s="688">
        <v>34558.934000000001</v>
      </c>
      <c r="Z15" s="688">
        <v>200825.666</v>
      </c>
      <c r="AA15" s="688">
        <v>22805.041000000001</v>
      </c>
      <c r="AB15" s="646">
        <f>X15/($Y15+$X15+$Z15)</f>
        <v>0.54042623565651893</v>
      </c>
      <c r="AC15" s="646">
        <f t="shared" ref="AC15:AD15" si="0">Y15/($Y15+$X15+$Z15)</f>
        <v>6.7474165217596707E-2</v>
      </c>
      <c r="AD15" s="646">
        <f t="shared" si="0"/>
        <v>0.39209959912588427</v>
      </c>
      <c r="AE15" s="685" t="s">
        <v>95</v>
      </c>
    </row>
    <row r="16" spans="2:31" ht="165" x14ac:dyDescent="0.25">
      <c r="B16" s="679" t="s">
        <v>42</v>
      </c>
      <c r="C16" s="680">
        <v>11855.458000000001</v>
      </c>
      <c r="D16" s="680">
        <v>133.15299999999999</v>
      </c>
      <c r="E16" s="680">
        <v>58.838999999999999</v>
      </c>
      <c r="F16" s="680">
        <v>1677.519</v>
      </c>
      <c r="G16" s="680">
        <v>15.398999999999999</v>
      </c>
      <c r="H16" s="680">
        <v>380.75799999999998</v>
      </c>
      <c r="I16" s="680">
        <v>574.51400000000001</v>
      </c>
      <c r="J16" s="680">
        <v>2713.913</v>
      </c>
      <c r="K16" s="682">
        <v>3456.53</v>
      </c>
      <c r="L16" s="680">
        <v>45.42</v>
      </c>
      <c r="M16" s="680">
        <v>193.42599999999999</v>
      </c>
      <c r="N16" s="680">
        <v>303.952</v>
      </c>
      <c r="O16" s="680">
        <v>107.629</v>
      </c>
      <c r="P16" s="680">
        <v>351.99200000000002</v>
      </c>
      <c r="Q16" s="680">
        <v>842.84900000000005</v>
      </c>
      <c r="R16" s="680">
        <v>725.39599999999996</v>
      </c>
      <c r="S16" s="680">
        <v>41.555</v>
      </c>
      <c r="T16" s="680">
        <v>129.91300000000001</v>
      </c>
      <c r="U16" s="680">
        <v>32.225999999999999</v>
      </c>
      <c r="V16" s="680">
        <v>70.474999999999994</v>
      </c>
      <c r="W16" s="680">
        <v>0</v>
      </c>
      <c r="X16" s="680">
        <v>11855.458000000001</v>
      </c>
      <c r="Y16" s="688">
        <v>13454.200999999999</v>
      </c>
      <c r="Z16" s="680">
        <v>0</v>
      </c>
      <c r="AA16" s="680">
        <v>1872.366</v>
      </c>
    </row>
    <row r="17" spans="2:28" ht="60" x14ac:dyDescent="0.25">
      <c r="B17" s="679" t="s">
        <v>43</v>
      </c>
      <c r="C17" s="682">
        <v>246848.693</v>
      </c>
      <c r="D17" s="682">
        <v>1930.4459999999999</v>
      </c>
      <c r="E17" s="682">
        <v>2359.8180000000002</v>
      </c>
      <c r="F17" s="682">
        <v>48935.131000000001</v>
      </c>
      <c r="G17" s="682">
        <v>2859.2420000000002</v>
      </c>
      <c r="H17" s="682">
        <v>1838.443</v>
      </c>
      <c r="I17" s="682">
        <v>4599.134</v>
      </c>
      <c r="J17" s="682">
        <v>58627.923000000003</v>
      </c>
      <c r="K17" s="682">
        <v>103845.74</v>
      </c>
      <c r="L17" s="682">
        <v>399.92500000000001</v>
      </c>
      <c r="M17" s="682">
        <v>1548.865</v>
      </c>
      <c r="N17" s="682">
        <v>1173.3</v>
      </c>
      <c r="O17" s="682">
        <v>770.226</v>
      </c>
      <c r="P17" s="682">
        <v>5330.9989999999998</v>
      </c>
      <c r="Q17" s="682">
        <v>8394.7569999999996</v>
      </c>
      <c r="R17" s="682">
        <v>1374.306</v>
      </c>
      <c r="S17" s="682">
        <v>321.863</v>
      </c>
      <c r="T17" s="682">
        <v>1238.1179999999999</v>
      </c>
      <c r="U17" s="682">
        <v>362.36500000000001</v>
      </c>
      <c r="V17" s="682">
        <v>938.09199999999998</v>
      </c>
      <c r="W17" s="682">
        <v>0</v>
      </c>
      <c r="X17" s="682">
        <v>246848.693</v>
      </c>
      <c r="Y17" s="690">
        <v>79505.210000000006</v>
      </c>
      <c r="Z17" s="682">
        <v>0</v>
      </c>
      <c r="AA17" s="682">
        <v>86857.63</v>
      </c>
    </row>
    <row r="18" spans="2:28" ht="60" x14ac:dyDescent="0.25">
      <c r="B18" s="679" t="s">
        <v>44</v>
      </c>
      <c r="C18" s="680">
        <v>13717.925999999999</v>
      </c>
      <c r="D18" s="680">
        <v>31.36</v>
      </c>
      <c r="E18" s="680">
        <v>90.700999999999993</v>
      </c>
      <c r="F18" s="680">
        <v>1781.2239999999999</v>
      </c>
      <c r="G18" s="680">
        <v>18.096</v>
      </c>
      <c r="H18" s="680">
        <v>73.87</v>
      </c>
      <c r="I18" s="680">
        <v>1061.385</v>
      </c>
      <c r="J18" s="680">
        <v>1465.9739999999999</v>
      </c>
      <c r="K18" s="682">
        <v>1164.7729999999999</v>
      </c>
      <c r="L18" s="680">
        <v>914.69100000000003</v>
      </c>
      <c r="M18" s="680">
        <v>465.13400000000001</v>
      </c>
      <c r="N18" s="680">
        <v>437.48500000000001</v>
      </c>
      <c r="O18" s="680">
        <v>94.92</v>
      </c>
      <c r="P18" s="680">
        <v>919.26700000000005</v>
      </c>
      <c r="Q18" s="680">
        <v>3362.1770000000001</v>
      </c>
      <c r="R18" s="680">
        <v>253.91300000000001</v>
      </c>
      <c r="S18" s="680">
        <v>326.178</v>
      </c>
      <c r="T18" s="680">
        <v>860.70799999999997</v>
      </c>
      <c r="U18" s="680">
        <v>328.81099999999998</v>
      </c>
      <c r="V18" s="680">
        <v>67.259</v>
      </c>
      <c r="W18" s="680">
        <v>0</v>
      </c>
      <c r="X18" s="680">
        <v>13717.925999999999</v>
      </c>
      <c r="Y18" s="688">
        <v>63413.209000000003</v>
      </c>
      <c r="Z18" s="680">
        <v>0</v>
      </c>
      <c r="AA18" s="680">
        <v>2851.212</v>
      </c>
    </row>
    <row r="19" spans="2:28" ht="75" x14ac:dyDescent="0.25">
      <c r="B19" s="679" t="s">
        <v>45</v>
      </c>
      <c r="C19" s="680">
        <v>136343.67199999999</v>
      </c>
      <c r="D19" s="680">
        <v>274.59399999999999</v>
      </c>
      <c r="E19" s="680">
        <v>183.29599999999999</v>
      </c>
      <c r="F19" s="680">
        <v>11222.967000000001</v>
      </c>
      <c r="G19" s="680">
        <v>1768.3620000000001</v>
      </c>
      <c r="H19" s="680">
        <v>527.03700000000003</v>
      </c>
      <c r="I19" s="680">
        <v>1814.4580000000001</v>
      </c>
      <c r="J19" s="680">
        <v>19014.383000000002</v>
      </c>
      <c r="K19" s="682">
        <v>5478.4759999999997</v>
      </c>
      <c r="L19" s="680">
        <v>715.42899999999997</v>
      </c>
      <c r="M19" s="680">
        <v>52015.146000000001</v>
      </c>
      <c r="N19" s="680">
        <v>15176.978999999999</v>
      </c>
      <c r="O19" s="680">
        <v>4445.9350000000004</v>
      </c>
      <c r="P19" s="680">
        <v>11401.471</v>
      </c>
      <c r="Q19" s="680">
        <v>3149.5839999999998</v>
      </c>
      <c r="R19" s="680">
        <v>1880.711</v>
      </c>
      <c r="S19" s="680">
        <v>2993.4760000000001</v>
      </c>
      <c r="T19" s="680">
        <v>2048.3989999999999</v>
      </c>
      <c r="U19" s="680">
        <v>872.02200000000005</v>
      </c>
      <c r="V19" s="680">
        <v>1360.9469999999999</v>
      </c>
      <c r="W19" s="680">
        <v>0</v>
      </c>
      <c r="X19" s="680">
        <v>136343.67199999999</v>
      </c>
      <c r="Y19" s="688">
        <v>57786.957999999999</v>
      </c>
      <c r="Z19" s="680">
        <v>15146.082</v>
      </c>
      <c r="AA19" s="680">
        <v>52049.728000000003</v>
      </c>
    </row>
    <row r="20" spans="2:28" ht="60" x14ac:dyDescent="0.25">
      <c r="B20" s="679" t="s">
        <v>46</v>
      </c>
      <c r="C20" s="680">
        <v>67676.581999999995</v>
      </c>
      <c r="D20" s="680">
        <v>2472.9180000000001</v>
      </c>
      <c r="E20" s="680">
        <v>455.56900000000002</v>
      </c>
      <c r="F20" s="680">
        <v>10537.654</v>
      </c>
      <c r="G20" s="680">
        <v>748.5</v>
      </c>
      <c r="H20" s="680">
        <v>639.58100000000002</v>
      </c>
      <c r="I20" s="680">
        <v>2772.674</v>
      </c>
      <c r="J20" s="680">
        <v>6315.3879999999999</v>
      </c>
      <c r="K20" s="682">
        <v>3318.076</v>
      </c>
      <c r="L20" s="680">
        <v>312.96600000000001</v>
      </c>
      <c r="M20" s="680">
        <v>1373.347</v>
      </c>
      <c r="N20" s="680">
        <v>21123.136999999999</v>
      </c>
      <c r="O20" s="680">
        <v>9377.8439999999991</v>
      </c>
      <c r="P20" s="680">
        <v>2021.6969999999999</v>
      </c>
      <c r="Q20" s="680">
        <v>1354.93</v>
      </c>
      <c r="R20" s="680">
        <v>1020.814</v>
      </c>
      <c r="S20" s="680">
        <v>948.78599999999994</v>
      </c>
      <c r="T20" s="680">
        <v>1688.76</v>
      </c>
      <c r="U20" s="680">
        <v>544.41300000000001</v>
      </c>
      <c r="V20" s="680">
        <v>649.52800000000002</v>
      </c>
      <c r="W20" s="680">
        <v>0</v>
      </c>
      <c r="X20" s="680">
        <v>67676.581999999995</v>
      </c>
      <c r="Y20" s="688">
        <v>76656.925000000003</v>
      </c>
      <c r="Z20" s="680">
        <v>0</v>
      </c>
      <c r="AA20" s="682">
        <v>4022.6959999999999</v>
      </c>
    </row>
    <row r="21" spans="2:28" ht="45" x14ac:dyDescent="0.25">
      <c r="B21" s="679" t="s">
        <v>47</v>
      </c>
      <c r="C21" s="680">
        <v>70456.695000000007</v>
      </c>
      <c r="D21" s="680">
        <v>317.29399999999998</v>
      </c>
      <c r="E21" s="680">
        <v>96.088999999999999</v>
      </c>
      <c r="F21" s="680">
        <v>8276.0010000000002</v>
      </c>
      <c r="G21" s="680">
        <v>626.12099999999998</v>
      </c>
      <c r="H21" s="680">
        <v>692.01099999999997</v>
      </c>
      <c r="I21" s="680">
        <v>1812.298</v>
      </c>
      <c r="J21" s="680">
        <v>18747.543000000001</v>
      </c>
      <c r="K21" s="682">
        <v>5730.45</v>
      </c>
      <c r="L21" s="680">
        <v>1348.653</v>
      </c>
      <c r="M21" s="680">
        <v>2452.114</v>
      </c>
      <c r="N21" s="680">
        <v>3941.4630000000002</v>
      </c>
      <c r="O21" s="680">
        <v>7513.2650000000003</v>
      </c>
      <c r="P21" s="680">
        <v>3809.518</v>
      </c>
      <c r="Q21" s="680">
        <v>2383.0410000000002</v>
      </c>
      <c r="R21" s="680">
        <v>824.90599999999995</v>
      </c>
      <c r="S21" s="680">
        <v>1022.0890000000001</v>
      </c>
      <c r="T21" s="680">
        <v>8401.6759999999995</v>
      </c>
      <c r="U21" s="680">
        <v>1287.499</v>
      </c>
      <c r="V21" s="680">
        <v>1174.664</v>
      </c>
      <c r="W21" s="680">
        <v>0</v>
      </c>
      <c r="X21" s="680">
        <v>70456.695000000007</v>
      </c>
      <c r="Y21" s="688">
        <v>156322.48199999999</v>
      </c>
      <c r="Z21" s="680">
        <v>11.504</v>
      </c>
      <c r="AA21" s="680">
        <v>8846.0409999999993</v>
      </c>
    </row>
    <row r="22" spans="2:28" ht="90" x14ac:dyDescent="0.25">
      <c r="B22" s="679" t="s">
        <v>48</v>
      </c>
      <c r="C22" s="680">
        <v>188347.992</v>
      </c>
      <c r="D22" s="680">
        <v>3399.7179999999998</v>
      </c>
      <c r="E22" s="680">
        <v>779.00300000000004</v>
      </c>
      <c r="F22" s="680">
        <v>47122.091999999997</v>
      </c>
      <c r="G22" s="680">
        <v>2537.94</v>
      </c>
      <c r="H22" s="680">
        <v>1658.999</v>
      </c>
      <c r="I22" s="680">
        <v>8673.4750000000004</v>
      </c>
      <c r="J22" s="680">
        <v>36853.887999999999</v>
      </c>
      <c r="K22" s="682">
        <v>6680.2960000000003</v>
      </c>
      <c r="L22" s="680">
        <v>1857.155</v>
      </c>
      <c r="M22" s="680">
        <v>9500.39</v>
      </c>
      <c r="N22" s="680">
        <v>6325.7</v>
      </c>
      <c r="O22" s="680">
        <v>5422.6009999999997</v>
      </c>
      <c r="P22" s="680">
        <v>42876.612999999998</v>
      </c>
      <c r="Q22" s="680">
        <v>5613.0379999999996</v>
      </c>
      <c r="R22" s="680">
        <v>1622.9880000000001</v>
      </c>
      <c r="S22" s="680">
        <v>1519.7719999999999</v>
      </c>
      <c r="T22" s="680">
        <v>3354.413</v>
      </c>
      <c r="U22" s="680">
        <v>1368.268</v>
      </c>
      <c r="V22" s="680">
        <v>1181.643</v>
      </c>
      <c r="W22" s="680">
        <v>0</v>
      </c>
      <c r="X22" s="680">
        <v>188347.992</v>
      </c>
      <c r="Y22" s="688">
        <v>24385.764999999999</v>
      </c>
      <c r="Z22" s="680">
        <v>36304.576000000001</v>
      </c>
      <c r="AA22" s="680">
        <v>64002.305999999997</v>
      </c>
    </row>
    <row r="23" spans="2:28" ht="60" x14ac:dyDescent="0.25">
      <c r="B23" s="679" t="s">
        <v>49</v>
      </c>
      <c r="C23" s="680">
        <v>125800.734</v>
      </c>
      <c r="D23" s="680">
        <v>539.10799999999995</v>
      </c>
      <c r="E23" s="680">
        <v>909.63099999999997</v>
      </c>
      <c r="F23" s="680">
        <v>26454.823</v>
      </c>
      <c r="G23" s="680">
        <v>2957.37</v>
      </c>
      <c r="H23" s="680">
        <v>2099.94</v>
      </c>
      <c r="I23" s="680">
        <v>6400.6360000000004</v>
      </c>
      <c r="J23" s="680">
        <v>17881.489000000001</v>
      </c>
      <c r="K23" s="682">
        <v>16976.966</v>
      </c>
      <c r="L23" s="680">
        <v>1722.9069999999999</v>
      </c>
      <c r="M23" s="680">
        <v>8937.4470000000001</v>
      </c>
      <c r="N23" s="680">
        <v>2623.4380000000001</v>
      </c>
      <c r="O23" s="680">
        <v>3967.6419999999998</v>
      </c>
      <c r="P23" s="680">
        <v>8066.2089999999998</v>
      </c>
      <c r="Q23" s="680">
        <v>16182.248</v>
      </c>
      <c r="R23" s="680">
        <v>978.94399999999996</v>
      </c>
      <c r="S23" s="680">
        <v>1160.1500000000001</v>
      </c>
      <c r="T23" s="680">
        <v>3468.482</v>
      </c>
      <c r="U23" s="680">
        <v>2208.7069999999999</v>
      </c>
      <c r="V23" s="680">
        <v>2264.5970000000002</v>
      </c>
      <c r="W23" s="680">
        <v>0</v>
      </c>
      <c r="X23" s="680">
        <v>125800.734</v>
      </c>
      <c r="Y23" s="688">
        <v>40819.983</v>
      </c>
      <c r="Z23" s="680">
        <v>0</v>
      </c>
      <c r="AA23" s="680">
        <v>7378.0950000000003</v>
      </c>
    </row>
    <row r="24" spans="2:28" ht="135" x14ac:dyDescent="0.25">
      <c r="B24" s="679" t="s">
        <v>50</v>
      </c>
      <c r="C24" s="680">
        <v>9436.5769999999993</v>
      </c>
      <c r="D24" s="680">
        <v>158.82499999999999</v>
      </c>
      <c r="E24" s="680">
        <v>160.49700000000001</v>
      </c>
      <c r="F24" s="680">
        <v>2622.6109999999999</v>
      </c>
      <c r="G24" s="680">
        <v>147.02699999999999</v>
      </c>
      <c r="H24" s="680">
        <v>255.477</v>
      </c>
      <c r="I24" s="680">
        <v>184.386</v>
      </c>
      <c r="J24" s="680">
        <v>1524.4949999999999</v>
      </c>
      <c r="K24" s="682">
        <v>716.28800000000001</v>
      </c>
      <c r="L24" s="680">
        <v>247.262</v>
      </c>
      <c r="M24" s="680">
        <v>573.65599999999995</v>
      </c>
      <c r="N24" s="680">
        <v>286.82</v>
      </c>
      <c r="O24" s="680">
        <v>162.334</v>
      </c>
      <c r="P24" s="680">
        <v>1033.6980000000001</v>
      </c>
      <c r="Q24" s="680">
        <v>431.73599999999999</v>
      </c>
      <c r="R24" s="680">
        <v>399.10899999999998</v>
      </c>
      <c r="S24" s="680">
        <v>90.417000000000002</v>
      </c>
      <c r="T24" s="680">
        <v>237.08199999999999</v>
      </c>
      <c r="U24" s="680">
        <v>71.707999999999998</v>
      </c>
      <c r="V24" s="680">
        <v>133.149</v>
      </c>
      <c r="W24" s="680">
        <v>0</v>
      </c>
      <c r="X24" s="680">
        <v>9436.5769999999993</v>
      </c>
      <c r="Y24" s="688">
        <v>162062.07</v>
      </c>
      <c r="Z24" s="680">
        <v>718.46799999999996</v>
      </c>
      <c r="AA24" s="680">
        <v>1372.4</v>
      </c>
    </row>
    <row r="25" spans="2:28" ht="30" x14ac:dyDescent="0.25">
      <c r="B25" s="679" t="s">
        <v>51</v>
      </c>
      <c r="C25" s="680">
        <v>10754.882</v>
      </c>
      <c r="D25" s="680">
        <v>26.241</v>
      </c>
      <c r="E25" s="680">
        <v>13.047000000000001</v>
      </c>
      <c r="F25" s="680">
        <v>760.96</v>
      </c>
      <c r="G25" s="680">
        <v>15.13</v>
      </c>
      <c r="H25" s="680">
        <v>54.31</v>
      </c>
      <c r="I25" s="680">
        <v>302.83999999999997</v>
      </c>
      <c r="J25" s="680">
        <v>743.30799999999999</v>
      </c>
      <c r="K25" s="682">
        <v>170.63800000000001</v>
      </c>
      <c r="L25" s="680">
        <v>110.991</v>
      </c>
      <c r="M25" s="680">
        <v>249.988</v>
      </c>
      <c r="N25" s="680">
        <v>279.69200000000001</v>
      </c>
      <c r="O25" s="680">
        <v>43.518000000000001</v>
      </c>
      <c r="P25" s="680">
        <v>2198.3539999999998</v>
      </c>
      <c r="Q25" s="680">
        <v>270.53199999999998</v>
      </c>
      <c r="R25" s="680">
        <v>87.846000000000004</v>
      </c>
      <c r="S25" s="680">
        <v>5142</v>
      </c>
      <c r="T25" s="680">
        <v>141.19</v>
      </c>
      <c r="U25" s="680">
        <v>108.55</v>
      </c>
      <c r="V25" s="680">
        <v>35.747</v>
      </c>
      <c r="W25" s="680">
        <v>0</v>
      </c>
      <c r="X25" s="680">
        <v>10754.882</v>
      </c>
      <c r="Y25" s="688">
        <v>117640.80100000001</v>
      </c>
      <c r="Z25" s="680">
        <v>0</v>
      </c>
      <c r="AA25" s="680">
        <v>349.25</v>
      </c>
    </row>
    <row r="26" spans="2:28" ht="60" x14ac:dyDescent="0.25">
      <c r="B26" s="679" t="s">
        <v>52</v>
      </c>
      <c r="C26" s="680">
        <v>31847.851999999999</v>
      </c>
      <c r="D26" s="680">
        <v>42.661999999999999</v>
      </c>
      <c r="E26" s="680">
        <v>15.125999999999999</v>
      </c>
      <c r="F26" s="680">
        <v>649.24400000000003</v>
      </c>
      <c r="G26" s="680">
        <v>30.015000000000001</v>
      </c>
      <c r="H26" s="680">
        <v>43.776000000000003</v>
      </c>
      <c r="I26" s="680">
        <v>156.39400000000001</v>
      </c>
      <c r="J26" s="680">
        <v>336.75599999999997</v>
      </c>
      <c r="K26" s="682">
        <v>246.18100000000001</v>
      </c>
      <c r="L26" s="680">
        <v>128.10599999999999</v>
      </c>
      <c r="M26" s="680">
        <v>232.214</v>
      </c>
      <c r="N26" s="680">
        <v>58.124000000000002</v>
      </c>
      <c r="O26" s="680">
        <v>30.701000000000001</v>
      </c>
      <c r="P26" s="680">
        <v>600.69299999999998</v>
      </c>
      <c r="Q26" s="680">
        <v>175.584</v>
      </c>
      <c r="R26" s="680">
        <v>321.69200000000001</v>
      </c>
      <c r="S26" s="680">
        <v>94.8</v>
      </c>
      <c r="T26" s="680">
        <v>28584.258999999998</v>
      </c>
      <c r="U26" s="680">
        <v>79.480999999999995</v>
      </c>
      <c r="V26" s="680">
        <v>22.044</v>
      </c>
      <c r="W26" s="680">
        <v>0</v>
      </c>
      <c r="X26" s="680">
        <v>31847.851999999999</v>
      </c>
      <c r="Y26" s="688">
        <v>184309.508</v>
      </c>
      <c r="Z26" s="680">
        <v>0</v>
      </c>
      <c r="AA26" s="680">
        <v>1111.3130000000001</v>
      </c>
    </row>
    <row r="27" spans="2:28" ht="75" x14ac:dyDescent="0.25">
      <c r="B27" s="679" t="s">
        <v>53</v>
      </c>
      <c r="C27" s="680">
        <v>7535.6790000000001</v>
      </c>
      <c r="D27" s="680">
        <v>11.198</v>
      </c>
      <c r="E27" s="680">
        <v>8.5709999999999997</v>
      </c>
      <c r="F27" s="680">
        <v>293.81299999999999</v>
      </c>
      <c r="G27" s="680">
        <v>5.6769999999999996</v>
      </c>
      <c r="H27" s="680">
        <v>19.670999999999999</v>
      </c>
      <c r="I27" s="680">
        <v>92.356999999999999</v>
      </c>
      <c r="J27" s="680">
        <v>164.50899999999999</v>
      </c>
      <c r="K27" s="682">
        <v>47.091999999999999</v>
      </c>
      <c r="L27" s="680">
        <v>76.775999999999996</v>
      </c>
      <c r="M27" s="680">
        <v>219.32599999999999</v>
      </c>
      <c r="N27" s="680">
        <v>25.196999999999999</v>
      </c>
      <c r="O27" s="680">
        <v>41.430999999999997</v>
      </c>
      <c r="P27" s="680">
        <v>183.82499999999999</v>
      </c>
      <c r="Q27" s="680">
        <v>84.617999999999995</v>
      </c>
      <c r="R27" s="680">
        <v>119.571</v>
      </c>
      <c r="S27" s="680">
        <v>67.19</v>
      </c>
      <c r="T27" s="680">
        <v>70.897999999999996</v>
      </c>
      <c r="U27" s="680">
        <v>5730.0780000000004</v>
      </c>
      <c r="V27" s="680">
        <v>273.88099999999997</v>
      </c>
      <c r="W27" s="680">
        <v>0</v>
      </c>
      <c r="X27" s="680">
        <v>7535.6790000000001</v>
      </c>
      <c r="Y27" s="688">
        <v>33496.231</v>
      </c>
      <c r="Z27" s="680">
        <v>1301.731</v>
      </c>
      <c r="AA27" s="680">
        <v>1518.155</v>
      </c>
    </row>
    <row r="28" spans="2:28" ht="30" x14ac:dyDescent="0.25">
      <c r="B28" s="679" t="s">
        <v>54</v>
      </c>
      <c r="C28" s="680">
        <v>18716.506000000001</v>
      </c>
      <c r="D28" s="680">
        <v>141.80000000000001</v>
      </c>
      <c r="E28" s="680">
        <v>134.739</v>
      </c>
      <c r="F28" s="680">
        <v>4594.5330000000004</v>
      </c>
      <c r="G28" s="680">
        <v>39.683999999999997</v>
      </c>
      <c r="H28" s="680">
        <v>296.983</v>
      </c>
      <c r="I28" s="680">
        <v>347.952</v>
      </c>
      <c r="J28" s="680">
        <v>6605.29</v>
      </c>
      <c r="K28" s="682">
        <v>469.51799999999997</v>
      </c>
      <c r="L28" s="680">
        <v>470.13099999999997</v>
      </c>
      <c r="M28" s="680">
        <v>1746.08</v>
      </c>
      <c r="N28" s="680">
        <v>263.04199999999997</v>
      </c>
      <c r="O28" s="680">
        <v>327.30799999999999</v>
      </c>
      <c r="P28" s="680">
        <v>633.31299999999999</v>
      </c>
      <c r="Q28" s="680">
        <v>277.10500000000002</v>
      </c>
      <c r="R28" s="680">
        <v>54.473999999999997</v>
      </c>
      <c r="S28" s="680">
        <v>138.99600000000001</v>
      </c>
      <c r="T28" s="680">
        <v>1085.2080000000001</v>
      </c>
      <c r="U28" s="680">
        <v>176.429</v>
      </c>
      <c r="V28" s="680">
        <v>913.92100000000005</v>
      </c>
      <c r="W28" s="680">
        <v>0</v>
      </c>
      <c r="X28" s="680">
        <v>18716.506000000001</v>
      </c>
      <c r="Y28" s="688">
        <v>29950.353999999999</v>
      </c>
      <c r="Z28" s="680">
        <v>0</v>
      </c>
      <c r="AA28" s="680">
        <v>436.19</v>
      </c>
    </row>
    <row r="29" spans="2:28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2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8">
        <v>201.73500000000001</v>
      </c>
      <c r="Z29" s="680">
        <v>0</v>
      </c>
      <c r="AA29" s="680">
        <v>0</v>
      </c>
    </row>
    <row r="31" spans="2:28" x14ac:dyDescent="0.25">
      <c r="B31" s="683" t="s">
        <v>57</v>
      </c>
      <c r="AB31" s="684" t="s">
        <v>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A57BD-2E37-4CD5-8692-021F50C71BC7}">
  <sheetPr codeName="Feuil28"/>
  <dimension ref="B1:AE31"/>
  <sheetViews>
    <sheetView topLeftCell="A6" workbookViewId="0">
      <selection activeCell="D10" sqref="D10:AB29"/>
    </sheetView>
  </sheetViews>
  <sheetFormatPr baseColWidth="10" defaultColWidth="11.5703125" defaultRowHeight="15" x14ac:dyDescent="0.25"/>
  <cols>
    <col min="1" max="24" width="11.5703125" style="673"/>
    <col min="25" max="25" width="11.5703125" style="685"/>
    <col min="26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94</v>
      </c>
    </row>
    <row r="3" spans="2:31" x14ac:dyDescent="0.25">
      <c r="B3" s="674" t="s">
        <v>2</v>
      </c>
    </row>
    <row r="4" spans="2:31" x14ac:dyDescent="0.25">
      <c r="B4" s="674" t="s">
        <v>82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86" t="s">
        <v>6</v>
      </c>
      <c r="Z6" s="676" t="s">
        <v>7</v>
      </c>
      <c r="AA6" s="676" t="s">
        <v>8</v>
      </c>
      <c r="AB6" s="647" t="s">
        <v>73</v>
      </c>
      <c r="AC6" t="s">
        <v>74</v>
      </c>
      <c r="AD6" t="s">
        <v>75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10</v>
      </c>
      <c r="Y7" s="686" t="s">
        <v>32</v>
      </c>
      <c r="Z7" s="676" t="s">
        <v>32</v>
      </c>
      <c r="AA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87" t="s">
        <v>34</v>
      </c>
      <c r="Z8" s="678" t="s">
        <v>34</v>
      </c>
      <c r="AA8" s="678" t="s">
        <v>34</v>
      </c>
    </row>
    <row r="9" spans="2:31" x14ac:dyDescent="0.25">
      <c r="B9" s="679" t="s">
        <v>35</v>
      </c>
      <c r="C9" s="680">
        <v>3111282.8089999999</v>
      </c>
      <c r="D9" s="680">
        <v>108210.39200000001</v>
      </c>
      <c r="E9" s="680">
        <v>30301.883999999998</v>
      </c>
      <c r="F9" s="680">
        <v>1301487.027</v>
      </c>
      <c r="G9" s="680">
        <v>79188.459000000003</v>
      </c>
      <c r="H9" s="680">
        <v>37902.803</v>
      </c>
      <c r="I9" s="680">
        <v>351907.67700000003</v>
      </c>
      <c r="J9" s="680">
        <v>280238.77</v>
      </c>
      <c r="K9" s="682">
        <v>272676.45799999998</v>
      </c>
      <c r="L9" s="680">
        <v>35551.129999999997</v>
      </c>
      <c r="M9" s="680">
        <v>94276.967000000004</v>
      </c>
      <c r="N9" s="680">
        <v>65432.38</v>
      </c>
      <c r="O9" s="680">
        <v>96158.107999999993</v>
      </c>
      <c r="P9" s="680">
        <v>106891.42200000001</v>
      </c>
      <c r="Q9" s="680">
        <v>58402.089</v>
      </c>
      <c r="R9" s="680">
        <v>39917.072999999997</v>
      </c>
      <c r="S9" s="680">
        <v>25367.962</v>
      </c>
      <c r="T9" s="680">
        <v>87806.697</v>
      </c>
      <c r="U9" s="680">
        <v>19209.918000000001</v>
      </c>
      <c r="V9" s="680">
        <v>20355.593000000001</v>
      </c>
      <c r="W9" s="680">
        <v>0</v>
      </c>
      <c r="X9" s="680">
        <v>3111282.8089999999</v>
      </c>
      <c r="Y9" s="688">
        <v>1975341.703</v>
      </c>
      <c r="Z9" s="680">
        <v>442354.12</v>
      </c>
      <c r="AA9" s="680">
        <v>1498394.8629999999</v>
      </c>
    </row>
    <row r="10" spans="2:31" ht="75" x14ac:dyDescent="0.25">
      <c r="B10" s="679" t="s">
        <v>36</v>
      </c>
      <c r="C10" s="680">
        <v>140882.17800000001</v>
      </c>
      <c r="D10" s="680">
        <f>Pologne!D10/D$9</f>
        <v>0.30583974781276085</v>
      </c>
      <c r="E10" s="680">
        <f>Pologne!E10/E$9</f>
        <v>3.0177991573065227E-3</v>
      </c>
      <c r="F10" s="680">
        <f>Pologne!F10/F$9</f>
        <v>7.5100342125807448E-2</v>
      </c>
      <c r="G10" s="680">
        <f>Pologne!G10/G$9</f>
        <v>2.2747784497233366E-2</v>
      </c>
      <c r="H10" s="680">
        <f>Pologne!H10/H$9</f>
        <v>1.6377416730894547E-3</v>
      </c>
      <c r="I10" s="680">
        <f>Pologne!I10/I$9</f>
        <v>1.2021505288161132E-3</v>
      </c>
      <c r="J10" s="680">
        <f>Pologne!J10/J$9</f>
        <v>1.7197392066772201E-2</v>
      </c>
      <c r="K10" s="680">
        <f>Pologne!K10/K$9</f>
        <v>5.1327496706738069E-4</v>
      </c>
      <c r="L10" s="680">
        <f>Pologne!L10/L$9</f>
        <v>2.5650998997781508E-2</v>
      </c>
      <c r="M10" s="680">
        <f>Pologne!M10/M$9</f>
        <v>6.1732999959576545E-6</v>
      </c>
      <c r="N10" s="680">
        <f>Pologne!N10/N$9</f>
        <v>9.8452784385956929E-5</v>
      </c>
      <c r="O10" s="680">
        <f>Pologne!O10/O$9</f>
        <v>1.1472355508492327E-3</v>
      </c>
      <c r="P10" s="680">
        <f>Pologne!P10/P$9</f>
        <v>8.602374098830867E-4</v>
      </c>
      <c r="Q10" s="680">
        <f>Pologne!Q10/Q$9</f>
        <v>1.41967353256833E-2</v>
      </c>
      <c r="R10" s="680">
        <f>Pologne!R10/R$9</f>
        <v>6.0604142994151906E-3</v>
      </c>
      <c r="S10" s="680">
        <f>Pologne!S10/S$9</f>
        <v>2.0279910542281639E-3</v>
      </c>
      <c r="T10" s="680">
        <f>Pologne!T10/T$9</f>
        <v>3.4348518997360761E-3</v>
      </c>
      <c r="U10" s="680">
        <f>Pologne!U10/U$9</f>
        <v>1.0271256753933047E-3</v>
      </c>
      <c r="V10" s="680">
        <f>Pologne!V10/V$9</f>
        <v>7.0117829532158563E-3</v>
      </c>
      <c r="W10" s="680" t="e">
        <f>Pologne!W10/W$9</f>
        <v>#DIV/0!</v>
      </c>
      <c r="X10" s="680">
        <f>Pologne!X10/X$9</f>
        <v>4.5281058215752838E-2</v>
      </c>
      <c r="Y10" s="680">
        <f>Pologne!Y10/Y$9</f>
        <v>3.0514435506756473E-2</v>
      </c>
      <c r="Z10" s="680">
        <f>Pologne!Z10/Z$9</f>
        <v>1.9844779562582125E-3</v>
      </c>
      <c r="AA10" s="680">
        <f>Pologne!AA10/AA$9</f>
        <v>1.7103502976971965E-2</v>
      </c>
      <c r="AB10" s="680" t="e">
        <f>Pologne!AB10/AB$9</f>
        <v>#DIV/0!</v>
      </c>
    </row>
    <row r="11" spans="2:31" ht="45" x14ac:dyDescent="0.25">
      <c r="B11" s="679" t="s">
        <v>37</v>
      </c>
      <c r="C11" s="680">
        <v>124986.5</v>
      </c>
      <c r="D11" s="680">
        <f>Pologne!D11/D$9</f>
        <v>6.2071395139202522E-3</v>
      </c>
      <c r="E11" s="680">
        <f>Pologne!E11/E$9</f>
        <v>0.23682656167517507</v>
      </c>
      <c r="F11" s="680">
        <f>Pologne!F11/F$9</f>
        <v>5.8695655365914E-2</v>
      </c>
      <c r="G11" s="680">
        <f>Pologne!G11/G$9</f>
        <v>0.41774485092581487</v>
      </c>
      <c r="H11" s="680">
        <f>Pologne!H11/H$9</f>
        <v>3.6360635386253628E-3</v>
      </c>
      <c r="I11" s="680">
        <f>Pologne!I11/I$9</f>
        <v>1.7129830901642988E-2</v>
      </c>
      <c r="J11" s="680">
        <f>Pologne!J11/J$9</f>
        <v>7.3321046905822475E-4</v>
      </c>
      <c r="K11" s="680">
        <f>Pologne!K11/K$9</f>
        <v>9.6212559721602369E-4</v>
      </c>
      <c r="L11" s="680">
        <f>Pologne!L11/L$9</f>
        <v>2.4266457915683696E-4</v>
      </c>
      <c r="M11" s="680">
        <f>Pologne!M11/M$9</f>
        <v>9.2546464716031855E-5</v>
      </c>
      <c r="N11" s="680">
        <f>Pologne!N11/N$9</f>
        <v>8.5196350797571484E-4</v>
      </c>
      <c r="O11" s="680">
        <f>Pologne!O11/O$9</f>
        <v>8.3494779244200617E-4</v>
      </c>
      <c r="P11" s="680">
        <f>Pologne!P11/P$9</f>
        <v>1.897617191396331E-3</v>
      </c>
      <c r="Q11" s="680">
        <f>Pologne!Q11/Q$9</f>
        <v>6.9375771815285581E-3</v>
      </c>
      <c r="R11" s="680">
        <f>Pologne!R11/R$9</f>
        <v>4.1032818212898533E-3</v>
      </c>
      <c r="S11" s="680">
        <f>Pologne!S11/S$9</f>
        <v>9.9578357930369017E-4</v>
      </c>
      <c r="T11" s="680">
        <f>Pologne!T11/T$9</f>
        <v>1.9921031763670601E-4</v>
      </c>
      <c r="U11" s="680">
        <f>Pologne!U11/U$9</f>
        <v>1.0447728095455691E-3</v>
      </c>
      <c r="V11" s="680">
        <f>Pologne!V11/V$9</f>
        <v>2.1891280691257679E-3</v>
      </c>
      <c r="W11" s="680" t="e">
        <f>Pologne!W11/W$9</f>
        <v>#DIV/0!</v>
      </c>
      <c r="X11" s="680">
        <f>Pologne!X11/X$9</f>
        <v>4.017201510529736E-2</v>
      </c>
      <c r="Y11" s="680">
        <f>Pologne!Y11/Y$9</f>
        <v>6.6766402896117063E-3</v>
      </c>
      <c r="Z11" s="680">
        <f>Pologne!Z11/Z$9</f>
        <v>4.3465628849574179E-4</v>
      </c>
      <c r="AA11" s="680">
        <f>Pologne!AA11/AA$9</f>
        <v>3.3681896038374234E-3</v>
      </c>
      <c r="AB11" s="680" t="e">
        <f>Pologne!AB11/AB$9</f>
        <v>#DIV/0!</v>
      </c>
    </row>
    <row r="12" spans="2:31" ht="45" x14ac:dyDescent="0.25">
      <c r="B12" s="679" t="s">
        <v>38</v>
      </c>
      <c r="C12" s="680">
        <v>1469035.17</v>
      </c>
      <c r="D12" s="680">
        <f>Pologne!D12/D$9</f>
        <v>0.56195512164857508</v>
      </c>
      <c r="E12" s="680">
        <f>Pologne!E12/E$9</f>
        <v>0.27605686167896359</v>
      </c>
      <c r="F12" s="680">
        <f>Pologne!F12/F$9</f>
        <v>0.69031029688473411</v>
      </c>
      <c r="G12" s="680">
        <f>Pologne!G12/G$9</f>
        <v>5.8483623225955184E-2</v>
      </c>
      <c r="H12" s="680">
        <f>Pologne!H12/H$9</f>
        <v>0.37256489975160945</v>
      </c>
      <c r="I12" s="680">
        <f>Pologne!I12/I$9</f>
        <v>0.47066935683815725</v>
      </c>
      <c r="J12" s="680">
        <f>Pologne!J12/J$9</f>
        <v>0.28125962371302154</v>
      </c>
      <c r="K12" s="680">
        <f>Pologne!K12/K$9</f>
        <v>0.34877269822831575</v>
      </c>
      <c r="L12" s="680">
        <f>Pologne!L12/L$9</f>
        <v>0.65924658372321787</v>
      </c>
      <c r="M12" s="680">
        <f>Pologne!M12/M$9</f>
        <v>0.11977522569218842</v>
      </c>
      <c r="N12" s="680">
        <f>Pologne!N12/N$9</f>
        <v>0.1888114111086896</v>
      </c>
      <c r="O12" s="680">
        <f>Pologne!O12/O$9</f>
        <v>9.4660410747682361E-2</v>
      </c>
      <c r="P12" s="680">
        <f>Pologne!P12/P$9</f>
        <v>0.12979697285718586</v>
      </c>
      <c r="Q12" s="680">
        <f>Pologne!Q12/Q$9</f>
        <v>0.19720589104269884</v>
      </c>
      <c r="R12" s="680">
        <f>Pologne!R12/R$9</f>
        <v>0.34597905011722679</v>
      </c>
      <c r="S12" s="680">
        <f>Pologne!S12/S$9</f>
        <v>0.19505926412220265</v>
      </c>
      <c r="T12" s="680">
        <f>Pologne!T12/T$9</f>
        <v>0.33921501454496117</v>
      </c>
      <c r="U12" s="680">
        <f>Pologne!U12/U$9</f>
        <v>0.18483858182007853</v>
      </c>
      <c r="V12" s="680">
        <f>Pologne!V12/V$9</f>
        <v>0.46435728991044378</v>
      </c>
      <c r="W12" s="680" t="e">
        <f>Pologne!W12/W$9</f>
        <v>#DIV/0!</v>
      </c>
      <c r="X12" s="680">
        <f>Pologne!X12/X$9</f>
        <v>0.47216381800796947</v>
      </c>
      <c r="Y12" s="680">
        <f>Pologne!Y12/Y$9</f>
        <v>0.38477387828428794</v>
      </c>
      <c r="Z12" s="680">
        <f>Pologne!Z12/Z$9</f>
        <v>0.4226839325018607</v>
      </c>
      <c r="AA12" s="680">
        <f>Pologne!AA12/AA$9</f>
        <v>0.79599185932339922</v>
      </c>
      <c r="AB12" s="680" t="e">
        <f>Pologne!AB12/AB$9</f>
        <v>#DIV/0!</v>
      </c>
    </row>
    <row r="13" spans="2:31" ht="90" x14ac:dyDescent="0.25">
      <c r="B13" s="679" t="s">
        <v>39</v>
      </c>
      <c r="C13" s="680">
        <v>114968.976</v>
      </c>
      <c r="D13" s="680">
        <f>Pologne!D13/D$9</f>
        <v>2.7585086282655734E-2</v>
      </c>
      <c r="E13" s="680">
        <f>Pologne!E13/E$9</f>
        <v>0.11936802345359121</v>
      </c>
      <c r="F13" s="680">
        <f>Pologne!F13/F$9</f>
        <v>2.9818422462078064E-2</v>
      </c>
      <c r="G13" s="680">
        <f>Pologne!G13/G$9</f>
        <v>8.2671503937208832E-2</v>
      </c>
      <c r="H13" s="680">
        <f>Pologne!H13/H$9</f>
        <v>6.0433973709015668E-2</v>
      </c>
      <c r="I13" s="680">
        <f>Pologne!I13/I$9</f>
        <v>7.9636767912852312E-3</v>
      </c>
      <c r="J13" s="680">
        <f>Pologne!J13/J$9</f>
        <v>2.5966357188907156E-2</v>
      </c>
      <c r="K13" s="680">
        <f>Pologne!K13/K$9</f>
        <v>2.6785645719367531E-2</v>
      </c>
      <c r="L13" s="680">
        <f>Pologne!L13/L$9</f>
        <v>4.3225770882669552E-2</v>
      </c>
      <c r="M13" s="680">
        <f>Pologne!M13/M$9</f>
        <v>1.573185951134809E-2</v>
      </c>
      <c r="N13" s="680">
        <f>Pologne!N13/N$9</f>
        <v>7.1665435370072122E-3</v>
      </c>
      <c r="O13" s="680">
        <f>Pologne!O13/O$9</f>
        <v>0.28581825882015066</v>
      </c>
      <c r="P13" s="680">
        <f>Pologne!P13/P$9</f>
        <v>1.1814792771678162E-2</v>
      </c>
      <c r="Q13" s="680">
        <f>Pologne!Q13/Q$9</f>
        <v>8.6791244744687124E-3</v>
      </c>
      <c r="R13" s="680">
        <f>Pologne!R13/R$9</f>
        <v>5.542635854086797E-2</v>
      </c>
      <c r="S13" s="680">
        <f>Pologne!S13/S$9</f>
        <v>0.14326893898690007</v>
      </c>
      <c r="T13" s="680">
        <f>Pologne!T13/T$9</f>
        <v>3.2336007354883192E-2</v>
      </c>
      <c r="U13" s="680">
        <f>Pologne!U13/U$9</f>
        <v>6.6190600084810355E-2</v>
      </c>
      <c r="V13" s="680">
        <f>Pologne!V13/V$9</f>
        <v>3.1354576602116185E-2</v>
      </c>
      <c r="W13" s="680" t="e">
        <f>Pologne!W13/W$9</f>
        <v>#DIV/0!</v>
      </c>
      <c r="X13" s="680">
        <f>Pologne!X13/X$9</f>
        <v>3.6952274369732488E-2</v>
      </c>
      <c r="Y13" s="680">
        <f>Pologne!Y13/Y$9</f>
        <v>2.5324138565002492E-2</v>
      </c>
      <c r="Z13" s="680">
        <f>Pologne!Z13/Z$9</f>
        <v>0</v>
      </c>
      <c r="AA13" s="680">
        <f>Pologne!AA13/AA$9</f>
        <v>3.1351916080347643E-3</v>
      </c>
      <c r="AB13" s="680" t="e">
        <f>Pologne!AB13/AB$9</f>
        <v>#DIV/0!</v>
      </c>
    </row>
    <row r="14" spans="2:31" ht="120" x14ac:dyDescent="0.25">
      <c r="B14" s="679" t="s">
        <v>40</v>
      </c>
      <c r="C14" s="680">
        <v>45275.099000000002</v>
      </c>
      <c r="D14" s="680">
        <f>Pologne!D14/D$9</f>
        <v>2.9642069867005004E-3</v>
      </c>
      <c r="E14" s="680">
        <f>Pologne!E14/E$9</f>
        <v>0.17916117030875045</v>
      </c>
      <c r="F14" s="680">
        <f>Pologne!F14/F$9</f>
        <v>7.6611628031233543E-3</v>
      </c>
      <c r="G14" s="680">
        <f>Pologne!G14/G$9</f>
        <v>9.4767092260249694E-3</v>
      </c>
      <c r="H14" s="680">
        <f>Pologne!H14/H$9</f>
        <v>0.29466683506230396</v>
      </c>
      <c r="I14" s="680">
        <f>Pologne!I14/I$9</f>
        <v>4.9531883329729121E-3</v>
      </c>
      <c r="J14" s="680">
        <f>Pologne!J14/J$9</f>
        <v>1.0636815170149369E-2</v>
      </c>
      <c r="K14" s="680">
        <f>Pologne!K14/K$9</f>
        <v>5.8474281633803535E-3</v>
      </c>
      <c r="L14" s="680">
        <f>Pologne!L14/L$9</f>
        <v>1.6968687071268904E-2</v>
      </c>
      <c r="M14" s="680">
        <f>Pologne!M14/M$9</f>
        <v>2.7993051579607987E-3</v>
      </c>
      <c r="N14" s="680">
        <f>Pologne!N14/N$9</f>
        <v>2.5296496933169786E-3</v>
      </c>
      <c r="O14" s="680">
        <f>Pologne!O14/O$9</f>
        <v>5.8356472654391256E-2</v>
      </c>
      <c r="P14" s="680">
        <f>Pologne!P14/P$9</f>
        <v>6.3606974935743674E-3</v>
      </c>
      <c r="Q14" s="680">
        <f>Pologne!Q14/Q$9</f>
        <v>1.9730938049150947E-2</v>
      </c>
      <c r="R14" s="680">
        <f>Pologne!R14/R$9</f>
        <v>1.546082800209324E-2</v>
      </c>
      <c r="S14" s="680">
        <f>Pologne!S14/S$9</f>
        <v>1.1253209855801583E-2</v>
      </c>
      <c r="T14" s="680">
        <f>Pologne!T14/T$9</f>
        <v>1.4558479520075787E-2</v>
      </c>
      <c r="U14" s="680">
        <f>Pologne!U14/U$9</f>
        <v>1.58145911919041E-2</v>
      </c>
      <c r="V14" s="680">
        <f>Pologne!V14/V$9</f>
        <v>1.7483352118506202E-2</v>
      </c>
      <c r="W14" s="680" t="e">
        <f>Pologne!W14/W$9</f>
        <v>#DIV/0!</v>
      </c>
      <c r="X14" s="680">
        <f>Pologne!X14/X$9</f>
        <v>1.4551907293362351E-2</v>
      </c>
      <c r="Y14" s="680">
        <f>Pologne!Y14/Y$9</f>
        <v>8.7218018906979975E-3</v>
      </c>
      <c r="Z14" s="680">
        <f>Pologne!Z14/Z$9</f>
        <v>0</v>
      </c>
      <c r="AA14" s="680">
        <f>Pologne!AA14/AA$9</f>
        <v>9.9038600347897757E-3</v>
      </c>
      <c r="AB14" s="680" t="e">
        <f>Pologne!AB14/AB$9</f>
        <v>#DIV/0!</v>
      </c>
    </row>
    <row r="15" spans="2:31" s="685" customFormat="1" ht="60" x14ac:dyDescent="0.25">
      <c r="B15" s="691" t="s">
        <v>41</v>
      </c>
      <c r="C15" s="688">
        <v>276795.63799999998</v>
      </c>
      <c r="D15" s="680">
        <f>Pologne!D15/D$9</f>
        <v>7.8478969006969303E-3</v>
      </c>
      <c r="E15" s="680">
        <f>Pologne!E15/E$9</f>
        <v>1.1820453144101536E-2</v>
      </c>
      <c r="F15" s="680">
        <f>Pologne!F15/F$9</f>
        <v>1.1690942502187539E-2</v>
      </c>
      <c r="G15" s="680">
        <f>Pologne!G15/G$9</f>
        <v>0.26026090493818044</v>
      </c>
      <c r="H15" s="680">
        <f>Pologne!H15/H$9</f>
        <v>4.0669419620496139E-2</v>
      </c>
      <c r="I15" s="680">
        <f>Pologne!I15/I$9</f>
        <v>0.41626345366713891</v>
      </c>
      <c r="J15" s="680">
        <f>Pologne!J15/J$9</f>
        <v>5.4031003633080457E-2</v>
      </c>
      <c r="K15" s="680">
        <f>Pologne!K15/K$9</f>
        <v>7.3247071443182682E-2</v>
      </c>
      <c r="L15" s="680">
        <f>Pologne!L15/L$9</f>
        <v>1.9780721456673811E-2</v>
      </c>
      <c r="M15" s="680">
        <f>Pologne!M15/M$9</f>
        <v>1.8259178829968088E-2</v>
      </c>
      <c r="N15" s="680">
        <f>Pologne!N15/N$9</f>
        <v>5.5482927565832091E-3</v>
      </c>
      <c r="O15" s="680">
        <f>Pologne!O15/O$9</f>
        <v>0.22322188369180479</v>
      </c>
      <c r="P15" s="680">
        <f>Pologne!P15/P$9</f>
        <v>0.10620117861281704</v>
      </c>
      <c r="Q15" s="680">
        <f>Pologne!Q15/Q$9</f>
        <v>2.5155932350296582E-2</v>
      </c>
      <c r="R15" s="680">
        <f>Pologne!R15/R$9</f>
        <v>0.33085136277401905</v>
      </c>
      <c r="S15" s="680">
        <f>Pologne!S15/S$9</f>
        <v>0.10074971730090104</v>
      </c>
      <c r="T15" s="680">
        <f>Pologne!T15/T$9</f>
        <v>2.5914834263723645E-2</v>
      </c>
      <c r="U15" s="680">
        <f>Pologne!U15/U$9</f>
        <v>4.5471979630522109E-2</v>
      </c>
      <c r="V15" s="680">
        <f>Pologne!V15/V$9</f>
        <v>3.1242666327627986E-2</v>
      </c>
      <c r="W15" s="680" t="e">
        <f>Pologne!W15/W$9</f>
        <v>#DIV/0!</v>
      </c>
      <c r="X15" s="680">
        <f>Pologne!X15/X$9</f>
        <v>8.8965116639128386E-2</v>
      </c>
      <c r="Y15" s="680">
        <f>Pologne!Y15/Y$9</f>
        <v>1.7495167518366314E-2</v>
      </c>
      <c r="Z15" s="680">
        <f>Pologne!Z15/Z$9</f>
        <v>0.45399298191231946</v>
      </c>
      <c r="AA15" s="680">
        <f>Pologne!AA15/AA$9</f>
        <v>1.5219647079102408E-2</v>
      </c>
      <c r="AB15" s="680" t="e">
        <f>Pologne!AB15/AB$9</f>
        <v>#DIV/0!</v>
      </c>
      <c r="AC15" s="646">
        <f>(Y15)/($X15-$I15+$Z15+$Y15)</f>
        <v>0.12133428310113895</v>
      </c>
      <c r="AD15" s="646">
        <f>(Z15)/($X15-$I15+$Z15+$Y15)</f>
        <v>3.1485787681342194</v>
      </c>
      <c r="AE15" s="685" t="s">
        <v>95</v>
      </c>
    </row>
    <row r="16" spans="2:31" ht="165" x14ac:dyDescent="0.25">
      <c r="B16" s="679" t="s">
        <v>42</v>
      </c>
      <c r="C16" s="680">
        <v>11855.458000000001</v>
      </c>
      <c r="D16" s="680">
        <f>Pologne!D16/D$9</f>
        <v>1.2305010409721091E-3</v>
      </c>
      <c r="E16" s="680">
        <f>Pologne!E16/E$9</f>
        <v>1.9417604529144128E-3</v>
      </c>
      <c r="F16" s="680">
        <f>Pologne!F16/F$9</f>
        <v>1.2889248722415426E-3</v>
      </c>
      <c r="G16" s="680">
        <f>Pologne!G16/G$9</f>
        <v>1.9446015485665656E-4</v>
      </c>
      <c r="H16" s="680">
        <f>Pologne!H16/H$9</f>
        <v>1.0045642270836803E-2</v>
      </c>
      <c r="I16" s="680">
        <f>Pologne!I16/I$9</f>
        <v>1.6325702380172854E-3</v>
      </c>
      <c r="J16" s="680">
        <f>Pologne!J16/J$9</f>
        <v>9.6842881518499381E-3</v>
      </c>
      <c r="K16" s="680">
        <f>Pologne!K16/K$9</f>
        <v>1.2676305190967387E-2</v>
      </c>
      <c r="L16" s="680">
        <f>Pologne!L16/L$9</f>
        <v>1.2775965208419538E-3</v>
      </c>
      <c r="M16" s="680">
        <f>Pologne!M16/M$9</f>
        <v>2.0516782216805935E-3</v>
      </c>
      <c r="N16" s="680">
        <f>Pologne!N16/N$9</f>
        <v>4.6452841849860885E-3</v>
      </c>
      <c r="O16" s="680">
        <f>Pologne!O16/O$9</f>
        <v>1.1192919893972958E-3</v>
      </c>
      <c r="P16" s="680">
        <f>Pologne!P16/P$9</f>
        <v>3.292986410078818E-3</v>
      </c>
      <c r="Q16" s="680">
        <f>Pologne!Q16/Q$9</f>
        <v>1.4431829655956314E-2</v>
      </c>
      <c r="R16" s="680">
        <f>Pologne!R16/R$9</f>
        <v>1.8172574928026413E-2</v>
      </c>
      <c r="S16" s="680">
        <f>Pologne!S16/S$9</f>
        <v>1.6380898079238688E-3</v>
      </c>
      <c r="T16" s="680">
        <f>Pologne!T16/T$9</f>
        <v>1.4795340724409667E-3</v>
      </c>
      <c r="U16" s="680">
        <f>Pologne!U16/U$9</f>
        <v>1.6775709297665922E-3</v>
      </c>
      <c r="V16" s="680">
        <f>Pologne!V16/V$9</f>
        <v>3.462193412886571E-3</v>
      </c>
      <c r="W16" s="680" t="e">
        <f>Pologne!W16/W$9</f>
        <v>#DIV/0!</v>
      </c>
      <c r="X16" s="680">
        <f>Pologne!X16/X$9</f>
        <v>3.8104726338942085E-3</v>
      </c>
      <c r="Y16" s="680">
        <f>Pologne!Y16/Y$9</f>
        <v>6.8110752583043091E-3</v>
      </c>
      <c r="Z16" s="680">
        <f>Pologne!Z16/Z$9</f>
        <v>0</v>
      </c>
      <c r="AA16" s="680">
        <f>Pologne!AA16/AA$9</f>
        <v>1.2495811659760075E-3</v>
      </c>
      <c r="AB16" s="680" t="e">
        <f>Pologne!AB16/AB$9</f>
        <v>#DIV/0!</v>
      </c>
    </row>
    <row r="17" spans="2:28" ht="60" x14ac:dyDescent="0.25">
      <c r="B17" s="679" t="s">
        <v>43</v>
      </c>
      <c r="C17" s="682">
        <v>246848.693</v>
      </c>
      <c r="D17" s="680">
        <f>Pologne!D17/D$9</f>
        <v>1.7839746851670214E-2</v>
      </c>
      <c r="E17" s="680">
        <f>Pologne!E17/E$9</f>
        <v>7.7876939928883643E-2</v>
      </c>
      <c r="F17" s="680">
        <f>Pologne!F17/F$9</f>
        <v>3.7599399751834794E-2</v>
      </c>
      <c r="G17" s="680">
        <f>Pologne!G17/G$9</f>
        <v>3.6106801876268357E-2</v>
      </c>
      <c r="H17" s="680">
        <f>Pologne!H17/H$9</f>
        <v>4.850414361175346E-2</v>
      </c>
      <c r="I17" s="680">
        <f>Pologne!I17/I$9</f>
        <v>1.3069149383745895E-2</v>
      </c>
      <c r="J17" s="680">
        <f>Pologne!J17/J$9</f>
        <v>0.20920703798407336</v>
      </c>
      <c r="K17" s="680">
        <f>Pologne!K17/K$9</f>
        <v>0.3808386714484901</v>
      </c>
      <c r="L17" s="680">
        <f>Pologne!L17/L$9</f>
        <v>1.1249290810165529E-2</v>
      </c>
      <c r="M17" s="680">
        <f>Pologne!M17/M$9</f>
        <v>1.6428880237523976E-2</v>
      </c>
      <c r="N17" s="680">
        <f>Pologne!N17/N$9</f>
        <v>1.7931488966166292E-2</v>
      </c>
      <c r="O17" s="680">
        <f>Pologne!O17/O$9</f>
        <v>8.0099953713731568E-3</v>
      </c>
      <c r="P17" s="680">
        <f>Pologne!P17/P$9</f>
        <v>4.9873029100501627E-2</v>
      </c>
      <c r="Q17" s="680">
        <f>Pologne!Q17/Q$9</f>
        <v>0.14374069735758938</v>
      </c>
      <c r="R17" s="680">
        <f>Pologne!R17/R$9</f>
        <v>3.4429027398877675E-2</v>
      </c>
      <c r="S17" s="680">
        <f>Pologne!S17/S$9</f>
        <v>1.2687775233974255E-2</v>
      </c>
      <c r="T17" s="680">
        <f>Pologne!T17/T$9</f>
        <v>1.4100496229803519E-2</v>
      </c>
      <c r="U17" s="680">
        <f>Pologne!U17/U$9</f>
        <v>1.8863432941254615E-2</v>
      </c>
      <c r="V17" s="680">
        <f>Pologne!V17/V$9</f>
        <v>4.608522090218644E-2</v>
      </c>
      <c r="W17" s="680" t="e">
        <f>Pologne!W17/W$9</f>
        <v>#DIV/0!</v>
      </c>
      <c r="X17" s="680">
        <f>Pologne!X17/X$9</f>
        <v>7.9339844094513501E-2</v>
      </c>
      <c r="Y17" s="680">
        <f>Pologne!Y17/Y$9</f>
        <v>4.0248838911897365E-2</v>
      </c>
      <c r="Z17" s="680">
        <f>Pologne!Z17/Z$9</f>
        <v>0</v>
      </c>
      <c r="AA17" s="680">
        <f>Pologne!AA17/AA$9</f>
        <v>5.7967116775946938E-2</v>
      </c>
      <c r="AB17" s="680" t="e">
        <f>Pologne!AB17/AB$9</f>
        <v>#DIV/0!</v>
      </c>
    </row>
    <row r="18" spans="2:28" ht="60" x14ac:dyDescent="0.25">
      <c r="B18" s="679" t="s">
        <v>44</v>
      </c>
      <c r="C18" s="680">
        <v>13717.925999999999</v>
      </c>
      <c r="D18" s="680">
        <f>Pologne!D18/D$9</f>
        <v>2.8980580719086571E-4</v>
      </c>
      <c r="E18" s="680">
        <f>Pologne!E18/E$9</f>
        <v>2.9932462285183325E-3</v>
      </c>
      <c r="F18" s="680">
        <f>Pologne!F18/F$9</f>
        <v>1.368606803638927E-3</v>
      </c>
      <c r="G18" s="680">
        <f>Pologne!G18/G$9</f>
        <v>2.2851814808013879E-4</v>
      </c>
      <c r="H18" s="680">
        <f>Pologne!H18/H$9</f>
        <v>1.9489323784312206E-3</v>
      </c>
      <c r="I18" s="680">
        <f>Pologne!I18/I$9</f>
        <v>3.0160893591417728E-3</v>
      </c>
      <c r="J18" s="680">
        <f>Pologne!J18/J$9</f>
        <v>5.2311605564069521E-3</v>
      </c>
      <c r="K18" s="680">
        <f>Pologne!K18/K$9</f>
        <v>4.2716302263248558E-3</v>
      </c>
      <c r="L18" s="680">
        <f>Pologne!L18/L$9</f>
        <v>2.5728886817381055E-2</v>
      </c>
      <c r="M18" s="680">
        <f>Pologne!M18/M$9</f>
        <v>4.9336971139514914E-3</v>
      </c>
      <c r="N18" s="680">
        <f>Pologne!N18/N$9</f>
        <v>6.6860627719792561E-3</v>
      </c>
      <c r="O18" s="680">
        <f>Pologne!O18/O$9</f>
        <v>9.8712424749455353E-4</v>
      </c>
      <c r="P18" s="680">
        <f>Pologne!P18/P$9</f>
        <v>8.6000072110557196E-3</v>
      </c>
      <c r="Q18" s="680">
        <f>Pologne!Q18/Q$9</f>
        <v>5.7569464681306179E-2</v>
      </c>
      <c r="R18" s="680">
        <f>Pologne!R18/R$9</f>
        <v>6.3610124920732546E-3</v>
      </c>
      <c r="S18" s="680">
        <f>Pologne!S18/S$9</f>
        <v>1.2857871672939277E-2</v>
      </c>
      <c r="T18" s="680">
        <f>Pologne!T18/T$9</f>
        <v>9.802304714867021E-3</v>
      </c>
      <c r="U18" s="680">
        <f>Pologne!U18/U$9</f>
        <v>1.7116731055280922E-2</v>
      </c>
      <c r="V18" s="680">
        <f>Pologne!V18/V$9</f>
        <v>3.3042024371385298E-3</v>
      </c>
      <c r="W18" s="680" t="e">
        <f>Pologne!W18/W$9</f>
        <v>#DIV/0!</v>
      </c>
      <c r="X18" s="680">
        <f>Pologne!X18/X$9</f>
        <v>4.4090900256055767E-3</v>
      </c>
      <c r="Y18" s="680">
        <f>Pologne!Y18/Y$9</f>
        <v>3.2102399753770605E-2</v>
      </c>
      <c r="Z18" s="680">
        <f>Pologne!Z18/Z$9</f>
        <v>0</v>
      </c>
      <c r="AA18" s="680">
        <f>Pologne!AA18/AA$9</f>
        <v>1.902844217105408E-3</v>
      </c>
      <c r="AB18" s="680" t="e">
        <f>Pologne!AB18/AB$9</f>
        <v>#DIV/0!</v>
      </c>
    </row>
    <row r="19" spans="2:28" ht="75" x14ac:dyDescent="0.25">
      <c r="B19" s="679" t="s">
        <v>45</v>
      </c>
      <c r="C19" s="680">
        <v>136343.67199999999</v>
      </c>
      <c r="D19" s="680">
        <f>Pologne!D19/D$9</f>
        <v>2.5375936167018041E-3</v>
      </c>
      <c r="E19" s="680">
        <f>Pologne!E19/E$9</f>
        <v>6.0489968214517617E-3</v>
      </c>
      <c r="F19" s="680">
        <f>Pologne!F19/F$9</f>
        <v>8.6231877592122946E-3</v>
      </c>
      <c r="G19" s="680">
        <f>Pologne!G19/G$9</f>
        <v>2.233105710517741E-2</v>
      </c>
      <c r="H19" s="680">
        <f>Pologne!H19/H$9</f>
        <v>1.3904961065808248E-2</v>
      </c>
      <c r="I19" s="680">
        <f>Pologne!I19/I$9</f>
        <v>5.1560625658075652E-3</v>
      </c>
      <c r="J19" s="680">
        <f>Pologne!J19/J$9</f>
        <v>6.7850651071584417E-2</v>
      </c>
      <c r="K19" s="680">
        <f>Pologne!K19/K$9</f>
        <v>2.0091488792919557E-2</v>
      </c>
      <c r="L19" s="680">
        <f>Pologne!L19/L$9</f>
        <v>2.012394542733241E-2</v>
      </c>
      <c r="M19" s="680">
        <f>Pologne!M19/M$9</f>
        <v>0.55172697696140349</v>
      </c>
      <c r="N19" s="680">
        <f>Pologne!N19/N$9</f>
        <v>0.23194905947177835</v>
      </c>
      <c r="O19" s="680">
        <f>Pologne!O19/O$9</f>
        <v>4.6235674686943722E-2</v>
      </c>
      <c r="P19" s="680">
        <f>Pologne!P19/P$9</f>
        <v>0.10666404082452939</v>
      </c>
      <c r="Q19" s="680">
        <f>Pologne!Q19/Q$9</f>
        <v>5.3929303795965243E-2</v>
      </c>
      <c r="R19" s="680">
        <f>Pologne!R19/R$9</f>
        <v>4.711545358047671E-2</v>
      </c>
      <c r="S19" s="680">
        <f>Pologne!S19/S$9</f>
        <v>0.11800222658800893</v>
      </c>
      <c r="T19" s="680">
        <f>Pologne!T19/T$9</f>
        <v>2.3328505341682536E-2</v>
      </c>
      <c r="U19" s="680">
        <f>Pologne!U19/U$9</f>
        <v>4.5394363474117898E-2</v>
      </c>
      <c r="V19" s="680">
        <f>Pologne!V19/V$9</f>
        <v>6.6858627012241781E-2</v>
      </c>
      <c r="W19" s="680" t="e">
        <f>Pologne!W19/W$9</f>
        <v>#DIV/0!</v>
      </c>
      <c r="X19" s="680">
        <f>Pologne!X19/X$9</f>
        <v>4.3822333220753511E-2</v>
      </c>
      <c r="Y19" s="680">
        <f>Pologne!Y19/Y$9</f>
        <v>2.925415785645467E-2</v>
      </c>
      <c r="Z19" s="680">
        <f>Pologne!Z19/Z$9</f>
        <v>3.423972178669886E-2</v>
      </c>
      <c r="AA19" s="680">
        <f>Pologne!AA19/AA$9</f>
        <v>3.4736990419060192E-2</v>
      </c>
      <c r="AB19" s="680" t="e">
        <f>Pologne!AB19/AB$9</f>
        <v>#DIV/0!</v>
      </c>
    </row>
    <row r="20" spans="2:28" ht="60" x14ac:dyDescent="0.25">
      <c r="B20" s="679" t="s">
        <v>46</v>
      </c>
      <c r="C20" s="680">
        <v>67676.581999999995</v>
      </c>
      <c r="D20" s="680">
        <f>Pologne!D20/D$9</f>
        <v>2.2852869805702211E-2</v>
      </c>
      <c r="E20" s="680">
        <f>Pologne!E20/E$9</f>
        <v>1.5034345719229868E-2</v>
      </c>
      <c r="F20" s="680">
        <f>Pologne!F20/F$9</f>
        <v>8.0966262293753928E-3</v>
      </c>
      <c r="G20" s="680">
        <f>Pologne!G20/G$9</f>
        <v>9.4521349379964575E-3</v>
      </c>
      <c r="H20" s="680">
        <f>Pologne!H20/H$9</f>
        <v>1.6874240145247306E-2</v>
      </c>
      <c r="I20" s="680">
        <f>Pologne!I20/I$9</f>
        <v>7.8789812817865856E-3</v>
      </c>
      <c r="J20" s="680">
        <f>Pologne!J20/J$9</f>
        <v>2.2535739790750579E-2</v>
      </c>
      <c r="K20" s="680">
        <f>Pologne!K20/K$9</f>
        <v>1.216854591825452E-2</v>
      </c>
      <c r="L20" s="680">
        <f>Pologne!L20/L$9</f>
        <v>8.8032644813259113E-3</v>
      </c>
      <c r="M20" s="680">
        <f>Pologne!M20/M$9</f>
        <v>1.4567152971732744E-2</v>
      </c>
      <c r="N20" s="680">
        <f>Pologne!N20/N$9</f>
        <v>0.32282391378702713</v>
      </c>
      <c r="O20" s="680">
        <f>Pologne!O20/O$9</f>
        <v>9.7525254968618968E-2</v>
      </c>
      <c r="P20" s="680">
        <f>Pologne!P20/P$9</f>
        <v>1.8913556973729845E-2</v>
      </c>
      <c r="Q20" s="680">
        <f>Pologne!Q20/Q$9</f>
        <v>2.3200026286730943E-2</v>
      </c>
      <c r="R20" s="680">
        <f>Pologne!R20/R$9</f>
        <v>2.5573368067343016E-2</v>
      </c>
      <c r="S20" s="680">
        <f>Pologne!S20/S$9</f>
        <v>3.7400954794870787E-2</v>
      </c>
      <c r="T20" s="680">
        <f>Pologne!T20/T$9</f>
        <v>1.9232701578559549E-2</v>
      </c>
      <c r="U20" s="680">
        <f>Pologne!U20/U$9</f>
        <v>2.8340204263235271E-2</v>
      </c>
      <c r="V20" s="680">
        <f>Pologne!V20/V$9</f>
        <v>3.1909067940197072E-2</v>
      </c>
      <c r="W20" s="680" t="e">
        <f>Pologne!W20/W$9</f>
        <v>#DIV/0!</v>
      </c>
      <c r="X20" s="680">
        <f>Pologne!X20/X$9</f>
        <v>2.1751986609584998E-2</v>
      </c>
      <c r="Y20" s="680">
        <f>Pologne!Y20/Y$9</f>
        <v>3.8806918764272148E-2</v>
      </c>
      <c r="Z20" s="680">
        <f>Pologne!Z20/Z$9</f>
        <v>0</v>
      </c>
      <c r="AA20" s="680">
        <f>Pologne!AA20/AA$9</f>
        <v>2.6846701756211241E-3</v>
      </c>
      <c r="AB20" s="680" t="e">
        <f>Pologne!AB20/AB$9</f>
        <v>#DIV/0!</v>
      </c>
    </row>
    <row r="21" spans="2:28" ht="45" x14ac:dyDescent="0.25">
      <c r="B21" s="679" t="s">
        <v>47</v>
      </c>
      <c r="C21" s="680">
        <v>70456.695000000007</v>
      </c>
      <c r="D21" s="680">
        <f>Pologne!D21/D$9</f>
        <v>2.9321952738143669E-3</v>
      </c>
      <c r="E21" s="680">
        <f>Pologne!E21/E$9</f>
        <v>3.1710569547424841E-3</v>
      </c>
      <c r="F21" s="680">
        <f>Pologne!F21/F$9</f>
        <v>6.3588809018531997E-3</v>
      </c>
      <c r="G21" s="680">
        <f>Pologne!G21/G$9</f>
        <v>7.9067203467111276E-3</v>
      </c>
      <c r="H21" s="680">
        <f>Pologne!H21/H$9</f>
        <v>1.8257515150000909E-2</v>
      </c>
      <c r="I21" s="680">
        <f>Pologne!I21/I$9</f>
        <v>5.1499245922958367E-3</v>
      </c>
      <c r="J21" s="680">
        <f>Pologne!J21/J$9</f>
        <v>6.6898463049919893E-2</v>
      </c>
      <c r="K21" s="680">
        <f>Pologne!K21/K$9</f>
        <v>2.1015565634199342E-2</v>
      </c>
      <c r="L21" s="680">
        <f>Pologne!L21/L$9</f>
        <v>3.7935587420146702E-2</v>
      </c>
      <c r="M21" s="680">
        <f>Pologne!M21/M$9</f>
        <v>2.6009682725580258E-2</v>
      </c>
      <c r="N21" s="680">
        <f>Pologne!N21/N$9</f>
        <v>6.0237194489945196E-2</v>
      </c>
      <c r="O21" s="680">
        <f>Pologne!O21/O$9</f>
        <v>7.8134492829247434E-2</v>
      </c>
      <c r="P21" s="680">
        <f>Pologne!P21/P$9</f>
        <v>3.5639136693307344E-2</v>
      </c>
      <c r="Q21" s="680">
        <f>Pologne!Q21/Q$9</f>
        <v>4.0804036992580867E-2</v>
      </c>
      <c r="R21" s="680">
        <f>Pologne!R21/R$9</f>
        <v>2.0665493183831391E-2</v>
      </c>
      <c r="S21" s="680">
        <f>Pologne!S21/S$9</f>
        <v>4.0290544427652487E-2</v>
      </c>
      <c r="T21" s="680">
        <f>Pologne!T21/T$9</f>
        <v>9.5683772275365273E-2</v>
      </c>
      <c r="U21" s="680">
        <f>Pologne!U21/U$9</f>
        <v>6.7022618212113139E-2</v>
      </c>
      <c r="V21" s="680">
        <f>Pologne!V21/V$9</f>
        <v>5.77071864229158E-2</v>
      </c>
      <c r="W21" s="680" t="e">
        <f>Pologne!W21/W$9</f>
        <v>#DIV/0!</v>
      </c>
      <c r="X21" s="680">
        <f>Pologne!X21/X$9</f>
        <v>2.264554504533953E-2</v>
      </c>
      <c r="Y21" s="680">
        <f>Pologne!Y21/Y$9</f>
        <v>7.9136931986293402E-2</v>
      </c>
      <c r="Z21" s="680">
        <f>Pologne!Z21/Z$9</f>
        <v>2.6006313674664088E-5</v>
      </c>
      <c r="AA21" s="680">
        <f>Pologne!AA21/AA$9</f>
        <v>5.9036781414806543E-3</v>
      </c>
      <c r="AB21" s="680" t="e">
        <f>Pologne!AB21/AB$9</f>
        <v>#DIV/0!</v>
      </c>
    </row>
    <row r="22" spans="2:28" ht="90" x14ac:dyDescent="0.25">
      <c r="B22" s="679" t="s">
        <v>48</v>
      </c>
      <c r="C22" s="680">
        <v>188347.992</v>
      </c>
      <c r="D22" s="680">
        <f>Pologne!D22/D$9</f>
        <v>3.1417666428932255E-2</v>
      </c>
      <c r="E22" s="680">
        <f>Pologne!E22/E$9</f>
        <v>2.5708071484928135E-2</v>
      </c>
      <c r="F22" s="680">
        <f>Pologne!F22/F$9</f>
        <v>3.6206347833231227E-2</v>
      </c>
      <c r="G22" s="680">
        <f>Pologne!G22/G$9</f>
        <v>3.2049367193772514E-2</v>
      </c>
      <c r="H22" s="680">
        <f>Pologne!H22/H$9</f>
        <v>4.3769823566874463E-2</v>
      </c>
      <c r="I22" s="680">
        <f>Pologne!I22/I$9</f>
        <v>2.4647018428074815E-2</v>
      </c>
      <c r="J22" s="680">
        <f>Pologne!J22/J$9</f>
        <v>0.1315088843702818</v>
      </c>
      <c r="K22" s="680">
        <f>Pologne!K22/K$9</f>
        <v>2.4498983333574035E-2</v>
      </c>
      <c r="L22" s="680">
        <f>Pologne!L22/L$9</f>
        <v>5.2238986496350469E-2</v>
      </c>
      <c r="M22" s="680">
        <f>Pologne!M22/M$9</f>
        <v>0.1007710610800621</v>
      </c>
      <c r="N22" s="680">
        <f>Pologne!N22/N$9</f>
        <v>9.6675376931115761E-2</v>
      </c>
      <c r="O22" s="680">
        <f>Pologne!O22/O$9</f>
        <v>5.6392550901687877E-2</v>
      </c>
      <c r="P22" s="680">
        <f>Pologne!P22/P$9</f>
        <v>0.40112304802157084</v>
      </c>
      <c r="Q22" s="680">
        <f>Pologne!Q22/Q$9</f>
        <v>9.6110226468097734E-2</v>
      </c>
      <c r="R22" s="680">
        <f>Pologne!R22/R$9</f>
        <v>4.0658993208244509E-2</v>
      </c>
      <c r="S22" s="680">
        <f>Pologne!S22/S$9</f>
        <v>5.9909108977693991E-2</v>
      </c>
      <c r="T22" s="680">
        <f>Pologne!T22/T$9</f>
        <v>3.8202245553092609E-2</v>
      </c>
      <c r="U22" s="680">
        <f>Pologne!U22/U$9</f>
        <v>7.1227165050886734E-2</v>
      </c>
      <c r="V22" s="680">
        <f>Pologne!V22/V$9</f>
        <v>5.8050040595722267E-2</v>
      </c>
      <c r="W22" s="680" t="e">
        <f>Pologne!W22/W$9</f>
        <v>#DIV/0!</v>
      </c>
      <c r="X22" s="680">
        <f>Pologne!X22/X$9</f>
        <v>6.0537085042596014E-2</v>
      </c>
      <c r="Y22" s="680">
        <f>Pologne!Y22/Y$9</f>
        <v>1.2345086909755785E-2</v>
      </c>
      <c r="Z22" s="680">
        <f>Pologne!Z22/Z$9</f>
        <v>8.2071296182343684E-2</v>
      </c>
      <c r="AA22" s="680">
        <f>Pologne!AA22/AA$9</f>
        <v>4.2713911786815835E-2</v>
      </c>
      <c r="AB22" s="680" t="e">
        <f>Pologne!AB22/AB$9</f>
        <v>#DIV/0!</v>
      </c>
    </row>
    <row r="23" spans="2:28" ht="60" x14ac:dyDescent="0.25">
      <c r="B23" s="679" t="s">
        <v>49</v>
      </c>
      <c r="C23" s="680">
        <v>125800.734</v>
      </c>
      <c r="D23" s="680">
        <f>Pologne!D23/D$9</f>
        <v>4.9820353668065436E-3</v>
      </c>
      <c r="E23" s="680">
        <f>Pologne!E23/E$9</f>
        <v>3.0018958557164303E-2</v>
      </c>
      <c r="F23" s="680">
        <f>Pologne!F23/F$9</f>
        <v>2.0326612905992494E-2</v>
      </c>
      <c r="G23" s="680">
        <f>Pologne!G23/G$9</f>
        <v>3.7345972346803716E-2</v>
      </c>
      <c r="H23" s="680">
        <f>Pologne!H23/H$9</f>
        <v>5.5403290358235512E-2</v>
      </c>
      <c r="I23" s="680">
        <f>Pologne!I23/I$9</f>
        <v>1.8188395475100705E-2</v>
      </c>
      <c r="J23" s="680">
        <f>Pologne!J23/J$9</f>
        <v>6.3808048401011758E-2</v>
      </c>
      <c r="K23" s="680">
        <f>Pologne!K23/K$9</f>
        <v>6.2260475746681442E-2</v>
      </c>
      <c r="L23" s="680">
        <f>Pologne!L23/L$9</f>
        <v>4.8462791478076792E-2</v>
      </c>
      <c r="M23" s="680">
        <f>Pologne!M23/M$9</f>
        <v>9.4799899534315737E-2</v>
      </c>
      <c r="N23" s="680">
        <f>Pologne!N23/N$9</f>
        <v>4.0093880124794486E-2</v>
      </c>
      <c r="O23" s="680">
        <f>Pologne!O23/O$9</f>
        <v>4.1261647951725509E-2</v>
      </c>
      <c r="P23" s="680">
        <f>Pologne!P23/P$9</f>
        <v>7.5461705430394585E-2</v>
      </c>
      <c r="Q23" s="680">
        <f>Pologne!Q23/Q$9</f>
        <v>0.27708337624703799</v>
      </c>
      <c r="R23" s="680">
        <f>Pologne!R23/R$9</f>
        <v>2.4524443463076563E-2</v>
      </c>
      <c r="S23" s="680">
        <f>Pologne!S23/S$9</f>
        <v>4.5732881498324544E-2</v>
      </c>
      <c r="T23" s="680">
        <f>Pologne!T23/T$9</f>
        <v>3.9501337807980638E-2</v>
      </c>
      <c r="U23" s="680">
        <f>Pologne!U23/U$9</f>
        <v>0.11497742988804011</v>
      </c>
      <c r="V23" s="680">
        <f>Pologne!V23/V$9</f>
        <v>0.11125183137627088</v>
      </c>
      <c r="W23" s="680" t="e">
        <f>Pologne!W23/W$9</f>
        <v>#DIV/0!</v>
      </c>
      <c r="X23" s="680">
        <f>Pologne!X23/X$9</f>
        <v>4.0433718733667197E-2</v>
      </c>
      <c r="Y23" s="680">
        <f>Pologne!Y23/Y$9</f>
        <v>2.066477052451517E-2</v>
      </c>
      <c r="Z23" s="680">
        <f>Pologne!Z23/Z$9</f>
        <v>0</v>
      </c>
      <c r="AA23" s="680">
        <f>Pologne!AA23/AA$9</f>
        <v>4.9239991287930631E-3</v>
      </c>
      <c r="AB23" s="680" t="e">
        <f>Pologne!AB23/AB$9</f>
        <v>#DIV/0!</v>
      </c>
    </row>
    <row r="24" spans="2:28" ht="135" x14ac:dyDescent="0.25">
      <c r="B24" s="679" t="s">
        <v>50</v>
      </c>
      <c r="C24" s="680">
        <v>9436.5769999999993</v>
      </c>
      <c r="D24" s="680">
        <f>Pologne!D24/D$9</f>
        <v>1.467742580583203E-3</v>
      </c>
      <c r="E24" s="680">
        <f>Pologne!E24/E$9</f>
        <v>5.2966013598362404E-3</v>
      </c>
      <c r="F24" s="680">
        <f>Pologne!F24/F$9</f>
        <v>2.0150880843163408E-3</v>
      </c>
      <c r="G24" s="680">
        <f>Pologne!G24/G$9</f>
        <v>1.8566720688427587E-3</v>
      </c>
      <c r="H24" s="680">
        <f>Pologne!H24/H$9</f>
        <v>6.7403194428654794E-3</v>
      </c>
      <c r="I24" s="680">
        <f>Pologne!I24/I$9</f>
        <v>5.2396128885815688E-4</v>
      </c>
      <c r="J24" s="680">
        <f>Pologne!J24/J$9</f>
        <v>5.4399860518942467E-3</v>
      </c>
      <c r="K24" s="680">
        <f>Pologne!K24/K$9</f>
        <v>2.6268787751379699E-3</v>
      </c>
      <c r="L24" s="680">
        <f>Pologne!L24/L$9</f>
        <v>6.9551094437785808E-3</v>
      </c>
      <c r="M24" s="680">
        <f>Pologne!M24/M$9</f>
        <v>6.0847948152595952E-3</v>
      </c>
      <c r="N24" s="680">
        <f>Pologne!N24/N$9</f>
        <v>4.3834566311052722E-3</v>
      </c>
      <c r="O24" s="680">
        <f>Pologne!O24/O$9</f>
        <v>1.688198773628117E-3</v>
      </c>
      <c r="P24" s="680">
        <f>Pologne!P24/P$9</f>
        <v>9.6705421319963365E-3</v>
      </c>
      <c r="Q24" s="680">
        <f>Pologne!Q24/Q$9</f>
        <v>7.3924752931354906E-3</v>
      </c>
      <c r="R24" s="680">
        <f>Pologne!R24/R$9</f>
        <v>9.9984535439259295E-3</v>
      </c>
      <c r="S24" s="680">
        <f>Pologne!S24/S$9</f>
        <v>3.5642200977752964E-3</v>
      </c>
      <c r="T24" s="680">
        <f>Pologne!T24/T$9</f>
        <v>2.7000446218811759E-3</v>
      </c>
      <c r="U24" s="680">
        <f>Pologne!U24/U$9</f>
        <v>3.7328634094117422E-3</v>
      </c>
      <c r="V24" s="680">
        <f>Pologne!V24/V$9</f>
        <v>6.5411506311803345E-3</v>
      </c>
      <c r="W24" s="680" t="e">
        <f>Pologne!W24/W$9</f>
        <v>#DIV/0!</v>
      </c>
      <c r="X24" s="680">
        <f>Pologne!X24/X$9</f>
        <v>3.0330180762426474E-3</v>
      </c>
      <c r="Y24" s="680">
        <f>Pologne!Y24/Y$9</f>
        <v>8.2042549779550722E-2</v>
      </c>
      <c r="Z24" s="680">
        <f>Pologne!Z24/Z$9</f>
        <v>1.6241919482969888E-3</v>
      </c>
      <c r="AA24" s="680">
        <f>Pologne!AA24/AA$9</f>
        <v>9.1591344437223971E-4</v>
      </c>
      <c r="AB24" s="680" t="e">
        <f>Pologne!AB24/AB$9</f>
        <v>#DIV/0!</v>
      </c>
    </row>
    <row r="25" spans="2:28" ht="30" x14ac:dyDescent="0.25">
      <c r="B25" s="679" t="s">
        <v>51</v>
      </c>
      <c r="C25" s="680">
        <v>10754.882</v>
      </c>
      <c r="D25" s="680">
        <f>Pologne!D25/D$9</f>
        <v>2.4249981462039246E-4</v>
      </c>
      <c r="E25" s="680">
        <f>Pologne!E25/E$9</f>
        <v>4.3056728749935155E-4</v>
      </c>
      <c r="F25" s="680">
        <f>Pologne!F25/F$9</f>
        <v>5.8468504427128644E-4</v>
      </c>
      <c r="G25" s="680">
        <f>Pologne!G25/G$9</f>
        <v>1.9106319520626106E-4</v>
      </c>
      <c r="H25" s="680">
        <f>Pologne!H25/H$9</f>
        <v>1.4328755580425017E-3</v>
      </c>
      <c r="I25" s="680">
        <f>Pologne!I25/I$9</f>
        <v>8.6056661957960062E-4</v>
      </c>
      <c r="J25" s="680">
        <f>Pologne!J25/J$9</f>
        <v>2.652409586296714E-3</v>
      </c>
      <c r="K25" s="680">
        <f>Pologne!K25/K$9</f>
        <v>6.2578926413955406E-4</v>
      </c>
      <c r="L25" s="680">
        <f>Pologne!L25/L$9</f>
        <v>3.1220104677404069E-3</v>
      </c>
      <c r="M25" s="680">
        <f>Pologne!M25/M$9</f>
        <v>2.6516338821124781E-3</v>
      </c>
      <c r="N25" s="680">
        <f>Pologne!N25/N$9</f>
        <v>4.2745197408377931E-3</v>
      </c>
      <c r="O25" s="680">
        <f>Pologne!O25/O$9</f>
        <v>4.5256714077610602E-4</v>
      </c>
      <c r="P25" s="680">
        <f>Pologne!P25/P$9</f>
        <v>2.0566234023905113E-2</v>
      </c>
      <c r="Q25" s="680">
        <f>Pologne!Q25/Q$9</f>
        <v>4.6322315628127613E-3</v>
      </c>
      <c r="R25" s="680">
        <f>Pologne!R25/R$9</f>
        <v>2.2007124620585287E-3</v>
      </c>
      <c r="S25" s="680">
        <f>Pologne!S25/S$9</f>
        <v>0.20269661394163235</v>
      </c>
      <c r="T25" s="680">
        <f>Pologne!T25/T$9</f>
        <v>1.607963911909817E-3</v>
      </c>
      <c r="U25" s="680">
        <f>Pologne!U25/U$9</f>
        <v>5.6507268797295227E-3</v>
      </c>
      <c r="V25" s="680">
        <f>Pologne!V25/V$9</f>
        <v>1.7561266822342144E-3</v>
      </c>
      <c r="W25" s="680" t="e">
        <f>Pologne!W25/W$9</f>
        <v>#DIV/0!</v>
      </c>
      <c r="X25" s="680">
        <f>Pologne!X25/X$9</f>
        <v>3.4567355847206754E-3</v>
      </c>
      <c r="Y25" s="680">
        <f>Pologne!Y25/Y$9</f>
        <v>5.9554658731365832E-2</v>
      </c>
      <c r="Z25" s="680">
        <f>Pologne!Z25/Z$9</f>
        <v>0</v>
      </c>
      <c r="AA25" s="680">
        <f>Pologne!AA25/AA$9</f>
        <v>2.3308275316744732E-4</v>
      </c>
      <c r="AB25" s="680" t="e">
        <f>Pologne!AB25/AB$9</f>
        <v>#DIV/0!</v>
      </c>
    </row>
    <row r="26" spans="2:28" ht="60" x14ac:dyDescent="0.25">
      <c r="B26" s="679" t="s">
        <v>52</v>
      </c>
      <c r="C26" s="680">
        <v>31847.851999999999</v>
      </c>
      <c r="D26" s="680">
        <f>Pologne!D26/D$9</f>
        <v>3.9425048936150234E-4</v>
      </c>
      <c r="E26" s="680">
        <f>Pologne!E26/E$9</f>
        <v>4.9917688286312499E-4</v>
      </c>
      <c r="F26" s="680">
        <f>Pologne!F26/F$9</f>
        <v>4.9884784598778792E-4</v>
      </c>
      <c r="G26" s="680">
        <f>Pologne!G26/G$9</f>
        <v>3.7903250522907636E-4</v>
      </c>
      <c r="H26" s="680">
        <f>Pologne!H26/H$9</f>
        <v>1.154954159986532E-3</v>
      </c>
      <c r="I26" s="680">
        <f>Pologne!I26/I$9</f>
        <v>4.4441769879319796E-4</v>
      </c>
      <c r="J26" s="680">
        <f>Pologne!J26/J$9</f>
        <v>1.2016752714123029E-3</v>
      </c>
      <c r="K26" s="680">
        <f>Pologne!K26/K$9</f>
        <v>9.0283188290497752E-4</v>
      </c>
      <c r="L26" s="680">
        <f>Pologne!L26/L$9</f>
        <v>3.6034297643984877E-3</v>
      </c>
      <c r="M26" s="680">
        <f>Pologne!M26/M$9</f>
        <v>2.4631042702084379E-3</v>
      </c>
      <c r="N26" s="680">
        <f>Pologne!N26/N$9</f>
        <v>8.8830637063790139E-4</v>
      </c>
      <c r="O26" s="680">
        <f>Pologne!O26/O$9</f>
        <v>3.1927624865497564E-4</v>
      </c>
      <c r="P26" s="680">
        <f>Pologne!P26/P$9</f>
        <v>5.6196558036247278E-3</v>
      </c>
      <c r="Q26" s="680">
        <f>Pologne!Q26/Q$9</f>
        <v>3.0064677994651868E-3</v>
      </c>
      <c r="R26" s="680">
        <f>Pologne!R26/R$9</f>
        <v>8.0590077333576038E-3</v>
      </c>
      <c r="S26" s="680">
        <f>Pologne!S26/S$9</f>
        <v>3.7369970831712851E-3</v>
      </c>
      <c r="T26" s="680">
        <f>Pologne!T26/T$9</f>
        <v>0.32553620596843541</v>
      </c>
      <c r="U26" s="680">
        <f>Pologne!U26/U$9</f>
        <v>4.1374981402835754E-3</v>
      </c>
      <c r="V26" s="680">
        <f>Pologne!V26/V$9</f>
        <v>1.0829456061535519E-3</v>
      </c>
      <c r="W26" s="680" t="e">
        <f>Pologne!W26/W$9</f>
        <v>#DIV/0!</v>
      </c>
      <c r="X26" s="680">
        <f>Pologne!X26/X$9</f>
        <v>1.0236244647344111E-2</v>
      </c>
      <c r="Y26" s="680">
        <f>Pologne!Y26/Y$9</f>
        <v>9.3305126763680746E-2</v>
      </c>
      <c r="Z26" s="680">
        <f>Pologne!Z26/Z$9</f>
        <v>0</v>
      </c>
      <c r="AA26" s="680">
        <f>Pologne!AA26/AA$9</f>
        <v>7.4166898688840489E-4</v>
      </c>
      <c r="AB26" s="680" t="e">
        <f>Pologne!AB26/AB$9</f>
        <v>#DIV/0!</v>
      </c>
    </row>
    <row r="27" spans="2:28" ht="75" x14ac:dyDescent="0.25">
      <c r="B27" s="679" t="s">
        <v>53</v>
      </c>
      <c r="C27" s="680">
        <v>7535.6790000000001</v>
      </c>
      <c r="D27" s="680">
        <f>Pologne!D27/D$9</f>
        <v>1.0348359148352405E-4</v>
      </c>
      <c r="E27" s="680">
        <f>Pologne!E27/E$9</f>
        <v>2.8285369978975567E-4</v>
      </c>
      <c r="F27" s="680">
        <f>Pologne!F27/F$9</f>
        <v>2.2575177001745095E-4</v>
      </c>
      <c r="G27" s="680">
        <f>Pologne!G27/G$9</f>
        <v>7.1689739536414011E-5</v>
      </c>
      <c r="H27" s="680">
        <f>Pologne!H27/H$9</f>
        <v>5.1898536369460592E-4</v>
      </c>
      <c r="I27" s="680">
        <f>Pologne!I27/I$9</f>
        <v>2.6244667575126528E-4</v>
      </c>
      <c r="J27" s="680">
        <f>Pologne!J27/J$9</f>
        <v>5.8703155170142934E-4</v>
      </c>
      <c r="K27" s="680">
        <f>Pologne!K27/K$9</f>
        <v>1.7270284477584054E-4</v>
      </c>
      <c r="L27" s="680">
        <f>Pologne!L27/L$9</f>
        <v>2.1595938019410353E-3</v>
      </c>
      <c r="M27" s="680">
        <f>Pologne!M27/M$9</f>
        <v>2.3264006785453754E-3</v>
      </c>
      <c r="N27" s="680">
        <f>Pologne!N27/N$9</f>
        <v>3.8508457127801253E-4</v>
      </c>
      <c r="O27" s="680">
        <f>Pologne!O27/O$9</f>
        <v>4.3086330275965911E-4</v>
      </c>
      <c r="P27" s="680">
        <f>Pologne!P27/P$9</f>
        <v>1.7197357520419177E-3</v>
      </c>
      <c r="Q27" s="680">
        <f>Pologne!Q27/Q$9</f>
        <v>1.4488865286993414E-3</v>
      </c>
      <c r="R27" s="680">
        <f>Pologne!R27/R$9</f>
        <v>2.9954851649568598E-3</v>
      </c>
      <c r="S27" s="680">
        <f>Pologne!S27/S$9</f>
        <v>2.648616392597876E-3</v>
      </c>
      <c r="T27" s="680">
        <f>Pologne!T27/T$9</f>
        <v>8.074327178028345E-4</v>
      </c>
      <c r="U27" s="680">
        <f>Pologne!U27/U$9</f>
        <v>0.29828747837445219</v>
      </c>
      <c r="V27" s="680">
        <f>Pologne!V27/V$9</f>
        <v>1.3454827869667072E-2</v>
      </c>
      <c r="W27" s="680" t="e">
        <f>Pologne!W27/W$9</f>
        <v>#DIV/0!</v>
      </c>
      <c r="X27" s="680">
        <f>Pologne!X27/X$9</f>
        <v>2.4220488662109276E-3</v>
      </c>
      <c r="Y27" s="680">
        <f>Pologne!Y27/Y$9</f>
        <v>1.6957183128938375E-2</v>
      </c>
      <c r="Z27" s="680">
        <f>Pologne!Z27/Z$9</f>
        <v>2.9427351100516481E-3</v>
      </c>
      <c r="AA27" s="680">
        <f>Pologne!AA27/AA$9</f>
        <v>1.013187536535221E-3</v>
      </c>
      <c r="AB27" s="680" t="e">
        <f>Pologne!AB27/AB$9</f>
        <v>#DIV/0!</v>
      </c>
    </row>
    <row r="28" spans="2:28" ht="30" x14ac:dyDescent="0.25">
      <c r="B28" s="679" t="s">
        <v>54</v>
      </c>
      <c r="C28" s="680">
        <v>18716.506000000001</v>
      </c>
      <c r="D28" s="680">
        <f>Pologne!D28/D$9</f>
        <v>1.310410186851555E-3</v>
      </c>
      <c r="E28" s="680">
        <f>Pologne!E28/E$9</f>
        <v>4.4465552042902683E-3</v>
      </c>
      <c r="F28" s="680">
        <f>Pologne!F28/F$9</f>
        <v>3.5302180541827255E-3</v>
      </c>
      <c r="G28" s="680">
        <f>Pologne!G28/G$9</f>
        <v>5.0113363110147139E-4</v>
      </c>
      <c r="H28" s="680">
        <f>Pologne!H28/H$9</f>
        <v>7.835383573082973E-3</v>
      </c>
      <c r="I28" s="680">
        <f>Pologne!I28/I$9</f>
        <v>9.8875933303381718E-4</v>
      </c>
      <c r="J28" s="680">
        <f>Pologne!J28/J$9</f>
        <v>2.3570221921827589E-2</v>
      </c>
      <c r="K28" s="680">
        <f>Pologne!K28/K$9</f>
        <v>1.7218868231008047E-3</v>
      </c>
      <c r="L28" s="680">
        <f>Pologne!L28/L$9</f>
        <v>1.3224080359752277E-2</v>
      </c>
      <c r="M28" s="680">
        <f>Pologne!M28/M$9</f>
        <v>1.8520748551446291E-2</v>
      </c>
      <c r="N28" s="680">
        <f>Pologne!N28/N$9</f>
        <v>4.0200585703897666E-3</v>
      </c>
      <c r="O28" s="680">
        <f>Pologne!O28/O$9</f>
        <v>3.4038523303723906E-3</v>
      </c>
      <c r="P28" s="680">
        <f>Pologne!P28/P$9</f>
        <v>5.9248252867288072E-3</v>
      </c>
      <c r="Q28" s="680">
        <f>Pologne!Q28/Q$9</f>
        <v>4.7447789067956115E-3</v>
      </c>
      <c r="R28" s="680">
        <f>Pologne!R28/R$9</f>
        <v>1.3646792188395176E-3</v>
      </c>
      <c r="S28" s="680">
        <f>Pologne!S28/S$9</f>
        <v>5.4791945840978479E-3</v>
      </c>
      <c r="T28" s="680">
        <f>Pologne!T28/T$9</f>
        <v>1.2359057305162043E-2</v>
      </c>
      <c r="U28" s="680">
        <f>Pologne!U28/U$9</f>
        <v>9.1842661691736525E-3</v>
      </c>
      <c r="V28" s="680">
        <f>Pologne!V28/V$9</f>
        <v>4.4897783130169677E-2</v>
      </c>
      <c r="W28" s="680" t="e">
        <f>Pologne!W28/W$9</f>
        <v>#DIV/0!</v>
      </c>
      <c r="X28" s="680">
        <f>Pologne!X28/X$9</f>
        <v>6.0156877882842448E-3</v>
      </c>
      <c r="Y28" s="680">
        <f>Pologne!Y28/Y$9</f>
        <v>1.5162112942036135E-2</v>
      </c>
      <c r="Z28" s="680">
        <f>Pologne!Z28/Z$9</f>
        <v>0</v>
      </c>
      <c r="AA28" s="680">
        <f>Pologne!AA28/AA$9</f>
        <v>2.9110484210195803E-4</v>
      </c>
      <c r="AB28" s="680" t="e">
        <f>Pologne!AB28/AB$9</f>
        <v>#DIV/0!</v>
      </c>
    </row>
    <row r="29" spans="2:28" ht="195" x14ac:dyDescent="0.25">
      <c r="B29" s="679" t="s">
        <v>55</v>
      </c>
      <c r="C29" s="680">
        <v>0</v>
      </c>
      <c r="D29" s="680">
        <f>Pologne!D29/D$9</f>
        <v>0</v>
      </c>
      <c r="E29" s="680">
        <f>Pologne!E29/E$9</f>
        <v>0</v>
      </c>
      <c r="F29" s="680">
        <f>Pologne!F29/F$9</f>
        <v>0</v>
      </c>
      <c r="G29" s="680">
        <f>Pologne!G29/G$9</f>
        <v>0</v>
      </c>
      <c r="H29" s="680">
        <f>Pologne!H29/H$9</f>
        <v>0</v>
      </c>
      <c r="I29" s="680">
        <f>Pologne!I29/I$9</f>
        <v>0</v>
      </c>
      <c r="J29" s="680">
        <f>Pologne!J29/J$9</f>
        <v>0</v>
      </c>
      <c r="K29" s="680">
        <f>Pologne!K29/K$9</f>
        <v>0</v>
      </c>
      <c r="L29" s="680">
        <f>Pologne!L29/L$9</f>
        <v>0</v>
      </c>
      <c r="M29" s="680">
        <f>Pologne!M29/M$9</f>
        <v>0</v>
      </c>
      <c r="N29" s="680">
        <f>Pologne!N29/N$9</f>
        <v>0</v>
      </c>
      <c r="O29" s="680">
        <f>Pologne!O29/O$9</f>
        <v>0</v>
      </c>
      <c r="P29" s="680">
        <f>Pologne!P29/P$9</f>
        <v>0</v>
      </c>
      <c r="Q29" s="680">
        <f>Pologne!Q29/Q$9</f>
        <v>0</v>
      </c>
      <c r="R29" s="680">
        <f>Pologne!R29/R$9</f>
        <v>0</v>
      </c>
      <c r="S29" s="680">
        <f>Pologne!S29/S$9</f>
        <v>0</v>
      </c>
      <c r="T29" s="680">
        <f>Pologne!T29/T$9</f>
        <v>0</v>
      </c>
      <c r="U29" s="680">
        <f>Pologne!U29/U$9</f>
        <v>0</v>
      </c>
      <c r="V29" s="680">
        <f>Pologne!V29/V$9</f>
        <v>0</v>
      </c>
      <c r="W29" s="680" t="e">
        <f>Pologne!W29/W$9</f>
        <v>#DIV/0!</v>
      </c>
      <c r="X29" s="680">
        <f>Pologne!X29/X$9</f>
        <v>0</v>
      </c>
      <c r="Y29" s="680">
        <f>Pologne!Y29/Y$9</f>
        <v>1.0212663444183866E-4</v>
      </c>
      <c r="Z29" s="680">
        <f>Pologne!Z29/Z$9</f>
        <v>0</v>
      </c>
      <c r="AA29" s="680">
        <f>Pologne!AA29/AA$9</f>
        <v>0</v>
      </c>
      <c r="AB29" s="680" t="e">
        <f>Pologne!AB29/AB$9</f>
        <v>#DIV/0!</v>
      </c>
    </row>
    <row r="31" spans="2:28" x14ac:dyDescent="0.25">
      <c r="B31" s="683" t="s">
        <v>57</v>
      </c>
      <c r="AB31" s="684" t="s">
        <v>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7"/>
  <dimension ref="B1:AE32"/>
  <sheetViews>
    <sheetView workbookViewId="0">
      <selection activeCell="AC6" sqref="AC6:AE6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92</v>
      </c>
    </row>
    <row r="3" spans="2:31" x14ac:dyDescent="0.25">
      <c r="B3" s="674" t="s">
        <v>2</v>
      </c>
    </row>
    <row r="4" spans="2:31" x14ac:dyDescent="0.25">
      <c r="B4" s="674" t="s">
        <v>93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  <c r="AC6" s="647" t="s">
        <v>73</v>
      </c>
      <c r="AD6" t="s">
        <v>74</v>
      </c>
      <c r="AE6" t="s">
        <v>75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8270327</v>
      </c>
      <c r="D9" s="680">
        <v>201975</v>
      </c>
      <c r="E9" s="680">
        <v>32562</v>
      </c>
      <c r="F9" s="680">
        <v>3740708</v>
      </c>
      <c r="G9" s="680">
        <v>272111</v>
      </c>
      <c r="H9" s="680">
        <v>103591</v>
      </c>
      <c r="I9" s="680">
        <v>735818</v>
      </c>
      <c r="J9" s="680">
        <v>591057</v>
      </c>
      <c r="K9" s="680">
        <v>485238</v>
      </c>
      <c r="L9" s="680">
        <v>97235</v>
      </c>
      <c r="M9" s="680">
        <v>272797</v>
      </c>
      <c r="N9" s="680">
        <v>221571</v>
      </c>
      <c r="O9" s="680">
        <v>529208</v>
      </c>
      <c r="P9" s="680">
        <v>342225</v>
      </c>
      <c r="Q9" s="680">
        <v>164807</v>
      </c>
      <c r="R9" s="680">
        <v>146141</v>
      </c>
      <c r="S9" s="680">
        <v>56682</v>
      </c>
      <c r="T9" s="680">
        <v>173225</v>
      </c>
      <c r="U9" s="680">
        <v>66311</v>
      </c>
      <c r="V9" s="680">
        <v>37065</v>
      </c>
      <c r="W9" s="680">
        <v>0</v>
      </c>
      <c r="X9" s="680">
        <v>0</v>
      </c>
      <c r="Y9" s="680">
        <v>8270327</v>
      </c>
      <c r="Z9" s="680">
        <v>4334468</v>
      </c>
      <c r="AA9" s="680">
        <v>1654963</v>
      </c>
      <c r="AB9" s="680">
        <v>4368142</v>
      </c>
    </row>
    <row r="10" spans="2:31" ht="75" x14ac:dyDescent="0.25">
      <c r="B10" s="679" t="s">
        <v>36</v>
      </c>
      <c r="C10" s="680">
        <v>227135</v>
      </c>
      <c r="D10" s="680">
        <v>58182</v>
      </c>
      <c r="E10" s="680">
        <v>124</v>
      </c>
      <c r="F10" s="680">
        <v>142476</v>
      </c>
      <c r="G10" s="680">
        <v>3769</v>
      </c>
      <c r="H10" s="680">
        <v>178</v>
      </c>
      <c r="I10" s="680">
        <v>99</v>
      </c>
      <c r="J10" s="680">
        <v>4638</v>
      </c>
      <c r="K10" s="680">
        <v>4</v>
      </c>
      <c r="L10" s="680">
        <v>13114</v>
      </c>
      <c r="M10" s="680">
        <v>57</v>
      </c>
      <c r="N10" s="680">
        <v>0</v>
      </c>
      <c r="O10" s="680">
        <v>0</v>
      </c>
      <c r="P10" s="680">
        <v>666</v>
      </c>
      <c r="Q10" s="680">
        <v>1204</v>
      </c>
      <c r="R10" s="680">
        <v>436</v>
      </c>
      <c r="S10" s="680">
        <v>865</v>
      </c>
      <c r="T10" s="680">
        <v>390</v>
      </c>
      <c r="U10" s="680">
        <v>751</v>
      </c>
      <c r="V10" s="680">
        <v>182</v>
      </c>
      <c r="W10" s="680">
        <v>0</v>
      </c>
      <c r="X10" s="680">
        <v>0</v>
      </c>
      <c r="Y10" s="680">
        <v>227135</v>
      </c>
      <c r="Z10" s="680">
        <v>101764</v>
      </c>
      <c r="AA10" s="680">
        <v>5186</v>
      </c>
      <c r="AB10" s="680">
        <v>77787</v>
      </c>
    </row>
    <row r="11" spans="2:31" ht="45" x14ac:dyDescent="0.25">
      <c r="B11" s="679" t="s">
        <v>37</v>
      </c>
      <c r="C11" s="680">
        <v>246424</v>
      </c>
      <c r="D11" s="680">
        <v>2100</v>
      </c>
      <c r="E11" s="680">
        <v>6095</v>
      </c>
      <c r="F11" s="680">
        <v>133024</v>
      </c>
      <c r="G11" s="680">
        <v>96522</v>
      </c>
      <c r="H11" s="680">
        <v>194</v>
      </c>
      <c r="I11" s="680">
        <v>6170</v>
      </c>
      <c r="J11" s="680">
        <v>10</v>
      </c>
      <c r="K11" s="680">
        <v>959</v>
      </c>
      <c r="L11" s="680">
        <v>4</v>
      </c>
      <c r="M11" s="680">
        <v>0</v>
      </c>
      <c r="N11" s="680">
        <v>0</v>
      </c>
      <c r="O11" s="680">
        <v>695</v>
      </c>
      <c r="P11" s="680">
        <v>48</v>
      </c>
      <c r="Q11" s="680">
        <v>477</v>
      </c>
      <c r="R11" s="680">
        <v>51</v>
      </c>
      <c r="S11" s="680">
        <v>39</v>
      </c>
      <c r="T11" s="680">
        <v>8</v>
      </c>
      <c r="U11" s="680">
        <v>3</v>
      </c>
      <c r="V11" s="680">
        <v>25</v>
      </c>
      <c r="W11" s="680">
        <v>0</v>
      </c>
      <c r="X11" s="680">
        <v>0</v>
      </c>
      <c r="Y11" s="680">
        <v>246424</v>
      </c>
      <c r="Z11" s="680">
        <v>8507</v>
      </c>
      <c r="AA11" s="680">
        <v>0</v>
      </c>
      <c r="AB11" s="680">
        <v>11924</v>
      </c>
    </row>
    <row r="12" spans="2:31" ht="45" x14ac:dyDescent="0.25">
      <c r="B12" s="679" t="s">
        <v>38</v>
      </c>
      <c r="C12" s="680">
        <v>4042734</v>
      </c>
      <c r="D12" s="680">
        <v>99940</v>
      </c>
      <c r="E12" s="680">
        <v>9191</v>
      </c>
      <c r="F12" s="680">
        <v>2887644</v>
      </c>
      <c r="G12" s="680">
        <v>45906</v>
      </c>
      <c r="H12" s="680">
        <v>24845</v>
      </c>
      <c r="I12" s="680">
        <v>250141</v>
      </c>
      <c r="J12" s="680">
        <v>128279</v>
      </c>
      <c r="K12" s="680">
        <v>109997</v>
      </c>
      <c r="L12" s="680">
        <v>41968</v>
      </c>
      <c r="M12" s="680">
        <v>26202</v>
      </c>
      <c r="N12" s="680">
        <v>6984</v>
      </c>
      <c r="O12" s="680">
        <v>161549</v>
      </c>
      <c r="P12" s="680">
        <v>68598</v>
      </c>
      <c r="Q12" s="680">
        <v>29379</v>
      </c>
      <c r="R12" s="680">
        <v>19250</v>
      </c>
      <c r="S12" s="680">
        <v>11732</v>
      </c>
      <c r="T12" s="680">
        <v>99859</v>
      </c>
      <c r="U12" s="680">
        <v>9648</v>
      </c>
      <c r="V12" s="680">
        <v>11622</v>
      </c>
      <c r="W12" s="680">
        <v>0</v>
      </c>
      <c r="X12" s="680">
        <v>0</v>
      </c>
      <c r="Y12" s="680">
        <v>4042734</v>
      </c>
      <c r="Z12" s="680">
        <v>1297335</v>
      </c>
      <c r="AA12" s="680">
        <v>583903</v>
      </c>
      <c r="AB12" s="680">
        <v>3640061</v>
      </c>
    </row>
    <row r="13" spans="2:31" ht="90" x14ac:dyDescent="0.25">
      <c r="B13" s="679" t="s">
        <v>39</v>
      </c>
      <c r="C13" s="680">
        <v>207891</v>
      </c>
      <c r="D13" s="680">
        <v>6216</v>
      </c>
      <c r="E13" s="680">
        <v>5631</v>
      </c>
      <c r="F13" s="680">
        <v>96873</v>
      </c>
      <c r="G13" s="680">
        <v>34869</v>
      </c>
      <c r="H13" s="680">
        <v>3397</v>
      </c>
      <c r="I13" s="680">
        <v>3199</v>
      </c>
      <c r="J13" s="680">
        <v>12318</v>
      </c>
      <c r="K13" s="680">
        <v>10145</v>
      </c>
      <c r="L13" s="680">
        <v>2643</v>
      </c>
      <c r="M13" s="680">
        <v>3305</v>
      </c>
      <c r="N13" s="680">
        <v>1321</v>
      </c>
      <c r="O13" s="680">
        <v>5540</v>
      </c>
      <c r="P13" s="680">
        <v>2380</v>
      </c>
      <c r="Q13" s="680">
        <v>2152</v>
      </c>
      <c r="R13" s="680">
        <v>6345</v>
      </c>
      <c r="S13" s="680">
        <v>2768</v>
      </c>
      <c r="T13" s="680">
        <v>5003</v>
      </c>
      <c r="U13" s="680">
        <v>2218</v>
      </c>
      <c r="V13" s="680">
        <v>1568</v>
      </c>
      <c r="W13" s="680">
        <v>0</v>
      </c>
      <c r="X13" s="680">
        <v>0</v>
      </c>
      <c r="Y13" s="680">
        <v>207891</v>
      </c>
      <c r="Z13" s="680">
        <v>178165</v>
      </c>
      <c r="AA13" s="680">
        <v>0</v>
      </c>
      <c r="AB13" s="680">
        <v>66643</v>
      </c>
    </row>
    <row r="14" spans="2:31" ht="120" x14ac:dyDescent="0.25">
      <c r="B14" s="679" t="s">
        <v>40</v>
      </c>
      <c r="C14" s="680">
        <v>93589</v>
      </c>
      <c r="D14" s="680">
        <v>1087</v>
      </c>
      <c r="E14" s="680">
        <v>489</v>
      </c>
      <c r="F14" s="680">
        <v>19334</v>
      </c>
      <c r="G14" s="680">
        <v>4587</v>
      </c>
      <c r="H14" s="680">
        <v>39865</v>
      </c>
      <c r="I14" s="680">
        <v>3511</v>
      </c>
      <c r="J14" s="680">
        <v>3067</v>
      </c>
      <c r="K14" s="680">
        <v>1073</v>
      </c>
      <c r="L14" s="680">
        <v>907</v>
      </c>
      <c r="M14" s="680">
        <v>162</v>
      </c>
      <c r="N14" s="680">
        <v>80</v>
      </c>
      <c r="O14" s="680">
        <v>5850</v>
      </c>
      <c r="P14" s="680">
        <v>779</v>
      </c>
      <c r="Q14" s="680">
        <v>3609</v>
      </c>
      <c r="R14" s="680">
        <v>5531</v>
      </c>
      <c r="S14" s="680">
        <v>599</v>
      </c>
      <c r="T14" s="680">
        <v>2327</v>
      </c>
      <c r="U14" s="680">
        <v>377</v>
      </c>
      <c r="V14" s="680">
        <v>355</v>
      </c>
      <c r="W14" s="680">
        <v>0</v>
      </c>
      <c r="X14" s="680">
        <v>0</v>
      </c>
      <c r="Y14" s="680">
        <v>93589</v>
      </c>
      <c r="Z14" s="680">
        <v>40086</v>
      </c>
      <c r="AA14" s="680">
        <v>0</v>
      </c>
      <c r="AB14" s="680">
        <v>45929</v>
      </c>
    </row>
    <row r="15" spans="2:31" ht="60" x14ac:dyDescent="0.25">
      <c r="B15" s="679" t="s">
        <v>41</v>
      </c>
      <c r="C15" s="680">
        <v>590125</v>
      </c>
      <c r="D15" s="680">
        <v>6403</v>
      </c>
      <c r="E15" s="680">
        <v>978</v>
      </c>
      <c r="F15" s="680">
        <v>24876</v>
      </c>
      <c r="G15" s="680">
        <v>16997</v>
      </c>
      <c r="H15" s="680">
        <v>4349</v>
      </c>
      <c r="I15" s="680">
        <v>320111</v>
      </c>
      <c r="J15" s="680">
        <v>8876</v>
      </c>
      <c r="K15" s="680">
        <v>16197</v>
      </c>
      <c r="L15" s="680">
        <v>2534</v>
      </c>
      <c r="M15" s="680">
        <v>2451</v>
      </c>
      <c r="N15" s="680">
        <v>1858</v>
      </c>
      <c r="O15" s="680">
        <v>136157</v>
      </c>
      <c r="P15" s="680">
        <v>15590</v>
      </c>
      <c r="Q15" s="680">
        <v>6130</v>
      </c>
      <c r="R15" s="680">
        <v>14596</v>
      </c>
      <c r="S15" s="680">
        <v>2690</v>
      </c>
      <c r="T15" s="680">
        <v>4835</v>
      </c>
      <c r="U15" s="680">
        <v>3586</v>
      </c>
      <c r="V15" s="680">
        <v>911</v>
      </c>
      <c r="W15" s="680">
        <v>0</v>
      </c>
      <c r="X15" s="680">
        <v>0</v>
      </c>
      <c r="Y15" s="680">
        <v>590125</v>
      </c>
      <c r="Z15" s="680">
        <v>11391</v>
      </c>
      <c r="AA15" s="680">
        <v>767442</v>
      </c>
      <c r="AB15" s="680">
        <v>11924</v>
      </c>
      <c r="AC15" s="646">
        <f>Y15/($Y15+$Z15+$AA15)</f>
        <v>0.4310760446996913</v>
      </c>
      <c r="AD15" s="646">
        <f t="shared" ref="AD15:AE15" si="0">Z15/($Y15+$Z15+$AA15)</f>
        <v>8.3209273038325499E-3</v>
      </c>
      <c r="AE15" s="646">
        <f t="shared" si="0"/>
        <v>0.5606030279964761</v>
      </c>
    </row>
    <row r="16" spans="2:31" ht="165" x14ac:dyDescent="0.25">
      <c r="B16" s="679" t="s">
        <v>42</v>
      </c>
      <c r="C16" s="680">
        <v>258300</v>
      </c>
      <c r="D16" s="680">
        <v>3017</v>
      </c>
      <c r="E16" s="680">
        <v>532</v>
      </c>
      <c r="F16" s="680">
        <v>53581</v>
      </c>
      <c r="G16" s="680">
        <v>2154</v>
      </c>
      <c r="H16" s="680">
        <v>3846</v>
      </c>
      <c r="I16" s="680">
        <v>6006</v>
      </c>
      <c r="J16" s="680">
        <v>138066</v>
      </c>
      <c r="K16" s="680">
        <v>25732</v>
      </c>
      <c r="L16" s="680">
        <v>338</v>
      </c>
      <c r="M16" s="680">
        <v>1076</v>
      </c>
      <c r="N16" s="680">
        <v>1655</v>
      </c>
      <c r="O16" s="680">
        <v>4503</v>
      </c>
      <c r="P16" s="680">
        <v>6074</v>
      </c>
      <c r="Q16" s="680">
        <v>8992</v>
      </c>
      <c r="R16" s="680">
        <v>331</v>
      </c>
      <c r="S16" s="680">
        <v>69</v>
      </c>
      <c r="T16" s="680">
        <v>744</v>
      </c>
      <c r="U16" s="680">
        <v>762</v>
      </c>
      <c r="V16" s="680">
        <v>822</v>
      </c>
      <c r="W16" s="680">
        <v>0</v>
      </c>
      <c r="X16" s="680">
        <v>0</v>
      </c>
      <c r="Y16" s="680">
        <v>258300</v>
      </c>
      <c r="Z16" s="680">
        <v>16573</v>
      </c>
      <c r="AA16" s="680">
        <v>0</v>
      </c>
      <c r="AB16" s="680">
        <v>9990</v>
      </c>
    </row>
    <row r="17" spans="2:29" ht="60" x14ac:dyDescent="0.25">
      <c r="B17" s="679" t="s">
        <v>43</v>
      </c>
      <c r="C17" s="680">
        <v>425501</v>
      </c>
      <c r="D17" s="680">
        <v>5772</v>
      </c>
      <c r="E17" s="680">
        <v>4455</v>
      </c>
      <c r="F17" s="680">
        <v>78385</v>
      </c>
      <c r="G17" s="680">
        <v>10244</v>
      </c>
      <c r="H17" s="680">
        <v>2556</v>
      </c>
      <c r="I17" s="680">
        <v>7784</v>
      </c>
      <c r="J17" s="680">
        <v>42916</v>
      </c>
      <c r="K17" s="680">
        <v>230593</v>
      </c>
      <c r="L17" s="680">
        <v>698</v>
      </c>
      <c r="M17" s="680">
        <v>3849</v>
      </c>
      <c r="N17" s="680">
        <v>4246</v>
      </c>
      <c r="O17" s="680">
        <v>3517</v>
      </c>
      <c r="P17" s="680">
        <v>5308</v>
      </c>
      <c r="Q17" s="680">
        <v>5780</v>
      </c>
      <c r="R17" s="680">
        <v>15003</v>
      </c>
      <c r="S17" s="680">
        <v>904</v>
      </c>
      <c r="T17" s="680">
        <v>942</v>
      </c>
      <c r="U17" s="680">
        <v>788</v>
      </c>
      <c r="V17" s="680">
        <v>1761</v>
      </c>
      <c r="W17" s="680">
        <v>0</v>
      </c>
      <c r="X17" s="680">
        <v>0</v>
      </c>
      <c r="Y17" s="680">
        <v>425501</v>
      </c>
      <c r="Z17" s="680">
        <v>139546</v>
      </c>
      <c r="AA17" s="680">
        <v>0</v>
      </c>
      <c r="AB17" s="682">
        <v>172261.416</v>
      </c>
    </row>
    <row r="18" spans="2:29" ht="60" x14ac:dyDescent="0.25">
      <c r="B18" s="679" t="s">
        <v>44</v>
      </c>
      <c r="C18" s="680">
        <v>60821</v>
      </c>
      <c r="D18" s="680">
        <v>642</v>
      </c>
      <c r="E18" s="680">
        <v>82</v>
      </c>
      <c r="F18" s="680">
        <v>5337</v>
      </c>
      <c r="G18" s="680">
        <v>651</v>
      </c>
      <c r="H18" s="680">
        <v>131</v>
      </c>
      <c r="I18" s="680">
        <v>3764</v>
      </c>
      <c r="J18" s="680">
        <v>4667</v>
      </c>
      <c r="K18" s="680">
        <v>7370</v>
      </c>
      <c r="L18" s="680">
        <v>2456</v>
      </c>
      <c r="M18" s="680">
        <v>1072</v>
      </c>
      <c r="N18" s="680">
        <v>290</v>
      </c>
      <c r="O18" s="680">
        <v>2914</v>
      </c>
      <c r="P18" s="680">
        <v>4837</v>
      </c>
      <c r="Q18" s="680">
        <v>13282</v>
      </c>
      <c r="R18" s="680">
        <v>4059</v>
      </c>
      <c r="S18" s="680">
        <v>2795</v>
      </c>
      <c r="T18" s="680">
        <v>4467</v>
      </c>
      <c r="U18" s="680">
        <v>1409</v>
      </c>
      <c r="V18" s="680">
        <v>596</v>
      </c>
      <c r="W18" s="680">
        <v>0</v>
      </c>
      <c r="X18" s="680">
        <v>0</v>
      </c>
      <c r="Y18" s="680">
        <v>60821</v>
      </c>
      <c r="Z18" s="680">
        <v>159075</v>
      </c>
      <c r="AA18" s="680">
        <v>0</v>
      </c>
      <c r="AB18" s="680">
        <v>363</v>
      </c>
    </row>
    <row r="19" spans="2:29" ht="75" x14ac:dyDescent="0.25">
      <c r="B19" s="679" t="s">
        <v>45</v>
      </c>
      <c r="C19" s="680">
        <v>388223</v>
      </c>
      <c r="D19" s="680">
        <v>1375</v>
      </c>
      <c r="E19" s="680">
        <v>367</v>
      </c>
      <c r="F19" s="680">
        <v>36833</v>
      </c>
      <c r="G19" s="680">
        <v>7824</v>
      </c>
      <c r="H19" s="680">
        <v>1423</v>
      </c>
      <c r="I19" s="680">
        <v>5496</v>
      </c>
      <c r="J19" s="680">
        <v>34534</v>
      </c>
      <c r="K19" s="680">
        <v>11701</v>
      </c>
      <c r="L19" s="680">
        <v>2052</v>
      </c>
      <c r="M19" s="680">
        <v>181586</v>
      </c>
      <c r="N19" s="680">
        <v>31484</v>
      </c>
      <c r="O19" s="680">
        <v>4299</v>
      </c>
      <c r="P19" s="680">
        <v>27614</v>
      </c>
      <c r="Q19" s="680">
        <v>8086</v>
      </c>
      <c r="R19" s="680">
        <v>15838</v>
      </c>
      <c r="S19" s="680">
        <v>4956</v>
      </c>
      <c r="T19" s="680">
        <v>4382</v>
      </c>
      <c r="U19" s="680">
        <v>4101</v>
      </c>
      <c r="V19" s="680">
        <v>4272</v>
      </c>
      <c r="W19" s="680">
        <v>0</v>
      </c>
      <c r="X19" s="680">
        <v>0</v>
      </c>
      <c r="Y19" s="680">
        <v>388223</v>
      </c>
      <c r="Z19" s="680">
        <v>118419</v>
      </c>
      <c r="AA19" s="680">
        <v>209525</v>
      </c>
      <c r="AB19" s="680">
        <v>161923</v>
      </c>
    </row>
    <row r="20" spans="2:29" ht="60" x14ac:dyDescent="0.25">
      <c r="B20" s="679" t="s">
        <v>46</v>
      </c>
      <c r="C20" s="680">
        <v>342306</v>
      </c>
      <c r="D20" s="680">
        <v>5090</v>
      </c>
      <c r="E20" s="680">
        <v>597</v>
      </c>
      <c r="F20" s="680">
        <v>29434</v>
      </c>
      <c r="G20" s="680">
        <v>8136</v>
      </c>
      <c r="H20" s="680">
        <v>1814</v>
      </c>
      <c r="I20" s="680">
        <v>12784</v>
      </c>
      <c r="J20" s="680">
        <v>33739</v>
      </c>
      <c r="K20" s="680">
        <v>16197</v>
      </c>
      <c r="L20" s="680">
        <v>1278</v>
      </c>
      <c r="M20" s="680">
        <v>3133</v>
      </c>
      <c r="N20" s="680">
        <v>133175</v>
      </c>
      <c r="O20" s="680">
        <v>54421</v>
      </c>
      <c r="P20" s="680">
        <v>14528</v>
      </c>
      <c r="Q20" s="680">
        <v>7993</v>
      </c>
      <c r="R20" s="680">
        <v>9449</v>
      </c>
      <c r="S20" s="680">
        <v>1715</v>
      </c>
      <c r="T20" s="680">
        <v>4973</v>
      </c>
      <c r="U20" s="680">
        <v>1535</v>
      </c>
      <c r="V20" s="680">
        <v>2315</v>
      </c>
      <c r="W20" s="680">
        <v>0</v>
      </c>
      <c r="X20" s="680">
        <v>0</v>
      </c>
      <c r="Y20" s="680">
        <v>342306</v>
      </c>
      <c r="Z20" s="680">
        <v>110863</v>
      </c>
      <c r="AA20" s="680">
        <v>0</v>
      </c>
      <c r="AB20" s="682">
        <v>7823.5839999999998</v>
      </c>
    </row>
    <row r="21" spans="2:29" ht="45" x14ac:dyDescent="0.25">
      <c r="B21" s="679" t="s">
        <v>47</v>
      </c>
      <c r="C21" s="680">
        <v>309693</v>
      </c>
      <c r="D21" s="680">
        <v>1652</v>
      </c>
      <c r="E21" s="680">
        <v>657</v>
      </c>
      <c r="F21" s="680">
        <v>24158</v>
      </c>
      <c r="G21" s="680">
        <v>4819</v>
      </c>
      <c r="H21" s="680">
        <v>9476</v>
      </c>
      <c r="I21" s="680">
        <v>8361</v>
      </c>
      <c r="J21" s="680">
        <v>75627</v>
      </c>
      <c r="K21" s="680">
        <v>18923</v>
      </c>
      <c r="L21" s="680">
        <v>15985</v>
      </c>
      <c r="M21" s="680">
        <v>11422</v>
      </c>
      <c r="N21" s="680">
        <v>14316</v>
      </c>
      <c r="O21" s="680">
        <v>48581</v>
      </c>
      <c r="P21" s="680">
        <v>22427</v>
      </c>
      <c r="Q21" s="680">
        <v>7640</v>
      </c>
      <c r="R21" s="680">
        <v>20589</v>
      </c>
      <c r="S21" s="680">
        <v>7910</v>
      </c>
      <c r="T21" s="680">
        <v>8601</v>
      </c>
      <c r="U21" s="680">
        <v>6376</v>
      </c>
      <c r="V21" s="680">
        <v>2173</v>
      </c>
      <c r="W21" s="680">
        <v>0</v>
      </c>
      <c r="X21" s="680">
        <v>0</v>
      </c>
      <c r="Y21" s="680">
        <v>309693</v>
      </c>
      <c r="Z21" s="680">
        <v>739858</v>
      </c>
      <c r="AA21" s="680">
        <v>1095</v>
      </c>
      <c r="AB21" s="680">
        <v>530</v>
      </c>
    </row>
    <row r="22" spans="2:29" ht="90" x14ac:dyDescent="0.25">
      <c r="B22" s="679" t="s">
        <v>48</v>
      </c>
      <c r="C22" s="680">
        <v>672496</v>
      </c>
      <c r="D22" s="680">
        <v>7995</v>
      </c>
      <c r="E22" s="680">
        <v>1184</v>
      </c>
      <c r="F22" s="680">
        <v>152982</v>
      </c>
      <c r="G22" s="680">
        <v>12937</v>
      </c>
      <c r="H22" s="680">
        <v>2297</v>
      </c>
      <c r="I22" s="680">
        <v>95529</v>
      </c>
      <c r="J22" s="680">
        <v>68147</v>
      </c>
      <c r="K22" s="680">
        <v>13229</v>
      </c>
      <c r="L22" s="680">
        <v>6584</v>
      </c>
      <c r="M22" s="680">
        <v>17069</v>
      </c>
      <c r="N22" s="680">
        <v>12656</v>
      </c>
      <c r="O22" s="680">
        <v>78634</v>
      </c>
      <c r="P22" s="680">
        <v>155323</v>
      </c>
      <c r="Q22" s="680">
        <v>16007</v>
      </c>
      <c r="R22" s="680">
        <v>9866</v>
      </c>
      <c r="S22" s="680">
        <v>7527</v>
      </c>
      <c r="T22" s="680">
        <v>6777</v>
      </c>
      <c r="U22" s="680">
        <v>5864</v>
      </c>
      <c r="V22" s="680">
        <v>1889</v>
      </c>
      <c r="W22" s="680">
        <v>0</v>
      </c>
      <c r="X22" s="680">
        <v>0</v>
      </c>
      <c r="Y22" s="680">
        <v>672496</v>
      </c>
      <c r="Z22" s="680">
        <v>21926</v>
      </c>
      <c r="AA22" s="680">
        <v>87011</v>
      </c>
      <c r="AB22" s="680">
        <v>120944</v>
      </c>
    </row>
    <row r="23" spans="2:29" ht="60" x14ac:dyDescent="0.25">
      <c r="B23" s="679" t="s">
        <v>49</v>
      </c>
      <c r="C23" s="680">
        <v>286338</v>
      </c>
      <c r="D23" s="680">
        <v>1262</v>
      </c>
      <c r="E23" s="680">
        <v>2006</v>
      </c>
      <c r="F23" s="680">
        <v>44987</v>
      </c>
      <c r="G23" s="680">
        <v>22034</v>
      </c>
      <c r="H23" s="680">
        <v>7415</v>
      </c>
      <c r="I23" s="680">
        <v>12155</v>
      </c>
      <c r="J23" s="680">
        <v>32176</v>
      </c>
      <c r="K23" s="680">
        <v>20225</v>
      </c>
      <c r="L23" s="680">
        <v>4943</v>
      </c>
      <c r="M23" s="680">
        <v>17113</v>
      </c>
      <c r="N23" s="680">
        <v>10923</v>
      </c>
      <c r="O23" s="680">
        <v>21245</v>
      </c>
      <c r="P23" s="680">
        <v>13442</v>
      </c>
      <c r="Q23" s="680">
        <v>50344</v>
      </c>
      <c r="R23" s="680">
        <v>12537</v>
      </c>
      <c r="S23" s="680">
        <v>2830</v>
      </c>
      <c r="T23" s="680">
        <v>3807</v>
      </c>
      <c r="U23" s="680">
        <v>5062</v>
      </c>
      <c r="V23" s="680">
        <v>1832</v>
      </c>
      <c r="W23" s="680">
        <v>0</v>
      </c>
      <c r="X23" s="680">
        <v>0</v>
      </c>
      <c r="Y23" s="680">
        <v>286338</v>
      </c>
      <c r="Z23" s="680">
        <v>48478</v>
      </c>
      <c r="AA23" s="680">
        <v>0</v>
      </c>
      <c r="AB23" s="680">
        <v>25869</v>
      </c>
    </row>
    <row r="24" spans="2:29" ht="135" x14ac:dyDescent="0.25">
      <c r="B24" s="679" t="s">
        <v>50</v>
      </c>
      <c r="C24" s="680">
        <v>16283</v>
      </c>
      <c r="D24" s="680">
        <v>795</v>
      </c>
      <c r="E24" s="680">
        <v>74</v>
      </c>
      <c r="F24" s="680">
        <v>1964</v>
      </c>
      <c r="G24" s="680">
        <v>270</v>
      </c>
      <c r="H24" s="680">
        <v>668</v>
      </c>
      <c r="I24" s="680">
        <v>60</v>
      </c>
      <c r="J24" s="680">
        <v>127</v>
      </c>
      <c r="K24" s="680">
        <v>1189</v>
      </c>
      <c r="L24" s="680">
        <v>1</v>
      </c>
      <c r="M24" s="680">
        <v>105</v>
      </c>
      <c r="N24" s="680">
        <v>760</v>
      </c>
      <c r="O24" s="680">
        <v>302</v>
      </c>
      <c r="P24" s="680">
        <v>460</v>
      </c>
      <c r="Q24" s="680">
        <v>407</v>
      </c>
      <c r="R24" s="680">
        <v>8329</v>
      </c>
      <c r="S24" s="680">
        <v>9</v>
      </c>
      <c r="T24" s="680">
        <v>543</v>
      </c>
      <c r="U24" s="680">
        <v>7</v>
      </c>
      <c r="V24" s="680">
        <v>213</v>
      </c>
      <c r="W24" s="680">
        <v>0</v>
      </c>
      <c r="X24" s="680">
        <v>0</v>
      </c>
      <c r="Y24" s="680">
        <v>16283</v>
      </c>
      <c r="Z24" s="680">
        <v>424473</v>
      </c>
      <c r="AA24" s="680">
        <v>0</v>
      </c>
      <c r="AB24" s="680">
        <v>3024</v>
      </c>
    </row>
    <row r="25" spans="2:29" ht="30" x14ac:dyDescent="0.25">
      <c r="B25" s="679" t="s">
        <v>51</v>
      </c>
      <c r="C25" s="680">
        <v>22308</v>
      </c>
      <c r="D25" s="680">
        <v>261</v>
      </c>
      <c r="E25" s="680">
        <v>23</v>
      </c>
      <c r="F25" s="680">
        <v>1942</v>
      </c>
      <c r="G25" s="680">
        <v>353</v>
      </c>
      <c r="H25" s="680">
        <v>115</v>
      </c>
      <c r="I25" s="680">
        <v>362</v>
      </c>
      <c r="J25" s="680">
        <v>1279</v>
      </c>
      <c r="K25" s="680">
        <v>796</v>
      </c>
      <c r="L25" s="680">
        <v>22</v>
      </c>
      <c r="M25" s="680">
        <v>714</v>
      </c>
      <c r="N25" s="680">
        <v>988</v>
      </c>
      <c r="O25" s="680">
        <v>110</v>
      </c>
      <c r="P25" s="680">
        <v>2965</v>
      </c>
      <c r="Q25" s="680">
        <v>1058</v>
      </c>
      <c r="R25" s="680">
        <v>2915</v>
      </c>
      <c r="S25" s="680">
        <v>7919</v>
      </c>
      <c r="T25" s="680">
        <v>187</v>
      </c>
      <c r="U25" s="680">
        <v>137</v>
      </c>
      <c r="V25" s="680">
        <v>162</v>
      </c>
      <c r="W25" s="680">
        <v>0</v>
      </c>
      <c r="X25" s="680">
        <v>0</v>
      </c>
      <c r="Y25" s="680">
        <v>22308</v>
      </c>
      <c r="Z25" s="680">
        <v>283428</v>
      </c>
      <c r="AA25" s="680">
        <v>0</v>
      </c>
      <c r="AB25" s="680">
        <v>945</v>
      </c>
    </row>
    <row r="26" spans="2:29" ht="60" x14ac:dyDescent="0.25">
      <c r="B26" s="679" t="s">
        <v>52</v>
      </c>
      <c r="C26" s="680">
        <v>24983</v>
      </c>
      <c r="D26" s="680">
        <v>50</v>
      </c>
      <c r="E26" s="680">
        <v>47</v>
      </c>
      <c r="F26" s="680">
        <v>216</v>
      </c>
      <c r="G26" s="680">
        <v>1</v>
      </c>
      <c r="H26" s="680">
        <v>43</v>
      </c>
      <c r="I26" s="680">
        <v>29</v>
      </c>
      <c r="J26" s="680">
        <v>62</v>
      </c>
      <c r="K26" s="680">
        <v>263</v>
      </c>
      <c r="L26" s="680">
        <v>63</v>
      </c>
      <c r="M26" s="680">
        <v>37</v>
      </c>
      <c r="N26" s="680">
        <v>19</v>
      </c>
      <c r="O26" s="680">
        <v>0</v>
      </c>
      <c r="P26" s="680">
        <v>267</v>
      </c>
      <c r="Q26" s="680">
        <v>156</v>
      </c>
      <c r="R26" s="680">
        <v>346</v>
      </c>
      <c r="S26" s="680">
        <v>213</v>
      </c>
      <c r="T26" s="680">
        <v>23013</v>
      </c>
      <c r="U26" s="680">
        <v>56</v>
      </c>
      <c r="V26" s="680">
        <v>102</v>
      </c>
      <c r="W26" s="680">
        <v>0</v>
      </c>
      <c r="X26" s="680">
        <v>0</v>
      </c>
      <c r="Y26" s="680">
        <v>24983</v>
      </c>
      <c r="Z26" s="680">
        <v>472008</v>
      </c>
      <c r="AA26" s="680">
        <v>0</v>
      </c>
      <c r="AB26" s="680">
        <v>209</v>
      </c>
    </row>
    <row r="27" spans="2:29" ht="75" x14ac:dyDescent="0.25">
      <c r="B27" s="679" t="s">
        <v>53</v>
      </c>
      <c r="C27" s="680">
        <v>30111</v>
      </c>
      <c r="D27" s="680">
        <v>45</v>
      </c>
      <c r="E27" s="680">
        <v>3</v>
      </c>
      <c r="F27" s="680">
        <v>99</v>
      </c>
      <c r="G27" s="680">
        <v>1</v>
      </c>
      <c r="H27" s="680">
        <v>41</v>
      </c>
      <c r="I27" s="680">
        <v>5</v>
      </c>
      <c r="J27" s="680">
        <v>33</v>
      </c>
      <c r="K27" s="680">
        <v>1</v>
      </c>
      <c r="L27" s="680">
        <v>583</v>
      </c>
      <c r="M27" s="680">
        <v>3000</v>
      </c>
      <c r="N27" s="680">
        <v>0</v>
      </c>
      <c r="O27" s="680">
        <v>70</v>
      </c>
      <c r="P27" s="680">
        <v>401</v>
      </c>
      <c r="Q27" s="680">
        <v>312</v>
      </c>
      <c r="R27" s="680">
        <v>114</v>
      </c>
      <c r="S27" s="680">
        <v>575</v>
      </c>
      <c r="T27" s="680">
        <v>350</v>
      </c>
      <c r="U27" s="680">
        <v>22545</v>
      </c>
      <c r="V27" s="680">
        <v>1933</v>
      </c>
      <c r="W27" s="680">
        <v>0</v>
      </c>
      <c r="X27" s="680">
        <v>0</v>
      </c>
      <c r="Y27" s="680">
        <v>30111</v>
      </c>
      <c r="Z27" s="680">
        <v>97404</v>
      </c>
      <c r="AA27" s="680">
        <v>801</v>
      </c>
      <c r="AB27" s="680">
        <v>739</v>
      </c>
    </row>
    <row r="28" spans="2:29" ht="30" x14ac:dyDescent="0.25">
      <c r="B28" s="679" t="s">
        <v>54</v>
      </c>
      <c r="C28" s="680">
        <v>25066</v>
      </c>
      <c r="D28" s="680">
        <v>91</v>
      </c>
      <c r="E28" s="680">
        <v>27</v>
      </c>
      <c r="F28" s="680">
        <v>6563</v>
      </c>
      <c r="G28" s="680">
        <v>37</v>
      </c>
      <c r="H28" s="680">
        <v>938</v>
      </c>
      <c r="I28" s="680">
        <v>252</v>
      </c>
      <c r="J28" s="680">
        <v>2496</v>
      </c>
      <c r="K28" s="680">
        <v>644</v>
      </c>
      <c r="L28" s="680">
        <v>1062</v>
      </c>
      <c r="M28" s="680">
        <v>444</v>
      </c>
      <c r="N28" s="680">
        <v>816</v>
      </c>
      <c r="O28" s="680">
        <v>821</v>
      </c>
      <c r="P28" s="680">
        <v>518</v>
      </c>
      <c r="Q28" s="680">
        <v>1799</v>
      </c>
      <c r="R28" s="680">
        <v>556</v>
      </c>
      <c r="S28" s="680">
        <v>567</v>
      </c>
      <c r="T28" s="680">
        <v>2017</v>
      </c>
      <c r="U28" s="680">
        <v>1086</v>
      </c>
      <c r="V28" s="680">
        <v>4332</v>
      </c>
      <c r="W28" s="680">
        <v>0</v>
      </c>
      <c r="X28" s="680">
        <v>0</v>
      </c>
      <c r="Y28" s="680">
        <v>25066</v>
      </c>
      <c r="Z28" s="680">
        <v>59102</v>
      </c>
      <c r="AA28" s="680">
        <v>0</v>
      </c>
      <c r="AB28" s="680">
        <v>9253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6067</v>
      </c>
      <c r="AA29" s="680">
        <v>0</v>
      </c>
      <c r="AB29" s="680"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30884-4758-456B-8710-1D649C10B677}">
  <sheetPr codeName="Feuil29"/>
  <dimension ref="B1:AE32"/>
  <sheetViews>
    <sheetView topLeftCell="A6" workbookViewId="0">
      <selection activeCell="D10" sqref="D10:AB30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92</v>
      </c>
    </row>
    <row r="3" spans="2:31" x14ac:dyDescent="0.25">
      <c r="B3" s="674" t="s">
        <v>2</v>
      </c>
    </row>
    <row r="4" spans="2:31" x14ac:dyDescent="0.25">
      <c r="B4" s="674" t="s">
        <v>93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  <c r="AC6" s="647" t="s">
        <v>73</v>
      </c>
      <c r="AD6" t="s">
        <v>74</v>
      </c>
      <c r="AE6" t="s">
        <v>75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8270327</v>
      </c>
      <c r="D9" s="680">
        <v>201975</v>
      </c>
      <c r="E9" s="680">
        <v>32562</v>
      </c>
      <c r="F9" s="680">
        <v>3740708</v>
      </c>
      <c r="G9" s="680">
        <v>272111</v>
      </c>
      <c r="H9" s="680">
        <v>103591</v>
      </c>
      <c r="I9" s="680">
        <v>735818</v>
      </c>
      <c r="J9" s="680">
        <v>591057</v>
      </c>
      <c r="K9" s="680">
        <v>485238</v>
      </c>
      <c r="L9" s="680">
        <v>97235</v>
      </c>
      <c r="M9" s="680">
        <v>272797</v>
      </c>
      <c r="N9" s="680">
        <v>221571</v>
      </c>
      <c r="O9" s="680">
        <v>529208</v>
      </c>
      <c r="P9" s="680">
        <v>342225</v>
      </c>
      <c r="Q9" s="680">
        <v>164807</v>
      </c>
      <c r="R9" s="680">
        <v>146141</v>
      </c>
      <c r="S9" s="680">
        <v>56682</v>
      </c>
      <c r="T9" s="680">
        <v>173225</v>
      </c>
      <c r="U9" s="680">
        <v>66311</v>
      </c>
      <c r="V9" s="680">
        <v>37065</v>
      </c>
      <c r="W9" s="680">
        <v>0</v>
      </c>
      <c r="X9" s="680">
        <v>0</v>
      </c>
      <c r="Y9" s="680">
        <v>8270327</v>
      </c>
      <c r="Z9" s="680">
        <v>4334468</v>
      </c>
      <c r="AA9" s="680">
        <v>1654963</v>
      </c>
      <c r="AB9" s="680">
        <v>4368142</v>
      </c>
    </row>
    <row r="10" spans="2:31" ht="75" x14ac:dyDescent="0.25">
      <c r="B10" s="679" t="s">
        <v>36</v>
      </c>
      <c r="C10" s="680">
        <v>227135</v>
      </c>
      <c r="D10" s="680">
        <f>Tchequie!D10/D$9</f>
        <v>0.2880653546230969</v>
      </c>
      <c r="E10" s="680">
        <f>Tchequie!E10/E$9</f>
        <v>3.8081198943553836E-3</v>
      </c>
      <c r="F10" s="680">
        <f>Tchequie!F10/F$9</f>
        <v>3.808797692843173E-2</v>
      </c>
      <c r="G10" s="680">
        <f>Tchequie!G10/G$9</f>
        <v>1.3850965231100543E-2</v>
      </c>
      <c r="H10" s="680">
        <f>Tchequie!H10/H$9</f>
        <v>1.718295990964466E-3</v>
      </c>
      <c r="I10" s="680">
        <f>Tchequie!I10/I$9</f>
        <v>1.345441399911391E-4</v>
      </c>
      <c r="J10" s="680">
        <f>Tchequie!J10/J$9</f>
        <v>7.8469589227434921E-3</v>
      </c>
      <c r="K10" s="680">
        <f>Tchequie!K10/K$9</f>
        <v>8.2433774766197204E-6</v>
      </c>
      <c r="L10" s="680">
        <f>Tchequie!L10/L$9</f>
        <v>0.13486913148557619</v>
      </c>
      <c r="M10" s="680">
        <f>Tchequie!M10/M$9</f>
        <v>2.0894657932455269E-4</v>
      </c>
      <c r="N10" s="680">
        <f>Tchequie!N10/N$9</f>
        <v>0</v>
      </c>
      <c r="O10" s="680">
        <f>Tchequie!O10/O$9</f>
        <v>0</v>
      </c>
      <c r="P10" s="680">
        <f>Tchequie!P10/P$9</f>
        <v>1.9460880999342537E-3</v>
      </c>
      <c r="Q10" s="680">
        <f>Tchequie!Q10/Q$9</f>
        <v>7.3055149356520055E-3</v>
      </c>
      <c r="R10" s="680">
        <f>Tchequie!R10/R$9</f>
        <v>2.9834201216633253E-3</v>
      </c>
      <c r="S10" s="680">
        <f>Tchequie!S10/S$9</f>
        <v>1.5260576549874739E-2</v>
      </c>
      <c r="T10" s="680">
        <f>Tchequie!T10/T$9</f>
        <v>2.2514071294559099E-3</v>
      </c>
      <c r="U10" s="680">
        <f>Tchequie!U10/U$9</f>
        <v>1.1325421121684186E-2</v>
      </c>
      <c r="V10" s="680">
        <f>Tchequie!V10/V$9</f>
        <v>4.9102927289896127E-3</v>
      </c>
      <c r="W10" s="680" t="e">
        <f>Tchequie!W10/W$9</f>
        <v>#DIV/0!</v>
      </c>
      <c r="X10" s="680" t="e">
        <f>Tchequie!X10/X$9</f>
        <v>#DIV/0!</v>
      </c>
      <c r="Y10" s="680">
        <f>Tchequie!Y10/Y$9</f>
        <v>2.7463847560078337E-2</v>
      </c>
      <c r="Z10" s="680">
        <f>Tchequie!Z10/Z$9</f>
        <v>2.3477852414644659E-2</v>
      </c>
      <c r="AA10" s="680">
        <f>Tchequie!AA10/AA$9</f>
        <v>3.1336047996239191E-3</v>
      </c>
      <c r="AB10" s="680">
        <f>Tchequie!AB10/AB$9</f>
        <v>1.7807800204297387E-2</v>
      </c>
    </row>
    <row r="11" spans="2:31" ht="45" x14ac:dyDescent="0.25">
      <c r="B11" s="679" t="s">
        <v>37</v>
      </c>
      <c r="C11" s="680">
        <v>246424</v>
      </c>
      <c r="D11" s="680">
        <f>Tchequie!D11/D$9</f>
        <v>1.0397326401782399E-2</v>
      </c>
      <c r="E11" s="680">
        <f>Tchequie!E11/E$9</f>
        <v>0.18718137706529084</v>
      </c>
      <c r="F11" s="680">
        <f>Tchequie!F11/F$9</f>
        <v>3.5561182535498628E-2</v>
      </c>
      <c r="G11" s="680">
        <f>Tchequie!G11/G$9</f>
        <v>0.35471553887935436</v>
      </c>
      <c r="H11" s="680">
        <f>Tchequie!H11/H$9</f>
        <v>1.8727495631859911E-3</v>
      </c>
      <c r="I11" s="680">
        <f>Tchequie!I11/I$9</f>
        <v>8.3852256943972563E-3</v>
      </c>
      <c r="J11" s="680">
        <f>Tchequie!J11/J$9</f>
        <v>1.691884200677769E-5</v>
      </c>
      <c r="K11" s="680">
        <f>Tchequie!K11/K$9</f>
        <v>1.9763497500195782E-3</v>
      </c>
      <c r="L11" s="680">
        <f>Tchequie!L11/L$9</f>
        <v>4.1137450506504859E-5</v>
      </c>
      <c r="M11" s="680">
        <f>Tchequie!M11/M$9</f>
        <v>0</v>
      </c>
      <c r="N11" s="680">
        <f>Tchequie!N11/N$9</f>
        <v>0</v>
      </c>
      <c r="O11" s="680">
        <f>Tchequie!O11/O$9</f>
        <v>1.3132832459070913E-3</v>
      </c>
      <c r="P11" s="680">
        <f>Tchequie!P11/P$9</f>
        <v>1.4025860179706334E-4</v>
      </c>
      <c r="Q11" s="680">
        <f>Tchequie!Q11/Q$9</f>
        <v>2.8942945384601384E-3</v>
      </c>
      <c r="R11" s="680">
        <f>Tchequie!R11/R$9</f>
        <v>3.489780417541963E-4</v>
      </c>
      <c r="S11" s="680">
        <f>Tchequie!S11/S$9</f>
        <v>6.880491161215201E-4</v>
      </c>
      <c r="T11" s="680">
        <f>Tchequie!T11/T$9</f>
        <v>4.6182710347813536E-5</v>
      </c>
      <c r="U11" s="680">
        <f>Tchequie!U11/U$9</f>
        <v>4.5241362669843615E-5</v>
      </c>
      <c r="V11" s="680">
        <f>Tchequie!V11/V$9</f>
        <v>6.7449075947659514E-4</v>
      </c>
      <c r="W11" s="680" t="e">
        <f>Tchequie!W11/W$9</f>
        <v>#DIV/0!</v>
      </c>
      <c r="X11" s="680" t="e">
        <f>Tchequie!X11/X$9</f>
        <v>#DIV/0!</v>
      </c>
      <c r="Y11" s="680">
        <f>Tchequie!Y11/Y$9</f>
        <v>2.9796161626982828E-2</v>
      </c>
      <c r="Z11" s="680">
        <f>Tchequie!Z11/Z$9</f>
        <v>1.9626399364351056E-3</v>
      </c>
      <c r="AA11" s="680">
        <f>Tchequie!AA11/AA$9</f>
        <v>0</v>
      </c>
      <c r="AB11" s="680">
        <f>Tchequie!AB11/AB$9</f>
        <v>2.7297647375016656E-3</v>
      </c>
    </row>
    <row r="12" spans="2:31" ht="45" x14ac:dyDescent="0.25">
      <c r="B12" s="679" t="s">
        <v>38</v>
      </c>
      <c r="C12" s="680">
        <v>4042734</v>
      </c>
      <c r="D12" s="680">
        <f>Tchequie!D12/D$9</f>
        <v>0.49481371456863471</v>
      </c>
      <c r="E12" s="680">
        <f>Tchequie!E12/E$9</f>
        <v>0.28226153184693814</v>
      </c>
      <c r="F12" s="680">
        <f>Tchequie!F12/F$9</f>
        <v>0.77195119212726571</v>
      </c>
      <c r="G12" s="680">
        <f>Tchequie!G12/G$9</f>
        <v>0.16870321302703675</v>
      </c>
      <c r="H12" s="680">
        <f>Tchequie!H12/H$9</f>
        <v>0.23983743761523685</v>
      </c>
      <c r="I12" s="680">
        <f>Tchequie!I12/I$9</f>
        <v>0.33994955274266192</v>
      </c>
      <c r="J12" s="680">
        <f>Tchequie!J12/J$9</f>
        <v>0.21703321337874351</v>
      </c>
      <c r="K12" s="680">
        <f>Tchequie!K12/K$9</f>
        <v>0.22668669807393485</v>
      </c>
      <c r="L12" s="680">
        <f>Tchequie!L12/L$9</f>
        <v>0.43161413071424898</v>
      </c>
      <c r="M12" s="680">
        <f>Tchequie!M12/M$9</f>
        <v>9.6049443358981218E-2</v>
      </c>
      <c r="N12" s="680">
        <f>Tchequie!N12/N$9</f>
        <v>3.1520370445590806E-2</v>
      </c>
      <c r="O12" s="680">
        <f>Tchequie!O12/O$9</f>
        <v>0.30526560445042406</v>
      </c>
      <c r="P12" s="680">
        <f>Tchequie!P12/P$9</f>
        <v>0.20044707429322814</v>
      </c>
      <c r="Q12" s="680">
        <f>Tchequie!Q12/Q$9</f>
        <v>0.17826305921471783</v>
      </c>
      <c r="R12" s="680">
        <f>Tchequie!R12/R$9</f>
        <v>0.13172210399545645</v>
      </c>
      <c r="S12" s="680">
        <f>Tchequie!S12/S$9</f>
        <v>0.20697928795737625</v>
      </c>
      <c r="T12" s="680">
        <f>Tchequie!T12/T$9</f>
        <v>0.57646990907778906</v>
      </c>
      <c r="U12" s="680">
        <f>Tchequie!U12/U$9</f>
        <v>0.14549622234621706</v>
      </c>
      <c r="V12" s="680">
        <f>Tchequie!V12/V$9</f>
        <v>0.31355726426547958</v>
      </c>
      <c r="W12" s="680" t="e">
        <f>Tchequie!W12/W$9</f>
        <v>#DIV/0!</v>
      </c>
      <c r="X12" s="680" t="e">
        <f>Tchequie!X12/X$9</f>
        <v>#DIV/0!</v>
      </c>
      <c r="Y12" s="680">
        <f>Tchequie!Y12/Y$9</f>
        <v>0.48882396064871436</v>
      </c>
      <c r="Z12" s="680">
        <f>Tchequie!Z12/Z$9</f>
        <v>0.29930662771071331</v>
      </c>
      <c r="AA12" s="680">
        <f>Tchequie!AA12/AA$9</f>
        <v>0.35281936816714332</v>
      </c>
      <c r="AB12" s="680">
        <f>Tchequie!AB12/AB$9</f>
        <v>0.83332020799690121</v>
      </c>
    </row>
    <row r="13" spans="2:31" ht="90" x14ac:dyDescent="0.25">
      <c r="B13" s="679" t="s">
        <v>39</v>
      </c>
      <c r="C13" s="680">
        <v>207891</v>
      </c>
      <c r="D13" s="680">
        <f>Tchequie!D13/D$9</f>
        <v>3.0776086149275902E-2</v>
      </c>
      <c r="E13" s="680">
        <f>Tchequie!E13/E$9</f>
        <v>0.17293163810576745</v>
      </c>
      <c r="F13" s="680">
        <f>Tchequie!F13/F$9</f>
        <v>2.5896969236839658E-2</v>
      </c>
      <c r="G13" s="680">
        <f>Tchequie!G13/G$9</f>
        <v>0.12814255947021619</v>
      </c>
      <c r="H13" s="680">
        <f>Tchequie!H13/H$9</f>
        <v>3.2792424052282533E-2</v>
      </c>
      <c r="I13" s="680">
        <f>Tchequie!I13/I$9</f>
        <v>4.3475424629460004E-3</v>
      </c>
      <c r="J13" s="680">
        <f>Tchequie!J13/J$9</f>
        <v>2.0840629583948757E-2</v>
      </c>
      <c r="K13" s="680">
        <f>Tchequie!K13/K$9</f>
        <v>2.0907266125076766E-2</v>
      </c>
      <c r="L13" s="680">
        <f>Tchequie!L13/L$9</f>
        <v>2.7181570422173087E-2</v>
      </c>
      <c r="M13" s="680">
        <f>Tchequie!M13/M$9</f>
        <v>1.2115235871362222E-2</v>
      </c>
      <c r="N13" s="680">
        <f>Tchequie!N13/N$9</f>
        <v>5.9619715576496929E-3</v>
      </c>
      <c r="O13" s="680">
        <f>Tchequie!O13/O$9</f>
        <v>1.0468473643633505E-2</v>
      </c>
      <c r="P13" s="680">
        <f>Tchequie!P13/P$9</f>
        <v>6.9544890057710567E-3</v>
      </c>
      <c r="Q13" s="680">
        <f>Tchequie!Q13/Q$9</f>
        <v>1.3057697791962719E-2</v>
      </c>
      <c r="R13" s="680">
        <f>Tchequie!R13/R$9</f>
        <v>4.3416974018242654E-2</v>
      </c>
      <c r="S13" s="680">
        <f>Tchequie!S13/S$9</f>
        <v>4.8833844959599165E-2</v>
      </c>
      <c r="T13" s="680">
        <f>Tchequie!T13/T$9</f>
        <v>2.8881512483763892E-2</v>
      </c>
      <c r="U13" s="680">
        <f>Tchequie!U13/U$9</f>
        <v>3.3448447467237713E-2</v>
      </c>
      <c r="V13" s="680">
        <f>Tchequie!V13/V$9</f>
        <v>4.230406043437205E-2</v>
      </c>
      <c r="W13" s="680" t="e">
        <f>Tchequie!W13/W$9</f>
        <v>#DIV/0!</v>
      </c>
      <c r="X13" s="680" t="e">
        <f>Tchequie!X13/X$9</f>
        <v>#DIV/0!</v>
      </c>
      <c r="Y13" s="680">
        <f>Tchequie!Y13/Y$9</f>
        <v>2.5136974632321066E-2</v>
      </c>
      <c r="Z13" s="680">
        <f>Tchequie!Z13/Z$9</f>
        <v>4.1104237013631202E-2</v>
      </c>
      <c r="AA13" s="680">
        <f>Tchequie!AA13/AA$9</f>
        <v>0</v>
      </c>
      <c r="AB13" s="680">
        <f>Tchequie!AB13/AB$9</f>
        <v>1.5256601090349169E-2</v>
      </c>
    </row>
    <row r="14" spans="2:31" ht="120" x14ac:dyDescent="0.25">
      <c r="B14" s="679" t="s">
        <v>40</v>
      </c>
      <c r="C14" s="680">
        <v>93589</v>
      </c>
      <c r="D14" s="680">
        <f>Tchequie!D14/D$9</f>
        <v>5.3818541898749848E-3</v>
      </c>
      <c r="E14" s="680">
        <f>Tchequie!E14/E$9</f>
        <v>1.501750506725631E-2</v>
      </c>
      <c r="F14" s="680">
        <f>Tchequie!F14/F$9</f>
        <v>5.1685402870258789E-3</v>
      </c>
      <c r="G14" s="680">
        <f>Tchequie!G14/G$9</f>
        <v>1.6857091407550595E-2</v>
      </c>
      <c r="H14" s="680">
        <f>Tchequie!H14/H$9</f>
        <v>0.38483072853819345</v>
      </c>
      <c r="I14" s="680">
        <f>Tchequie!I14/I$9</f>
        <v>4.771560358675651E-3</v>
      </c>
      <c r="J14" s="680">
        <f>Tchequie!J14/J$9</f>
        <v>5.1890088434787167E-3</v>
      </c>
      <c r="K14" s="680">
        <f>Tchequie!K14/K$9</f>
        <v>2.2112860081032401E-3</v>
      </c>
      <c r="L14" s="680">
        <f>Tchequie!L14/L$9</f>
        <v>9.3279169023499763E-3</v>
      </c>
      <c r="M14" s="680">
        <f>Tchequie!M14/M$9</f>
        <v>5.9384817281714971E-4</v>
      </c>
      <c r="N14" s="680">
        <f>Tchequie!N14/N$9</f>
        <v>3.6105808070550747E-4</v>
      </c>
      <c r="O14" s="680">
        <f>Tchequie!O14/O$9</f>
        <v>1.1054254659793502E-2</v>
      </c>
      <c r="P14" s="680">
        <f>Tchequie!P14/P$9</f>
        <v>2.2762802249981736E-3</v>
      </c>
      <c r="Q14" s="680">
        <f>Tchequie!Q14/Q$9</f>
        <v>2.1898341696651235E-2</v>
      </c>
      <c r="R14" s="680">
        <f>Tchequie!R14/R$9</f>
        <v>3.7847010763577639E-2</v>
      </c>
      <c r="S14" s="680">
        <f>Tchequie!S14/S$9</f>
        <v>1.0567728732225399E-2</v>
      </c>
      <c r="T14" s="680">
        <f>Tchequie!T14/T$9</f>
        <v>1.3433395872420264E-2</v>
      </c>
      <c r="U14" s="680">
        <f>Tchequie!U14/U$9</f>
        <v>5.6853312421770146E-3</v>
      </c>
      <c r="V14" s="680">
        <f>Tchequie!V14/V$9</f>
        <v>9.5777687845676508E-3</v>
      </c>
      <c r="W14" s="680" t="e">
        <f>Tchequie!W14/W$9</f>
        <v>#DIV/0!</v>
      </c>
      <c r="X14" s="680" t="e">
        <f>Tchequie!X14/X$9</f>
        <v>#DIV/0!</v>
      </c>
      <c r="Y14" s="680">
        <f>Tchequie!Y14/Y$9</f>
        <v>1.1316239369978963E-2</v>
      </c>
      <c r="Z14" s="680">
        <f>Tchequie!Z14/Z$9</f>
        <v>9.2481937806438985E-3</v>
      </c>
      <c r="AA14" s="680">
        <f>Tchequie!AA14/AA$9</f>
        <v>0</v>
      </c>
      <c r="AB14" s="680">
        <f>Tchequie!AB14/AB$9</f>
        <v>1.0514539133572124E-2</v>
      </c>
    </row>
    <row r="15" spans="2:31" ht="60" x14ac:dyDescent="0.25">
      <c r="B15" s="679" t="s">
        <v>41</v>
      </c>
      <c r="C15" s="680">
        <v>590125</v>
      </c>
      <c r="D15" s="680">
        <f>Tchequie!D15/D$9</f>
        <v>3.1701943309815572E-2</v>
      </c>
      <c r="E15" s="680">
        <f>Tchequie!E15/E$9</f>
        <v>3.0035010134512621E-2</v>
      </c>
      <c r="F15" s="680">
        <f>Tchequie!F15/F$9</f>
        <v>6.6500780066233453E-3</v>
      </c>
      <c r="G15" s="680">
        <f>Tchequie!G15/G$9</f>
        <v>6.2463479976921185E-2</v>
      </c>
      <c r="H15" s="680">
        <f>Tchequie!H15/H$9</f>
        <v>4.1982411599463275E-2</v>
      </c>
      <c r="I15" s="680">
        <f>Tchequie!I15/I$9</f>
        <v>0.43504100198690437</v>
      </c>
      <c r="J15" s="680">
        <f>Tchequie!J15/J$9</f>
        <v>1.5017164165215875E-2</v>
      </c>
      <c r="K15" s="680">
        <f>Tchequie!K15/K$9</f>
        <v>3.3379496247202406E-2</v>
      </c>
      <c r="L15" s="680">
        <f>Tchequie!L15/L$9</f>
        <v>2.6060574895870828E-2</v>
      </c>
      <c r="M15" s="680">
        <f>Tchequie!M15/M$9</f>
        <v>8.9847029109557663E-3</v>
      </c>
      <c r="N15" s="680">
        <f>Tchequie!N15/N$9</f>
        <v>8.3855739243854123E-3</v>
      </c>
      <c r="O15" s="680">
        <f>Tchequie!O15/O$9</f>
        <v>0.25728447037837676</v>
      </c>
      <c r="P15" s="680">
        <f>Tchequie!P15/P$9</f>
        <v>4.5554825042004532E-2</v>
      </c>
      <c r="Q15" s="680">
        <f>Tchequie!Q15/Q$9</f>
        <v>3.7195022056101985E-2</v>
      </c>
      <c r="R15" s="680">
        <f>Tchequie!R15/R$9</f>
        <v>9.9876147008710767E-2</v>
      </c>
      <c r="S15" s="680">
        <f>Tchequie!S15/S$9</f>
        <v>4.7457746727356129E-2</v>
      </c>
      <c r="T15" s="680">
        <f>Tchequie!T15/T$9</f>
        <v>2.7911675566459807E-2</v>
      </c>
      <c r="U15" s="680">
        <f>Tchequie!U15/U$9</f>
        <v>5.4078508844686402E-2</v>
      </c>
      <c r="V15" s="680">
        <f>Tchequie!V15/V$9</f>
        <v>2.4578443275327128E-2</v>
      </c>
      <c r="W15" s="680" t="e">
        <f>Tchequie!W15/W$9</f>
        <v>#DIV/0!</v>
      </c>
      <c r="X15" s="680" t="e">
        <f>Tchequie!X15/X$9</f>
        <v>#DIV/0!</v>
      </c>
      <c r="Y15" s="680">
        <f>Tchequie!Y15/Y$9</f>
        <v>7.1354494205610006E-2</v>
      </c>
      <c r="Z15" s="680">
        <f>Tchequie!Z15/Z$9</f>
        <v>2.6280041749068167E-3</v>
      </c>
      <c r="AA15" s="680">
        <f>Tchequie!AA15/AA$9</f>
        <v>0.46372154543636324</v>
      </c>
      <c r="AB15" s="680">
        <f>Tchequie!AB15/AB$9</f>
        <v>2.7297647375016656E-3</v>
      </c>
      <c r="AC15" s="646">
        <f>(Y15-I15)/($Y15-$I15+$Z15+$AA15)</f>
        <v>-3.5425261252594664</v>
      </c>
      <c r="AD15" s="646">
        <f>(Z15)/($Y15-$I15+$Z15+$AA15)</f>
        <v>2.5598347059101925E-2</v>
      </c>
      <c r="AE15" s="646">
        <f>(AA15)/($Y15-$I15+$Z15+$AA15)</f>
        <v>4.5169277782003645</v>
      </c>
    </row>
    <row r="16" spans="2:31" ht="165" x14ac:dyDescent="0.25">
      <c r="B16" s="679" t="s">
        <v>42</v>
      </c>
      <c r="C16" s="680">
        <v>258300</v>
      </c>
      <c r="D16" s="680">
        <f>Tchequie!D16/D$9</f>
        <v>1.4937492263894046E-2</v>
      </c>
      <c r="E16" s="680">
        <f>Tchequie!E16/E$9</f>
        <v>1.6338062772556967E-2</v>
      </c>
      <c r="F16" s="680">
        <f>Tchequie!F16/F$9</f>
        <v>1.4323759031712712E-2</v>
      </c>
      <c r="G16" s="680">
        <f>Tchequie!G16/G$9</f>
        <v>7.9158872665934122E-3</v>
      </c>
      <c r="H16" s="680">
        <f>Tchequie!H16/H$9</f>
        <v>3.7126777422749078E-2</v>
      </c>
      <c r="I16" s="680">
        <f>Tchequie!I16/I$9</f>
        <v>8.1623444927957731E-3</v>
      </c>
      <c r="J16" s="680">
        <f>Tchequie!J16/J$9</f>
        <v>0.23359168405077682</v>
      </c>
      <c r="K16" s="680">
        <f>Tchequie!K16/K$9</f>
        <v>5.3029647307094661E-2</v>
      </c>
      <c r="L16" s="680">
        <f>Tchequie!L16/L$9</f>
        <v>3.4761145677996608E-3</v>
      </c>
      <c r="M16" s="680">
        <f>Tchequie!M16/M$9</f>
        <v>3.9443249009336609E-3</v>
      </c>
      <c r="N16" s="680">
        <f>Tchequie!N16/N$9</f>
        <v>7.4693890445951859E-3</v>
      </c>
      <c r="O16" s="680">
        <f>Tchequie!O16/O$9</f>
        <v>8.5089416637692556E-3</v>
      </c>
      <c r="P16" s="680">
        <f>Tchequie!P16/P$9</f>
        <v>1.7748557235736723E-2</v>
      </c>
      <c r="Q16" s="680">
        <f>Tchequie!Q16/Q$9</f>
        <v>5.4560789286862817E-2</v>
      </c>
      <c r="R16" s="680">
        <f>Tchequie!R16/R$9</f>
        <v>2.2649359180517445E-3</v>
      </c>
      <c r="S16" s="680">
        <f>Tchequie!S16/S$9</f>
        <v>1.2173176669842277E-3</v>
      </c>
      <c r="T16" s="680">
        <f>Tchequie!T16/T$9</f>
        <v>4.2949920623466592E-3</v>
      </c>
      <c r="U16" s="680">
        <f>Tchequie!U16/U$9</f>
        <v>1.1491306118140279E-2</v>
      </c>
      <c r="V16" s="680">
        <f>Tchequie!V16/V$9</f>
        <v>2.217725617159045E-2</v>
      </c>
      <c r="W16" s="680" t="e">
        <f>Tchequie!W16/W$9</f>
        <v>#DIV/0!</v>
      </c>
      <c r="X16" s="680" t="e">
        <f>Tchequie!X16/X$9</f>
        <v>#DIV/0!</v>
      </c>
      <c r="Y16" s="680">
        <f>Tchequie!Y16/Y$9</f>
        <v>3.1232138705035484E-2</v>
      </c>
      <c r="Z16" s="680">
        <f>Tchequie!Z16/Z$9</f>
        <v>3.8235372830068186E-3</v>
      </c>
      <c r="AA16" s="680">
        <f>Tchequie!AA16/AA$9</f>
        <v>0</v>
      </c>
      <c r="AB16" s="680">
        <f>Tchequie!AB16/AB$9</f>
        <v>2.2870135632037602E-3</v>
      </c>
    </row>
    <row r="17" spans="2:29" ht="60" x14ac:dyDescent="0.25">
      <c r="B17" s="679" t="s">
        <v>43</v>
      </c>
      <c r="C17" s="680">
        <v>425501</v>
      </c>
      <c r="D17" s="680">
        <f>Tchequie!D17/D$9</f>
        <v>2.8577794281470479E-2</v>
      </c>
      <c r="E17" s="680">
        <f>Tchequie!E17/E$9</f>
        <v>0.13681592039800994</v>
      </c>
      <c r="F17" s="680">
        <f>Tchequie!F17/F$9</f>
        <v>2.0954589345118624E-2</v>
      </c>
      <c r="G17" s="680">
        <f>Tchequie!G17/G$9</f>
        <v>3.7646401652266903E-2</v>
      </c>
      <c r="H17" s="680">
        <f>Tchequie!H17/H$9</f>
        <v>2.4673958162388626E-2</v>
      </c>
      <c r="I17" s="680">
        <f>Tchequie!I17/I$9</f>
        <v>1.0578702885767947E-2</v>
      </c>
      <c r="J17" s="680">
        <f>Tchequie!J17/J$9</f>
        <v>7.2608902356287128E-2</v>
      </c>
      <c r="K17" s="680">
        <f>Tchequie!K17/K$9</f>
        <v>0.47521628561654283</v>
      </c>
      <c r="L17" s="680">
        <f>Tchequie!L17/L$9</f>
        <v>7.1784851133850983E-3</v>
      </c>
      <c r="M17" s="680">
        <f>Tchequie!M17/M$9</f>
        <v>1.4109392698600058E-2</v>
      </c>
      <c r="N17" s="680">
        <f>Tchequie!N17/N$9</f>
        <v>1.9163157633444811E-2</v>
      </c>
      <c r="O17" s="680">
        <f>Tchequie!O17/O$9</f>
        <v>6.6457801091442305E-3</v>
      </c>
      <c r="P17" s="680">
        <f>Tchequie!P17/P$9</f>
        <v>1.5510263715391921E-2</v>
      </c>
      <c r="Q17" s="680">
        <f>Tchequie!Q17/Q$9</f>
        <v>3.5071325853877566E-2</v>
      </c>
      <c r="R17" s="680">
        <f>Tchequie!R17/R$9</f>
        <v>0.10266112863604328</v>
      </c>
      <c r="S17" s="680">
        <f>Tchequie!S17/S$9</f>
        <v>1.5948625665996259E-2</v>
      </c>
      <c r="T17" s="680">
        <f>Tchequie!T17/T$9</f>
        <v>5.4380141434550444E-3</v>
      </c>
      <c r="U17" s="680">
        <f>Tchequie!U17/U$9</f>
        <v>1.1883397927945591E-2</v>
      </c>
      <c r="V17" s="680">
        <f>Tchequie!V17/V$9</f>
        <v>4.7511129097531364E-2</v>
      </c>
      <c r="W17" s="680" t="e">
        <f>Tchequie!W17/W$9</f>
        <v>#DIV/0!</v>
      </c>
      <c r="X17" s="680" t="e">
        <f>Tchequie!X17/X$9</f>
        <v>#DIV/0!</v>
      </c>
      <c r="Y17" s="680">
        <f>Tchequie!Y17/Y$9</f>
        <v>5.144911440623811E-2</v>
      </c>
      <c r="Z17" s="680">
        <f>Tchequie!Z17/Z$9</f>
        <v>3.2194493072736953E-2</v>
      </c>
      <c r="AA17" s="680">
        <f>Tchequie!AA17/AA$9</f>
        <v>0</v>
      </c>
      <c r="AB17" s="680">
        <f>Tchequie!AB17/AB$9</f>
        <v>3.943585533620473E-2</v>
      </c>
    </row>
    <row r="18" spans="2:29" ht="60" x14ac:dyDescent="0.25">
      <c r="B18" s="679" t="s">
        <v>44</v>
      </c>
      <c r="C18" s="680">
        <v>60821</v>
      </c>
      <c r="D18" s="680">
        <f>Tchequie!D18/D$9</f>
        <v>3.1786112142591907E-3</v>
      </c>
      <c r="E18" s="680">
        <f>Tchequie!E18/E$9</f>
        <v>2.5182728333640438E-3</v>
      </c>
      <c r="F18" s="680">
        <f>Tchequie!F18/F$9</f>
        <v>1.4267352597422734E-3</v>
      </c>
      <c r="G18" s="680">
        <f>Tchequie!G18/G$9</f>
        <v>2.3924060401821316E-3</v>
      </c>
      <c r="H18" s="680">
        <f>Tchequie!H18/H$9</f>
        <v>1.2645886225637363E-3</v>
      </c>
      <c r="I18" s="680">
        <f>Tchequie!I18/I$9</f>
        <v>5.1153953830974505E-3</v>
      </c>
      <c r="J18" s="680">
        <f>Tchequie!J18/J$9</f>
        <v>7.8960235645631465E-3</v>
      </c>
      <c r="K18" s="680">
        <f>Tchequie!K18/K$9</f>
        <v>1.5188423000671835E-2</v>
      </c>
      <c r="L18" s="680">
        <f>Tchequie!L18/L$9</f>
        <v>2.5258394610993985E-2</v>
      </c>
      <c r="M18" s="680">
        <f>Tchequie!M18/M$9</f>
        <v>3.9296619830863242E-3</v>
      </c>
      <c r="N18" s="680">
        <f>Tchequie!N18/N$9</f>
        <v>1.3088355425574646E-3</v>
      </c>
      <c r="O18" s="680">
        <f>Tchequie!O18/O$9</f>
        <v>5.506341551903977E-3</v>
      </c>
      <c r="P18" s="680">
        <f>Tchequie!P18/P$9</f>
        <v>1.4133976185258237E-2</v>
      </c>
      <c r="Q18" s="680">
        <f>Tchequie!Q18/Q$9</f>
        <v>8.0591237022699283E-2</v>
      </c>
      <c r="R18" s="680">
        <f>Tchequie!R18/R$9</f>
        <v>2.7774546499613386E-2</v>
      </c>
      <c r="S18" s="680">
        <f>Tchequie!S18/S$9</f>
        <v>4.9310186655375607E-2</v>
      </c>
      <c r="T18" s="680">
        <f>Tchequie!T18/T$9</f>
        <v>2.5787270890460384E-2</v>
      </c>
      <c r="U18" s="680">
        <f>Tchequie!U18/U$9</f>
        <v>2.124836000060322E-2</v>
      </c>
      <c r="V18" s="680">
        <f>Tchequie!V18/V$9</f>
        <v>1.6079859705922028E-2</v>
      </c>
      <c r="W18" s="680" t="e">
        <f>Tchequie!W18/W$9</f>
        <v>#DIV/0!</v>
      </c>
      <c r="X18" s="680" t="e">
        <f>Tchequie!X18/X$9</f>
        <v>#DIV/0!</v>
      </c>
      <c r="Y18" s="680">
        <f>Tchequie!Y18/Y$9</f>
        <v>7.3541227571775579E-3</v>
      </c>
      <c r="Z18" s="680">
        <f>Tchequie!Z18/Z$9</f>
        <v>3.6700005629295221E-2</v>
      </c>
      <c r="AA18" s="680">
        <f>Tchequie!AA18/AA$9</f>
        <v>0</v>
      </c>
      <c r="AB18" s="680">
        <f>Tchequie!AB18/AB$9</f>
        <v>8.3101694038334835E-5</v>
      </c>
    </row>
    <row r="19" spans="2:29" ht="75" x14ac:dyDescent="0.25">
      <c r="B19" s="679" t="s">
        <v>45</v>
      </c>
      <c r="C19" s="680">
        <v>388223</v>
      </c>
      <c r="D19" s="680">
        <f>Tchequie!D19/D$9</f>
        <v>6.8077732392622849E-3</v>
      </c>
      <c r="E19" s="680">
        <f>Tchequie!E19/E$9</f>
        <v>1.1270806461519563E-2</v>
      </c>
      <c r="F19" s="680">
        <f>Tchequie!F19/F$9</f>
        <v>9.8465317260796621E-3</v>
      </c>
      <c r="G19" s="680">
        <f>Tchequie!G19/G$9</f>
        <v>2.8752972132695849E-2</v>
      </c>
      <c r="H19" s="680">
        <f>Tchequie!H19/H$9</f>
        <v>1.3736714579451883E-2</v>
      </c>
      <c r="I19" s="680">
        <f>Tchequie!I19/I$9</f>
        <v>7.469238317083844E-3</v>
      </c>
      <c r="J19" s="680">
        <f>Tchequie!J19/J$9</f>
        <v>5.8427528986206068E-2</v>
      </c>
      <c r="K19" s="680">
        <f>Tchequie!K19/K$9</f>
        <v>2.4113939963481837E-2</v>
      </c>
      <c r="L19" s="680">
        <f>Tchequie!L19/L$9</f>
        <v>2.1103512109836992E-2</v>
      </c>
      <c r="M19" s="680">
        <f>Tchequie!M19/M$9</f>
        <v>0.66564515005663549</v>
      </c>
      <c r="N19" s="680">
        <f>Tchequie!N19/N$9</f>
        <v>0.14209440766165246</v>
      </c>
      <c r="O19" s="680">
        <f>Tchequie!O19/O$9</f>
        <v>8.1234599628123537E-3</v>
      </c>
      <c r="P19" s="680">
        <f>Tchequie!P19/P$9</f>
        <v>8.0689604792168898E-2</v>
      </c>
      <c r="Q19" s="680">
        <f>Tchequie!Q19/Q$9</f>
        <v>4.9063449974819033E-2</v>
      </c>
      <c r="R19" s="680">
        <f>Tchequie!R19/R$9</f>
        <v>0.10837478873143061</v>
      </c>
      <c r="S19" s="680">
        <f>Tchequie!S19/S$9</f>
        <v>8.7435164602519322E-2</v>
      </c>
      <c r="T19" s="680">
        <f>Tchequie!T19/T$9</f>
        <v>2.5296579593014866E-2</v>
      </c>
      <c r="U19" s="680">
        <f>Tchequie!U19/U$9</f>
        <v>6.1844942769676226E-2</v>
      </c>
      <c r="V19" s="680">
        <f>Tchequie!V19/V$9</f>
        <v>0.11525698097936059</v>
      </c>
      <c r="W19" s="680" t="e">
        <f>Tchequie!W19/W$9</f>
        <v>#DIV/0!</v>
      </c>
      <c r="X19" s="680" t="e">
        <f>Tchequie!X19/X$9</f>
        <v>#DIV/0!</v>
      </c>
      <c r="Y19" s="680">
        <f>Tchequie!Y19/Y$9</f>
        <v>4.6941674736682114E-2</v>
      </c>
      <c r="Z19" s="680">
        <f>Tchequie!Z19/Z$9</f>
        <v>2.7320307820936734E-2</v>
      </c>
      <c r="AA19" s="680">
        <f>Tchequie!AA19/AA$9</f>
        <v>0.12660403888183602</v>
      </c>
      <c r="AB19" s="680">
        <f>Tchequie!AB19/AB$9</f>
        <v>3.706907879826251E-2</v>
      </c>
    </row>
    <row r="20" spans="2:29" ht="60" x14ac:dyDescent="0.25">
      <c r="B20" s="679" t="s">
        <v>46</v>
      </c>
      <c r="C20" s="680">
        <v>342306</v>
      </c>
      <c r="D20" s="680">
        <f>Tchequie!D20/D$9</f>
        <v>2.5201138754796387E-2</v>
      </c>
      <c r="E20" s="680">
        <f>Tchequie!E20/E$9</f>
        <v>1.8334254652662613E-2</v>
      </c>
      <c r="F20" s="680">
        <f>Tchequie!F20/F$9</f>
        <v>7.8685639189158847E-3</v>
      </c>
      <c r="G20" s="680">
        <f>Tchequie!G20/G$9</f>
        <v>2.9899563045962859E-2</v>
      </c>
      <c r="H20" s="680">
        <f>Tchequie!H20/H$9</f>
        <v>1.7511173750615401E-2</v>
      </c>
      <c r="I20" s="680">
        <f>Tchequie!I20/I$9</f>
        <v>1.7373861471179013E-2</v>
      </c>
      <c r="J20" s="680">
        <f>Tchequie!J20/J$9</f>
        <v>5.7082481046667244E-2</v>
      </c>
      <c r="K20" s="680">
        <f>Tchequie!K20/K$9</f>
        <v>3.3379496247202406E-2</v>
      </c>
      <c r="L20" s="680">
        <f>Tchequie!L20/L$9</f>
        <v>1.3143415436828303E-2</v>
      </c>
      <c r="M20" s="680">
        <f>Tchequie!M20/M$9</f>
        <v>1.1484730403926729E-2</v>
      </c>
      <c r="N20" s="680">
        <f>Tchequie!N20/N$9</f>
        <v>0.60104887372444948</v>
      </c>
      <c r="O20" s="680">
        <f>Tchequie!O20/O$9</f>
        <v>0.10283480219497816</v>
      </c>
      <c r="P20" s="680">
        <f>Tchequie!P20/P$9</f>
        <v>4.2451603477244505E-2</v>
      </c>
      <c r="Q20" s="680">
        <f>Tchequie!Q20/Q$9</f>
        <v>4.8499153555370829E-2</v>
      </c>
      <c r="R20" s="680">
        <f>Tchequie!R20/R$9</f>
        <v>6.4656735618341191E-2</v>
      </c>
      <c r="S20" s="680">
        <f>Tchequie!S20/S$9</f>
        <v>3.0256518824318127E-2</v>
      </c>
      <c r="T20" s="680">
        <f>Tchequie!T20/T$9</f>
        <v>2.8708327319959589E-2</v>
      </c>
      <c r="U20" s="680">
        <f>Tchequie!U20/U$9</f>
        <v>2.314849723273665E-2</v>
      </c>
      <c r="V20" s="680">
        <f>Tchequie!V20/V$9</f>
        <v>6.2457844327532715E-2</v>
      </c>
      <c r="W20" s="680" t="e">
        <f>Tchequie!W20/W$9</f>
        <v>#DIV/0!</v>
      </c>
      <c r="X20" s="680" t="e">
        <f>Tchequie!X20/X$9</f>
        <v>#DIV/0!</v>
      </c>
      <c r="Y20" s="680">
        <f>Tchequie!Y20/Y$9</f>
        <v>4.1389657265063398E-2</v>
      </c>
      <c r="Z20" s="680">
        <f>Tchequie!Z20/Z$9</f>
        <v>2.5577071972846494E-2</v>
      </c>
      <c r="AA20" s="680">
        <f>Tchequie!AA20/AA$9</f>
        <v>0</v>
      </c>
      <c r="AB20" s="680">
        <f>Tchequie!AB20/AB$9</f>
        <v>1.7910553274138065E-3</v>
      </c>
    </row>
    <row r="21" spans="2:29" ht="45" x14ac:dyDescent="0.25">
      <c r="B21" s="679" t="s">
        <v>47</v>
      </c>
      <c r="C21" s="680">
        <v>309693</v>
      </c>
      <c r="D21" s="680">
        <f>Tchequie!D21/D$9</f>
        <v>8.1792301027354877E-3</v>
      </c>
      <c r="E21" s="680">
        <f>Tchequie!E21/E$9</f>
        <v>2.0176893311221668E-2</v>
      </c>
      <c r="F21" s="680">
        <f>Tchequie!F21/F$9</f>
        <v>6.4581357325939372E-3</v>
      </c>
      <c r="G21" s="680">
        <f>Tchequie!G21/G$9</f>
        <v>1.7709684650749142E-2</v>
      </c>
      <c r="H21" s="680">
        <f>Tchequie!H21/H$9</f>
        <v>9.1475128148198206E-2</v>
      </c>
      <c r="I21" s="680">
        <f>Tchequie!I21/I$9</f>
        <v>1.1362864186524385E-2</v>
      </c>
      <c r="J21" s="680">
        <f>Tchequie!J21/J$9</f>
        <v>0.12795212644465762</v>
      </c>
      <c r="K21" s="680">
        <f>Tchequie!K21/K$9</f>
        <v>3.8997357997518745E-2</v>
      </c>
      <c r="L21" s="680">
        <f>Tchequie!L21/L$9</f>
        <v>0.16439553658662004</v>
      </c>
      <c r="M21" s="680">
        <f>Tchequie!M21/M$9</f>
        <v>4.1869961913070894E-2</v>
      </c>
      <c r="N21" s="680">
        <f>Tchequie!N21/N$9</f>
        <v>6.4611343542250566E-2</v>
      </c>
      <c r="O21" s="680">
        <f>Tchequie!O21/O$9</f>
        <v>9.1799443696996261E-2</v>
      </c>
      <c r="P21" s="680">
        <f>Tchequie!P21/P$9</f>
        <v>6.5532909635473743E-2</v>
      </c>
      <c r="Q21" s="680">
        <f>Tchequie!Q21/Q$9</f>
        <v>4.6357254242841629E-2</v>
      </c>
      <c r="R21" s="680">
        <f>Tchequie!R21/R$9</f>
        <v>0.14088448826817937</v>
      </c>
      <c r="S21" s="680">
        <f>Tchequie!S21/S$9</f>
        <v>0.13955047457746728</v>
      </c>
      <c r="T21" s="680">
        <f>Tchequie!T21/T$9</f>
        <v>4.9652186462693031E-2</v>
      </c>
      <c r="U21" s="680">
        <f>Tchequie!U21/U$9</f>
        <v>9.6152976127640968E-2</v>
      </c>
      <c r="V21" s="680">
        <f>Tchequie!V21/V$9</f>
        <v>5.862673681370565E-2</v>
      </c>
      <c r="W21" s="680" t="e">
        <f>Tchequie!W21/W$9</f>
        <v>#DIV/0!</v>
      </c>
      <c r="X21" s="680" t="e">
        <f>Tchequie!X21/X$9</f>
        <v>#DIV/0!</v>
      </c>
      <c r="Y21" s="680">
        <f>Tchequie!Y21/Y$9</f>
        <v>3.7446282353769081E-2</v>
      </c>
      <c r="Z21" s="680">
        <f>Tchequie!Z21/Z$9</f>
        <v>0.17069176655589569</v>
      </c>
      <c r="AA21" s="680">
        <f>Tchequie!AA21/AA$9</f>
        <v>6.6164621203011786E-4</v>
      </c>
      <c r="AB21" s="680">
        <f>Tchequie!AB21/AB$9</f>
        <v>1.2133305190170099E-4</v>
      </c>
    </row>
    <row r="22" spans="2:29" ht="90" x14ac:dyDescent="0.25">
      <c r="B22" s="679" t="s">
        <v>48</v>
      </c>
      <c r="C22" s="680">
        <v>672496</v>
      </c>
      <c r="D22" s="680">
        <f>Tchequie!D22/D$9</f>
        <v>3.9584106943928707E-2</v>
      </c>
      <c r="E22" s="680">
        <f>Tchequie!E22/E$9</f>
        <v>3.6361402862232051E-2</v>
      </c>
      <c r="F22" s="680">
        <f>Tchequie!F22/F$9</f>
        <v>4.0896536163742267E-2</v>
      </c>
      <c r="G22" s="680">
        <f>Tchequie!G22/G$9</f>
        <v>4.75430982209466E-2</v>
      </c>
      <c r="H22" s="680">
        <f>Tchequie!H22/H$9</f>
        <v>2.2173740962052688E-2</v>
      </c>
      <c r="I22" s="680">
        <f>Tchequie!I22/I$9</f>
        <v>0.12982694090114674</v>
      </c>
      <c r="J22" s="680">
        <f>Tchequie!J22/J$9</f>
        <v>0.11529683262358791</v>
      </c>
      <c r="K22" s="680">
        <f>Tchequie!K22/K$9</f>
        <v>2.7262910159550572E-2</v>
      </c>
      <c r="L22" s="680">
        <f>Tchequie!L22/L$9</f>
        <v>6.7712243533707001E-2</v>
      </c>
      <c r="M22" s="680">
        <f>Tchequie!M22/M$9</f>
        <v>6.2570336184048947E-2</v>
      </c>
      <c r="N22" s="680">
        <f>Tchequie!N22/N$9</f>
        <v>5.7119388367611282E-2</v>
      </c>
      <c r="O22" s="680">
        <f>Tchequie!O22/O$9</f>
        <v>0.14858807878943628</v>
      </c>
      <c r="P22" s="680">
        <f>Tchequie!P22/P$9</f>
        <v>0.45386222514427643</v>
      </c>
      <c r="Q22" s="680">
        <f>Tchequie!Q22/Q$9</f>
        <v>9.7125728882875115E-2</v>
      </c>
      <c r="R22" s="680">
        <f>Tchequie!R22/R$9</f>
        <v>6.7510144312684331E-2</v>
      </c>
      <c r="S22" s="680">
        <f>Tchequie!S22/S$9</f>
        <v>0.13279347941145336</v>
      </c>
      <c r="T22" s="680">
        <f>Tchequie!T22/T$9</f>
        <v>3.912252850339154E-2</v>
      </c>
      <c r="U22" s="680">
        <f>Tchequie!U22/U$9</f>
        <v>8.8431783565320984E-2</v>
      </c>
      <c r="V22" s="680">
        <f>Tchequie!V22/V$9</f>
        <v>5.0964521786051528E-2</v>
      </c>
      <c r="W22" s="680" t="e">
        <f>Tchequie!W22/W$9</f>
        <v>#DIV/0!</v>
      </c>
      <c r="X22" s="680" t="e">
        <f>Tchequie!X22/X$9</f>
        <v>#DIV/0!</v>
      </c>
      <c r="Y22" s="680">
        <f>Tchequie!Y22/Y$9</f>
        <v>8.131431804328898E-2</v>
      </c>
      <c r="Z22" s="680">
        <f>Tchequie!Z22/Z$9</f>
        <v>5.0585215994211974E-3</v>
      </c>
      <c r="AA22" s="680">
        <f>Tchequie!AA22/AA$9</f>
        <v>5.257579776707999E-2</v>
      </c>
      <c r="AB22" s="680">
        <f>Tchequie!AB22/AB$9</f>
        <v>2.7687744583394954E-2</v>
      </c>
    </row>
    <row r="23" spans="2:29" ht="60" x14ac:dyDescent="0.25">
      <c r="B23" s="679" t="s">
        <v>49</v>
      </c>
      <c r="C23" s="680">
        <v>286338</v>
      </c>
      <c r="D23" s="680">
        <f>Tchequie!D23/D$9</f>
        <v>6.248298056690184E-3</v>
      </c>
      <c r="E23" s="680">
        <f>Tchequie!E23/E$9</f>
        <v>6.1605552484491122E-2</v>
      </c>
      <c r="F23" s="680">
        <f>Tchequie!F23/F$9</f>
        <v>1.202633298295403E-2</v>
      </c>
      <c r="G23" s="680">
        <f>Tchequie!G23/G$9</f>
        <v>8.0974308278606896E-2</v>
      </c>
      <c r="H23" s="680">
        <f>Tchequie!H23/H$9</f>
        <v>7.1579577376413003E-2</v>
      </c>
      <c r="I23" s="680">
        <f>Tchequie!I23/I$9</f>
        <v>1.6519030521134303E-2</v>
      </c>
      <c r="J23" s="680">
        <f>Tchequie!J23/J$9</f>
        <v>5.4438066041007892E-2</v>
      </c>
      <c r="K23" s="680">
        <f>Tchequie!K23/K$9</f>
        <v>4.1680577366158461E-2</v>
      </c>
      <c r="L23" s="680">
        <f>Tchequie!L23/L$9</f>
        <v>5.0835604463413377E-2</v>
      </c>
      <c r="M23" s="680">
        <f>Tchequie!M23/M$9</f>
        <v>6.2731628280369656E-2</v>
      </c>
      <c r="N23" s="680">
        <f>Tchequie!N23/N$9</f>
        <v>4.9297967694328232E-2</v>
      </c>
      <c r="O23" s="680">
        <f>Tchequie!O23/O$9</f>
        <v>4.0144895768771449E-2</v>
      </c>
      <c r="P23" s="680">
        <f>Tchequie!P23/P$9</f>
        <v>3.9278252611585948E-2</v>
      </c>
      <c r="Q23" s="680">
        <f>Tchequie!Q23/Q$9</f>
        <v>0.30547246172796061</v>
      </c>
      <c r="R23" s="680">
        <f>Tchequie!R23/R$9</f>
        <v>8.5787013911222718E-2</v>
      </c>
      <c r="S23" s="680">
        <f>Tchequie!S23/S$9</f>
        <v>4.9927666631382095E-2</v>
      </c>
      <c r="T23" s="680">
        <f>Tchequie!T23/T$9</f>
        <v>2.1977197286765768E-2</v>
      </c>
      <c r="U23" s="680">
        <f>Tchequie!U23/U$9</f>
        <v>7.6337259278249456E-2</v>
      </c>
      <c r="V23" s="680">
        <f>Tchequie!V23/V$9</f>
        <v>4.9426682854444896E-2</v>
      </c>
      <c r="W23" s="680" t="e">
        <f>Tchequie!W23/W$9</f>
        <v>#DIV/0!</v>
      </c>
      <c r="X23" s="680" t="e">
        <f>Tchequie!X23/X$9</f>
        <v>#DIV/0!</v>
      </c>
      <c r="Y23" s="680">
        <f>Tchequie!Y23/Y$9</f>
        <v>3.4622331136362566E-2</v>
      </c>
      <c r="Z23" s="680">
        <f>Tchequie!Z23/Z$9</f>
        <v>1.1184302202715535E-2</v>
      </c>
      <c r="AA23" s="680">
        <f>Tchequie!AA23/AA$9</f>
        <v>0</v>
      </c>
      <c r="AB23" s="680">
        <f>Tchequie!AB23/AB$9</f>
        <v>5.9221975842360438E-3</v>
      </c>
    </row>
    <row r="24" spans="2:29" ht="135" x14ac:dyDescent="0.25">
      <c r="B24" s="679" t="s">
        <v>50</v>
      </c>
      <c r="C24" s="680">
        <v>16283</v>
      </c>
      <c r="D24" s="680">
        <f>Tchequie!D24/D$9</f>
        <v>3.9361307092461943E-3</v>
      </c>
      <c r="E24" s="680">
        <f>Tchequie!E24/E$9</f>
        <v>2.2725876788895032E-3</v>
      </c>
      <c r="F24" s="680">
        <f>Tchequie!F24/F$9</f>
        <v>5.2503429831999714E-4</v>
      </c>
      <c r="G24" s="680">
        <f>Tchequie!G24/G$9</f>
        <v>9.9224213648106837E-4</v>
      </c>
      <c r="H24" s="680">
        <f>Tchequie!H24/H$9</f>
        <v>6.4484366402486702E-3</v>
      </c>
      <c r="I24" s="680">
        <f>Tchequie!I24/I$9</f>
        <v>8.1541903024932795E-5</v>
      </c>
      <c r="J24" s="680">
        <f>Tchequie!J24/J$9</f>
        <v>2.1486929348607663E-4</v>
      </c>
      <c r="K24" s="680">
        <f>Tchequie!K24/K$9</f>
        <v>2.450343954925212E-3</v>
      </c>
      <c r="L24" s="680">
        <f>Tchequie!L24/L$9</f>
        <v>1.0284362626626215E-5</v>
      </c>
      <c r="M24" s="680">
        <f>Tchequie!M24/M$9</f>
        <v>3.8490159349259707E-4</v>
      </c>
      <c r="N24" s="680">
        <f>Tchequie!N24/N$9</f>
        <v>3.4300517667023214E-3</v>
      </c>
      <c r="O24" s="680">
        <f>Tchequie!O24/O$9</f>
        <v>5.7066408671070732E-4</v>
      </c>
      <c r="P24" s="680">
        <f>Tchequie!P24/P$9</f>
        <v>1.3441449338885236E-3</v>
      </c>
      <c r="Q24" s="680">
        <f>Tchequie!Q24/Q$9</f>
        <v>2.4695552980152544E-3</v>
      </c>
      <c r="R24" s="680">
        <f>Tchequie!R24/R$9</f>
        <v>5.6992904113150999E-2</v>
      </c>
      <c r="S24" s="680">
        <f>Tchequie!S24/S$9</f>
        <v>1.5878056525881233E-4</v>
      </c>
      <c r="T24" s="680">
        <f>Tchequie!T24/T$9</f>
        <v>3.1346514648578436E-3</v>
      </c>
      <c r="U24" s="680">
        <f>Tchequie!U24/U$9</f>
        <v>1.0556317956296844E-4</v>
      </c>
      <c r="V24" s="680">
        <f>Tchequie!V24/V$9</f>
        <v>5.7466612707405907E-3</v>
      </c>
      <c r="W24" s="680" t="e">
        <f>Tchequie!W24/W$9</f>
        <v>#DIV/0!</v>
      </c>
      <c r="X24" s="680" t="e">
        <f>Tchequie!X24/X$9</f>
        <v>#DIV/0!</v>
      </c>
      <c r="Y24" s="680">
        <f>Tchequie!Y24/Y$9</f>
        <v>1.9688459718702777E-3</v>
      </c>
      <c r="Z24" s="680">
        <f>Tchequie!Z24/Z$9</f>
        <v>9.7929665186131262E-2</v>
      </c>
      <c r="AA24" s="680">
        <f>Tchequie!AA24/AA$9</f>
        <v>0</v>
      </c>
      <c r="AB24" s="680">
        <f>Tchequie!AB24/AB$9</f>
        <v>6.9228518669951669E-4</v>
      </c>
    </row>
    <row r="25" spans="2:29" ht="30" x14ac:dyDescent="0.25">
      <c r="B25" s="679" t="s">
        <v>51</v>
      </c>
      <c r="C25" s="680">
        <v>22308</v>
      </c>
      <c r="D25" s="680">
        <f>Tchequie!D25/D$9</f>
        <v>1.292239138507241E-3</v>
      </c>
      <c r="E25" s="680">
        <f>Tchequie!E25/E$9</f>
        <v>7.0634481911430506E-4</v>
      </c>
      <c r="F25" s="680">
        <f>Tchequie!F25/F$9</f>
        <v>5.1915305872578135E-4</v>
      </c>
      <c r="G25" s="680">
        <f>Tchequie!G25/G$9</f>
        <v>1.2972647191771005E-3</v>
      </c>
      <c r="H25" s="680">
        <f>Tchequie!H25/H$9</f>
        <v>1.1101350503422112E-3</v>
      </c>
      <c r="I25" s="680">
        <f>Tchequie!I25/I$9</f>
        <v>4.9196948158376124E-4</v>
      </c>
      <c r="J25" s="680">
        <f>Tchequie!J25/J$9</f>
        <v>2.1639198926668665E-3</v>
      </c>
      <c r="K25" s="680">
        <f>Tchequie!K25/K$9</f>
        <v>1.6404321178473244E-3</v>
      </c>
      <c r="L25" s="680">
        <f>Tchequie!L25/L$9</f>
        <v>2.2625597778577674E-4</v>
      </c>
      <c r="M25" s="680">
        <f>Tchequie!M25/M$9</f>
        <v>2.6173308357496602E-3</v>
      </c>
      <c r="N25" s="680">
        <f>Tchequie!N25/N$9</f>
        <v>4.4590672967130176E-3</v>
      </c>
      <c r="O25" s="680">
        <f>Tchequie!O25/O$9</f>
        <v>2.0785777992774108E-4</v>
      </c>
      <c r="P25" s="680">
        <f>Tchequie!P25/P$9</f>
        <v>8.663890715172767E-3</v>
      </c>
      <c r="Q25" s="680">
        <f>Tchequie!Q25/Q$9</f>
        <v>6.4196302341526755E-3</v>
      </c>
      <c r="R25" s="680">
        <f>Tchequie!R25/R$9</f>
        <v>1.9946490033597691E-2</v>
      </c>
      <c r="S25" s="680">
        <f>Tchequie!S25/S$9</f>
        <v>0.13970925514272609</v>
      </c>
      <c r="T25" s="680">
        <f>Tchequie!T25/T$9</f>
        <v>1.0795208543801413E-3</v>
      </c>
      <c r="U25" s="680">
        <f>Tchequie!U25/U$9</f>
        <v>2.0660222285895252E-3</v>
      </c>
      <c r="V25" s="680">
        <f>Tchequie!V25/V$9</f>
        <v>4.3707001214083364E-3</v>
      </c>
      <c r="W25" s="680" t="e">
        <f>Tchequie!W25/W$9</f>
        <v>#DIV/0!</v>
      </c>
      <c r="X25" s="680" t="e">
        <f>Tchequie!X25/X$9</f>
        <v>#DIV/0!</v>
      </c>
      <c r="Y25" s="680">
        <f>Tchequie!Y25/Y$9</f>
        <v>2.6973540465812297E-3</v>
      </c>
      <c r="Z25" s="680">
        <f>Tchequie!Z25/Z$9</f>
        <v>6.5389339591387E-2</v>
      </c>
      <c r="AA25" s="680">
        <f>Tchequie!AA25/AA$9</f>
        <v>0</v>
      </c>
      <c r="AB25" s="680">
        <f>Tchequie!AB25/AB$9</f>
        <v>2.1633912084359895E-4</v>
      </c>
    </row>
    <row r="26" spans="2:29" ht="60" x14ac:dyDescent="0.25">
      <c r="B26" s="679" t="s">
        <v>52</v>
      </c>
      <c r="C26" s="680">
        <v>24983</v>
      </c>
      <c r="D26" s="680">
        <f>Tchequie!D26/D$9</f>
        <v>2.4755539051862855E-4</v>
      </c>
      <c r="E26" s="680">
        <f>Tchequie!E26/E$9</f>
        <v>1.4434002825379276E-3</v>
      </c>
      <c r="F26" s="680">
        <f>Tchequie!F26/F$9</f>
        <v>5.7743079652301118E-5</v>
      </c>
      <c r="G26" s="680">
        <f>Tchequie!G26/G$9</f>
        <v>3.6749708758558089E-6</v>
      </c>
      <c r="H26" s="680">
        <f>Tchequie!H26/H$9</f>
        <v>4.1509397534534854E-4</v>
      </c>
      <c r="I26" s="680">
        <f>Tchequie!I26/I$9</f>
        <v>3.9411919795384185E-5</v>
      </c>
      <c r="J26" s="680">
        <f>Tchequie!J26/J$9</f>
        <v>1.0489682044202166E-4</v>
      </c>
      <c r="K26" s="680">
        <f>Tchequie!K26/K$9</f>
        <v>5.4200206908774668E-4</v>
      </c>
      <c r="L26" s="680">
        <f>Tchequie!L26/L$9</f>
        <v>6.4791484547745148E-4</v>
      </c>
      <c r="M26" s="680">
        <f>Tchequie!M26/M$9</f>
        <v>1.3563199008786753E-4</v>
      </c>
      <c r="N26" s="680">
        <f>Tchequie!N26/N$9</f>
        <v>8.5751294167558028E-5</v>
      </c>
      <c r="O26" s="680">
        <f>Tchequie!O26/O$9</f>
        <v>0</v>
      </c>
      <c r="P26" s="680">
        <f>Tchequie!P26/P$9</f>
        <v>7.8018847249616483E-4</v>
      </c>
      <c r="Q26" s="680">
        <f>Tchequie!Q26/Q$9</f>
        <v>9.4656173584859869E-4</v>
      </c>
      <c r="R26" s="680">
        <f>Tchequie!R26/R$9</f>
        <v>2.3675765185676846E-3</v>
      </c>
      <c r="S26" s="680">
        <f>Tchequie!S26/S$9</f>
        <v>3.7578067111252249E-3</v>
      </c>
      <c r="T26" s="680">
        <f>Tchequie!T26/T$9</f>
        <v>0.13285033915427913</v>
      </c>
      <c r="U26" s="680">
        <f>Tchequie!U26/U$9</f>
        <v>8.4450543650374749E-4</v>
      </c>
      <c r="V26" s="680">
        <f>Tchequie!V26/V$9</f>
        <v>2.7519222986645085E-3</v>
      </c>
      <c r="W26" s="680" t="e">
        <f>Tchequie!W26/W$9</f>
        <v>#DIV/0!</v>
      </c>
      <c r="X26" s="680" t="e">
        <f>Tchequie!X26/X$9</f>
        <v>#DIV/0!</v>
      </c>
      <c r="Y26" s="680">
        <f>Tchequie!Y26/Y$9</f>
        <v>3.0207995403325649E-3</v>
      </c>
      <c r="Z26" s="680">
        <f>Tchequie!Z26/Z$9</f>
        <v>0.10889640897106634</v>
      </c>
      <c r="AA26" s="680">
        <f>Tchequie!AA26/AA$9</f>
        <v>0</v>
      </c>
      <c r="AB26" s="680">
        <f>Tchequie!AB26/AB$9</f>
        <v>4.7846429900859447E-5</v>
      </c>
    </row>
    <row r="27" spans="2:29" ht="75" x14ac:dyDescent="0.25">
      <c r="B27" s="679" t="s">
        <v>53</v>
      </c>
      <c r="C27" s="680">
        <v>30111</v>
      </c>
      <c r="D27" s="680">
        <f>Tchequie!D27/D$9</f>
        <v>2.227998514667657E-4</v>
      </c>
      <c r="E27" s="680">
        <f>Tchequie!E27/E$9</f>
        <v>9.2131932927952829E-5</v>
      </c>
      <c r="F27" s="680">
        <f>Tchequie!F27/F$9</f>
        <v>2.6465578173971344E-5</v>
      </c>
      <c r="G27" s="680">
        <f>Tchequie!G27/G$9</f>
        <v>3.6749708758558089E-6</v>
      </c>
      <c r="H27" s="680">
        <f>Tchequie!H27/H$9</f>
        <v>3.9578727881765791E-4</v>
      </c>
      <c r="I27" s="680">
        <f>Tchequie!I27/I$9</f>
        <v>6.7951585854110665E-6</v>
      </c>
      <c r="J27" s="680">
        <f>Tchequie!J27/J$9</f>
        <v>5.5832178622366373E-5</v>
      </c>
      <c r="K27" s="680">
        <f>Tchequie!K27/K$9</f>
        <v>2.0608443691549301E-6</v>
      </c>
      <c r="L27" s="680">
        <f>Tchequie!L27/L$9</f>
        <v>5.9957834113230834E-3</v>
      </c>
      <c r="M27" s="680">
        <f>Tchequie!M27/M$9</f>
        <v>1.0997188385502774E-2</v>
      </c>
      <c r="N27" s="680">
        <f>Tchequie!N27/N$9</f>
        <v>0</v>
      </c>
      <c r="O27" s="680">
        <f>Tchequie!O27/O$9</f>
        <v>1.3227313268128978E-4</v>
      </c>
      <c r="P27" s="680">
        <f>Tchequie!P27/P$9</f>
        <v>1.1717437358463E-3</v>
      </c>
      <c r="Q27" s="680">
        <f>Tchequie!Q27/Q$9</f>
        <v>1.8931234716971974E-3</v>
      </c>
      <c r="R27" s="680">
        <f>Tchequie!R27/R$9</f>
        <v>7.8006856392114467E-4</v>
      </c>
      <c r="S27" s="680">
        <f>Tchequie!S27/S$9</f>
        <v>1.0144313891535231E-2</v>
      </c>
      <c r="T27" s="680">
        <f>Tchequie!T27/T$9</f>
        <v>2.0204935777168422E-3</v>
      </c>
      <c r="U27" s="680">
        <f>Tchequie!U27/U$9</f>
        <v>0.33998884046387479</v>
      </c>
      <c r="V27" s="680">
        <f>Tchequie!V27/V$9</f>
        <v>5.2151625522730338E-2</v>
      </c>
      <c r="W27" s="680" t="e">
        <f>Tchequie!W27/W$9</f>
        <v>#DIV/0!</v>
      </c>
      <c r="X27" s="680" t="e">
        <f>Tchequie!X27/X$9</f>
        <v>#DIV/0!</v>
      </c>
      <c r="Y27" s="680">
        <f>Tchequie!Y27/Y$9</f>
        <v>3.6408475747089566E-3</v>
      </c>
      <c r="Z27" s="680">
        <f>Tchequie!Z27/Z$9</f>
        <v>2.2471961957038326E-2</v>
      </c>
      <c r="AA27" s="680">
        <f>Tchequie!AA27/AA$9</f>
        <v>4.8399873592340129E-4</v>
      </c>
      <c r="AB27" s="680">
        <f>Tchequie!AB27/AB$9</f>
        <v>1.6917948180256045E-4</v>
      </c>
    </row>
    <row r="28" spans="2:29" ht="30" x14ac:dyDescent="0.25">
      <c r="B28" s="679" t="s">
        <v>54</v>
      </c>
      <c r="C28" s="680">
        <v>25066</v>
      </c>
      <c r="D28" s="680">
        <f>Tchequie!D28/D$9</f>
        <v>4.5055081074390395E-4</v>
      </c>
      <c r="E28" s="680">
        <f>Tchequie!E28/E$9</f>
        <v>8.2918739635157548E-4</v>
      </c>
      <c r="F28" s="680">
        <f>Tchequie!F28/F$9</f>
        <v>1.7544807025835752E-3</v>
      </c>
      <c r="G28" s="680">
        <f>Tchequie!G28/G$9</f>
        <v>1.3597392240666492E-4</v>
      </c>
      <c r="H28" s="680">
        <f>Tchequie!H28/H$9</f>
        <v>9.0548406714869058E-3</v>
      </c>
      <c r="I28" s="680">
        <f>Tchequie!I28/I$9</f>
        <v>3.4247599270471776E-4</v>
      </c>
      <c r="J28" s="680">
        <f>Tchequie!J28/J$9</f>
        <v>4.2229429648917112E-3</v>
      </c>
      <c r="K28" s="680">
        <f>Tchequie!K28/K$9</f>
        <v>1.3271837737357751E-3</v>
      </c>
      <c r="L28" s="680">
        <f>Tchequie!L28/L$9</f>
        <v>1.092199310947704E-2</v>
      </c>
      <c r="M28" s="680">
        <f>Tchequie!M28/M$9</f>
        <v>1.6275838810544104E-3</v>
      </c>
      <c r="N28" s="680">
        <f>Tchequie!N28/N$9</f>
        <v>3.6827924231961763E-3</v>
      </c>
      <c r="O28" s="680">
        <f>Tchequie!O28/O$9</f>
        <v>1.5513748847334129E-3</v>
      </c>
      <c r="P28" s="680">
        <f>Tchequie!P28/P$9</f>
        <v>1.5136240777266418E-3</v>
      </c>
      <c r="Q28" s="680">
        <f>Tchequie!Q28/Q$9</f>
        <v>1.091579847943352E-2</v>
      </c>
      <c r="R28" s="680">
        <f>Tchequie!R28/R$9</f>
        <v>3.8045449257908459E-3</v>
      </c>
      <c r="S28" s="680">
        <f>Tchequie!S28/S$9</f>
        <v>1.0003175611305176E-2</v>
      </c>
      <c r="T28" s="680">
        <f>Tchequie!T28/T$9</f>
        <v>1.1643815846442487E-2</v>
      </c>
      <c r="U28" s="680">
        <f>Tchequie!U28/U$9</f>
        <v>1.637737328648339E-2</v>
      </c>
      <c r="V28" s="680">
        <f>Tchequie!V28/V$9</f>
        <v>0.11687575880210441</v>
      </c>
      <c r="W28" s="680" t="e">
        <f>Tchequie!W28/W$9</f>
        <v>#DIV/0!</v>
      </c>
      <c r="X28" s="680" t="e">
        <f>Tchequie!X28/X$9</f>
        <v>#DIV/0!</v>
      </c>
      <c r="Y28" s="680">
        <f>Tchequie!Y28/Y$9</f>
        <v>3.0308354192041015E-3</v>
      </c>
      <c r="Z28" s="680">
        <f>Tchequie!Z28/Z$9</f>
        <v>1.3635352712259036E-2</v>
      </c>
      <c r="AA28" s="680">
        <f>Tchequie!AA28/AA$9</f>
        <v>0</v>
      </c>
      <c r="AB28" s="680">
        <f>Tchequie!AB28/AB$9</f>
        <v>2.1182919419744138E-3</v>
      </c>
    </row>
    <row r="29" spans="2:29" ht="195" x14ac:dyDescent="0.25">
      <c r="B29" s="679" t="s">
        <v>55</v>
      </c>
      <c r="C29" s="680">
        <v>0</v>
      </c>
      <c r="D29" s="680">
        <f>Tchequie!D29/D$9</f>
        <v>0</v>
      </c>
      <c r="E29" s="680">
        <f>Tchequie!E29/E$9</f>
        <v>0</v>
      </c>
      <c r="F29" s="680">
        <f>Tchequie!F29/F$9</f>
        <v>0</v>
      </c>
      <c r="G29" s="680">
        <f>Tchequie!G29/G$9</f>
        <v>0</v>
      </c>
      <c r="H29" s="680">
        <f>Tchequie!H29/H$9</f>
        <v>0</v>
      </c>
      <c r="I29" s="680">
        <f>Tchequie!I29/I$9</f>
        <v>0</v>
      </c>
      <c r="J29" s="680">
        <f>Tchequie!J29/J$9</f>
        <v>0</v>
      </c>
      <c r="K29" s="680">
        <f>Tchequie!K29/K$9</f>
        <v>0</v>
      </c>
      <c r="L29" s="680">
        <f>Tchequie!L29/L$9</f>
        <v>0</v>
      </c>
      <c r="M29" s="680">
        <f>Tchequie!M29/M$9</f>
        <v>0</v>
      </c>
      <c r="N29" s="680">
        <f>Tchequie!N29/N$9</f>
        <v>0</v>
      </c>
      <c r="O29" s="680">
        <f>Tchequie!O29/O$9</f>
        <v>0</v>
      </c>
      <c r="P29" s="680">
        <f>Tchequie!P29/P$9</f>
        <v>0</v>
      </c>
      <c r="Q29" s="680">
        <f>Tchequie!Q29/Q$9</f>
        <v>0</v>
      </c>
      <c r="R29" s="680">
        <f>Tchequie!R29/R$9</f>
        <v>0</v>
      </c>
      <c r="S29" s="680">
        <f>Tchequie!S29/S$9</f>
        <v>0</v>
      </c>
      <c r="T29" s="680">
        <f>Tchequie!T29/T$9</f>
        <v>0</v>
      </c>
      <c r="U29" s="680">
        <f>Tchequie!U29/U$9</f>
        <v>0</v>
      </c>
      <c r="V29" s="680">
        <f>Tchequie!V29/V$9</f>
        <v>0</v>
      </c>
      <c r="W29" s="680" t="e">
        <f>Tchequie!W29/W$9</f>
        <v>#DIV/0!</v>
      </c>
      <c r="X29" s="680" t="e">
        <f>Tchequie!X29/X$9</f>
        <v>#DIV/0!</v>
      </c>
      <c r="Y29" s="680">
        <f>Tchequie!Y29/Y$9</f>
        <v>0</v>
      </c>
      <c r="Z29" s="680">
        <f>Tchequie!Z29/Z$9</f>
        <v>1.3997104142884432E-3</v>
      </c>
      <c r="AA29" s="680">
        <f>Tchequie!AA29/AA$9</f>
        <v>0</v>
      </c>
      <c r="AB29" s="680">
        <f>Tchequie!AB29/AB$9</f>
        <v>0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8"/>
  <dimension ref="B1:AE32"/>
  <sheetViews>
    <sheetView topLeftCell="V13" workbookViewId="0">
      <selection activeCell="AC5" sqref="AC5:AE5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90</v>
      </c>
    </row>
    <row r="3" spans="2:31" x14ac:dyDescent="0.25">
      <c r="B3" s="674" t="s">
        <v>89</v>
      </c>
    </row>
    <row r="4" spans="2:31" x14ac:dyDescent="0.25">
      <c r="B4" s="674" t="s">
        <v>91</v>
      </c>
    </row>
    <row r="5" spans="2:31" x14ac:dyDescent="0.25">
      <c r="AC5" s="647" t="s">
        <v>73</v>
      </c>
      <c r="AD5" t="s">
        <v>74</v>
      </c>
      <c r="AE5" t="s">
        <v>75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1711151</v>
      </c>
      <c r="D9" s="680">
        <v>20786</v>
      </c>
      <c r="E9" s="680">
        <v>16698</v>
      </c>
      <c r="F9" s="680">
        <v>307264</v>
      </c>
      <c r="G9" s="680">
        <v>89547</v>
      </c>
      <c r="H9" s="680">
        <v>21065</v>
      </c>
      <c r="I9" s="680">
        <v>189809</v>
      </c>
      <c r="J9" s="680">
        <v>151715</v>
      </c>
      <c r="K9" s="680">
        <v>87771</v>
      </c>
      <c r="L9" s="680">
        <v>31447</v>
      </c>
      <c r="M9" s="680">
        <v>106513</v>
      </c>
      <c r="N9" s="680">
        <v>152551</v>
      </c>
      <c r="O9" s="680">
        <v>79007</v>
      </c>
      <c r="P9" s="680">
        <v>122962</v>
      </c>
      <c r="Q9" s="680">
        <v>64987</v>
      </c>
      <c r="R9" s="680">
        <v>74050</v>
      </c>
      <c r="S9" s="680">
        <v>42255</v>
      </c>
      <c r="T9" s="680">
        <v>121356</v>
      </c>
      <c r="U9" s="680">
        <v>19269</v>
      </c>
      <c r="V9" s="680">
        <v>12099</v>
      </c>
      <c r="W9" s="680">
        <v>0</v>
      </c>
      <c r="X9" s="680">
        <v>0</v>
      </c>
      <c r="Y9" s="680">
        <v>1711151</v>
      </c>
      <c r="Z9" s="680">
        <v>1721691</v>
      </c>
      <c r="AA9" s="680">
        <v>367488</v>
      </c>
      <c r="AB9" s="680">
        <v>624805</v>
      </c>
    </row>
    <row r="10" spans="2:31" ht="75" x14ac:dyDescent="0.25">
      <c r="B10" s="679" t="s">
        <v>36</v>
      </c>
      <c r="C10" s="680">
        <v>24932</v>
      </c>
      <c r="D10" s="680">
        <v>4198</v>
      </c>
      <c r="E10" s="680">
        <v>8</v>
      </c>
      <c r="F10" s="680">
        <v>19082</v>
      </c>
      <c r="G10" s="680">
        <v>1020</v>
      </c>
      <c r="H10" s="680">
        <v>2</v>
      </c>
      <c r="I10" s="680">
        <v>0</v>
      </c>
      <c r="J10" s="680">
        <v>291</v>
      </c>
      <c r="K10" s="680">
        <v>0</v>
      </c>
      <c r="L10" s="680">
        <v>202</v>
      </c>
      <c r="M10" s="680">
        <v>0</v>
      </c>
      <c r="N10" s="680">
        <v>3</v>
      </c>
      <c r="O10" s="680">
        <v>19</v>
      </c>
      <c r="P10" s="680">
        <v>0</v>
      </c>
      <c r="Q10" s="680">
        <v>0</v>
      </c>
      <c r="R10" s="680">
        <v>0</v>
      </c>
      <c r="S10" s="680">
        <v>0</v>
      </c>
      <c r="T10" s="680">
        <v>81</v>
      </c>
      <c r="U10" s="680">
        <v>22</v>
      </c>
      <c r="V10" s="680">
        <v>4</v>
      </c>
      <c r="W10" s="680">
        <v>0</v>
      </c>
      <c r="X10" s="680">
        <v>0</v>
      </c>
      <c r="Y10" s="680">
        <v>24932</v>
      </c>
      <c r="Z10" s="680">
        <v>26809</v>
      </c>
      <c r="AA10" s="680">
        <v>1566</v>
      </c>
      <c r="AB10" s="680">
        <v>3821</v>
      </c>
    </row>
    <row r="11" spans="2:31" ht="45" x14ac:dyDescent="0.25">
      <c r="B11" s="679" t="s">
        <v>37</v>
      </c>
      <c r="C11" s="680">
        <v>29123</v>
      </c>
      <c r="D11" s="680">
        <v>1</v>
      </c>
      <c r="E11" s="680">
        <v>4491</v>
      </c>
      <c r="F11" s="680">
        <v>15657</v>
      </c>
      <c r="G11" s="680">
        <v>6088</v>
      </c>
      <c r="H11" s="680">
        <v>1</v>
      </c>
      <c r="I11" s="680">
        <v>2582</v>
      </c>
      <c r="J11" s="680">
        <v>4</v>
      </c>
      <c r="K11" s="680">
        <v>10</v>
      </c>
      <c r="L11" s="680">
        <v>0</v>
      </c>
      <c r="M11" s="680">
        <v>0</v>
      </c>
      <c r="N11" s="680">
        <v>3</v>
      </c>
      <c r="O11" s="680">
        <v>66</v>
      </c>
      <c r="P11" s="680">
        <v>100</v>
      </c>
      <c r="Q11" s="680">
        <v>35</v>
      </c>
      <c r="R11" s="680">
        <v>4</v>
      </c>
      <c r="S11" s="680">
        <v>4</v>
      </c>
      <c r="T11" s="680">
        <v>0</v>
      </c>
      <c r="U11" s="680">
        <v>3</v>
      </c>
      <c r="V11" s="680">
        <v>74</v>
      </c>
      <c r="W11" s="680">
        <v>0</v>
      </c>
      <c r="X11" s="680">
        <v>0</v>
      </c>
      <c r="Y11" s="680">
        <v>29123</v>
      </c>
      <c r="Z11" s="680">
        <v>326</v>
      </c>
      <c r="AA11" s="680">
        <v>0</v>
      </c>
      <c r="AB11" s="680">
        <v>17990</v>
      </c>
    </row>
    <row r="12" spans="2:31" ht="45" x14ac:dyDescent="0.25">
      <c r="B12" s="679" t="s">
        <v>38</v>
      </c>
      <c r="C12" s="680">
        <v>489151</v>
      </c>
      <c r="D12" s="680">
        <v>10641</v>
      </c>
      <c r="E12" s="680">
        <v>5418</v>
      </c>
      <c r="F12" s="680">
        <v>197151</v>
      </c>
      <c r="G12" s="680">
        <v>6940</v>
      </c>
      <c r="H12" s="680">
        <v>3777</v>
      </c>
      <c r="I12" s="680">
        <v>54983</v>
      </c>
      <c r="J12" s="680">
        <v>36903</v>
      </c>
      <c r="K12" s="680">
        <v>21494</v>
      </c>
      <c r="L12" s="680">
        <v>16891</v>
      </c>
      <c r="M12" s="680">
        <v>14939</v>
      </c>
      <c r="N12" s="680">
        <v>5385</v>
      </c>
      <c r="O12" s="680">
        <v>3370</v>
      </c>
      <c r="P12" s="680">
        <v>10563</v>
      </c>
      <c r="Q12" s="680">
        <v>9251</v>
      </c>
      <c r="R12" s="680">
        <v>25118</v>
      </c>
      <c r="S12" s="680">
        <v>9499</v>
      </c>
      <c r="T12" s="680">
        <v>50586</v>
      </c>
      <c r="U12" s="680">
        <v>3601</v>
      </c>
      <c r="V12" s="680">
        <v>2641</v>
      </c>
      <c r="W12" s="680">
        <v>0</v>
      </c>
      <c r="X12" s="680">
        <v>0</v>
      </c>
      <c r="Y12" s="680">
        <v>489151</v>
      </c>
      <c r="Z12" s="680">
        <v>448890</v>
      </c>
      <c r="AA12" s="680">
        <v>78307</v>
      </c>
      <c r="AB12" s="680">
        <v>291092</v>
      </c>
    </row>
    <row r="13" spans="2:31" ht="90" x14ac:dyDescent="0.25">
      <c r="B13" s="679" t="s">
        <v>39</v>
      </c>
      <c r="C13" s="680">
        <v>92854</v>
      </c>
      <c r="D13" s="680">
        <v>246</v>
      </c>
      <c r="E13" s="680">
        <v>507</v>
      </c>
      <c r="F13" s="680">
        <v>7317</v>
      </c>
      <c r="G13" s="680">
        <v>62076</v>
      </c>
      <c r="H13" s="680">
        <v>761</v>
      </c>
      <c r="I13" s="680">
        <v>1078</v>
      </c>
      <c r="J13" s="680">
        <v>4993</v>
      </c>
      <c r="K13" s="680">
        <v>1175</v>
      </c>
      <c r="L13" s="680">
        <v>1943</v>
      </c>
      <c r="M13" s="680">
        <v>1509</v>
      </c>
      <c r="N13" s="680">
        <v>1096</v>
      </c>
      <c r="O13" s="680">
        <v>1913</v>
      </c>
      <c r="P13" s="680">
        <v>1074</v>
      </c>
      <c r="Q13" s="680">
        <v>818</v>
      </c>
      <c r="R13" s="680">
        <v>1144</v>
      </c>
      <c r="S13" s="680">
        <v>1088</v>
      </c>
      <c r="T13" s="680">
        <v>3023</v>
      </c>
      <c r="U13" s="680">
        <v>751</v>
      </c>
      <c r="V13" s="680">
        <v>342</v>
      </c>
      <c r="W13" s="680">
        <v>0</v>
      </c>
      <c r="X13" s="680">
        <v>0</v>
      </c>
      <c r="Y13" s="680">
        <v>92854</v>
      </c>
      <c r="Z13" s="680">
        <v>29872</v>
      </c>
      <c r="AA13" s="680">
        <v>0</v>
      </c>
      <c r="AB13" s="680">
        <v>459</v>
      </c>
    </row>
    <row r="14" spans="2:31" ht="120" x14ac:dyDescent="0.25">
      <c r="B14" s="679" t="s">
        <v>40</v>
      </c>
      <c r="C14" s="680">
        <v>25613</v>
      </c>
      <c r="D14" s="680">
        <v>199</v>
      </c>
      <c r="E14" s="680">
        <v>91</v>
      </c>
      <c r="F14" s="680">
        <v>2584</v>
      </c>
      <c r="G14" s="680">
        <v>528</v>
      </c>
      <c r="H14" s="680">
        <v>10098</v>
      </c>
      <c r="I14" s="680">
        <v>1012</v>
      </c>
      <c r="J14" s="680">
        <v>1852</v>
      </c>
      <c r="K14" s="680">
        <v>472</v>
      </c>
      <c r="L14" s="680">
        <v>932</v>
      </c>
      <c r="M14" s="680">
        <v>114</v>
      </c>
      <c r="N14" s="680">
        <v>334</v>
      </c>
      <c r="O14" s="680">
        <v>293</v>
      </c>
      <c r="P14" s="680">
        <v>450</v>
      </c>
      <c r="Q14" s="680">
        <v>415</v>
      </c>
      <c r="R14" s="680">
        <v>2631</v>
      </c>
      <c r="S14" s="680">
        <v>450</v>
      </c>
      <c r="T14" s="680">
        <v>2554</v>
      </c>
      <c r="U14" s="680">
        <v>393</v>
      </c>
      <c r="V14" s="680">
        <v>211</v>
      </c>
      <c r="W14" s="680">
        <v>0</v>
      </c>
      <c r="X14" s="680">
        <v>0</v>
      </c>
      <c r="Y14" s="680">
        <v>25613</v>
      </c>
      <c r="Z14" s="680">
        <v>18030</v>
      </c>
      <c r="AA14" s="680">
        <v>0</v>
      </c>
      <c r="AB14" s="680">
        <v>5204</v>
      </c>
    </row>
    <row r="15" spans="2:31" ht="60" x14ac:dyDescent="0.25">
      <c r="B15" s="679" t="s">
        <v>41</v>
      </c>
      <c r="C15" s="680">
        <v>146091</v>
      </c>
      <c r="D15" s="680">
        <v>345</v>
      </c>
      <c r="E15" s="680">
        <v>240</v>
      </c>
      <c r="F15" s="680">
        <v>2119</v>
      </c>
      <c r="G15" s="680">
        <v>3104</v>
      </c>
      <c r="H15" s="680">
        <v>772</v>
      </c>
      <c r="I15" s="680">
        <v>100740</v>
      </c>
      <c r="J15" s="680">
        <v>4954</v>
      </c>
      <c r="K15" s="680">
        <v>463</v>
      </c>
      <c r="L15" s="680">
        <v>63</v>
      </c>
      <c r="M15" s="680">
        <v>184</v>
      </c>
      <c r="N15" s="680">
        <v>2751</v>
      </c>
      <c r="O15" s="680">
        <v>19105</v>
      </c>
      <c r="P15" s="680">
        <v>2389</v>
      </c>
      <c r="Q15" s="680">
        <v>612</v>
      </c>
      <c r="R15" s="680">
        <v>5806</v>
      </c>
      <c r="S15" s="680">
        <v>529</v>
      </c>
      <c r="T15" s="680">
        <v>1593</v>
      </c>
      <c r="U15" s="680">
        <v>297</v>
      </c>
      <c r="V15" s="680">
        <v>25</v>
      </c>
      <c r="W15" s="680">
        <v>0</v>
      </c>
      <c r="X15" s="680">
        <v>0</v>
      </c>
      <c r="Y15" s="680">
        <v>146091</v>
      </c>
      <c r="Z15" s="680">
        <v>1828</v>
      </c>
      <c r="AA15" s="680">
        <v>177125</v>
      </c>
      <c r="AB15" s="680">
        <v>3123</v>
      </c>
      <c r="AC15" s="646">
        <f>Y15/($Y15+$Z15+$AA15)</f>
        <v>0.44944992062613059</v>
      </c>
      <c r="AD15" s="646">
        <f t="shared" ref="AD15:AE15" si="0">Z15/($Y15+$Z15+$AA15)</f>
        <v>5.6238540013044385E-3</v>
      </c>
      <c r="AE15" s="646">
        <f t="shared" si="0"/>
        <v>0.54492622537256497</v>
      </c>
    </row>
    <row r="16" spans="2:31" ht="165" x14ac:dyDescent="0.25">
      <c r="B16" s="679" t="s">
        <v>42</v>
      </c>
      <c r="C16" s="680">
        <v>10228</v>
      </c>
      <c r="D16" s="680">
        <v>658</v>
      </c>
      <c r="E16" s="680">
        <v>1</v>
      </c>
      <c r="F16" s="680">
        <v>0</v>
      </c>
      <c r="G16" s="680">
        <v>0</v>
      </c>
      <c r="H16" s="680">
        <v>193</v>
      </c>
      <c r="I16" s="680">
        <v>224</v>
      </c>
      <c r="J16" s="680">
        <v>3901</v>
      </c>
      <c r="K16" s="680">
        <v>1980</v>
      </c>
      <c r="L16" s="680">
        <v>107</v>
      </c>
      <c r="M16" s="680">
        <v>57</v>
      </c>
      <c r="N16" s="680">
        <v>727</v>
      </c>
      <c r="O16" s="680">
        <v>0</v>
      </c>
      <c r="P16" s="680">
        <v>75</v>
      </c>
      <c r="Q16" s="680">
        <v>1376</v>
      </c>
      <c r="R16" s="680">
        <v>276</v>
      </c>
      <c r="S16" s="680">
        <v>158</v>
      </c>
      <c r="T16" s="680">
        <v>416</v>
      </c>
      <c r="U16" s="680">
        <v>8</v>
      </c>
      <c r="V16" s="680">
        <v>71</v>
      </c>
      <c r="W16" s="680">
        <v>0</v>
      </c>
      <c r="X16" s="680">
        <v>0</v>
      </c>
      <c r="Y16" s="680">
        <v>10228</v>
      </c>
      <c r="Z16" s="680">
        <v>12752</v>
      </c>
      <c r="AA16" s="680">
        <v>0</v>
      </c>
      <c r="AB16" s="680">
        <v>323</v>
      </c>
    </row>
    <row r="17" spans="2:29" ht="60" x14ac:dyDescent="0.25">
      <c r="B17" s="679" t="s">
        <v>43</v>
      </c>
      <c r="C17" s="680">
        <v>118860</v>
      </c>
      <c r="D17" s="680">
        <v>731</v>
      </c>
      <c r="E17" s="680">
        <v>1163</v>
      </c>
      <c r="F17" s="680">
        <v>14539</v>
      </c>
      <c r="G17" s="680">
        <v>214</v>
      </c>
      <c r="H17" s="680">
        <v>777</v>
      </c>
      <c r="I17" s="680">
        <v>975</v>
      </c>
      <c r="J17" s="680">
        <v>35852</v>
      </c>
      <c r="K17" s="680">
        <v>32981</v>
      </c>
      <c r="L17" s="680">
        <v>430</v>
      </c>
      <c r="M17" s="680">
        <v>2439</v>
      </c>
      <c r="N17" s="680">
        <v>11129</v>
      </c>
      <c r="O17" s="680">
        <v>239</v>
      </c>
      <c r="P17" s="680">
        <v>2824</v>
      </c>
      <c r="Q17" s="680">
        <v>3464</v>
      </c>
      <c r="R17" s="680">
        <v>3545</v>
      </c>
      <c r="S17" s="680">
        <v>1587</v>
      </c>
      <c r="T17" s="680">
        <v>4982</v>
      </c>
      <c r="U17" s="680">
        <v>409</v>
      </c>
      <c r="V17" s="680">
        <v>580</v>
      </c>
      <c r="W17" s="680">
        <v>0</v>
      </c>
      <c r="X17" s="680">
        <v>0</v>
      </c>
      <c r="Y17" s="680">
        <v>118860</v>
      </c>
      <c r="Z17" s="680">
        <v>22644</v>
      </c>
      <c r="AA17" s="680">
        <v>0</v>
      </c>
      <c r="AB17" s="682">
        <v>19239</v>
      </c>
    </row>
    <row r="18" spans="2:29" ht="60" x14ac:dyDescent="0.25">
      <c r="B18" s="679" t="s">
        <v>44</v>
      </c>
      <c r="C18" s="680">
        <v>18344</v>
      </c>
      <c r="D18" s="680">
        <v>8</v>
      </c>
      <c r="E18" s="680">
        <v>68</v>
      </c>
      <c r="F18" s="680">
        <v>1415</v>
      </c>
      <c r="G18" s="680">
        <v>86</v>
      </c>
      <c r="H18" s="680">
        <v>8</v>
      </c>
      <c r="I18" s="680">
        <v>60</v>
      </c>
      <c r="J18" s="680">
        <v>824</v>
      </c>
      <c r="K18" s="680">
        <v>717</v>
      </c>
      <c r="L18" s="680">
        <v>1910</v>
      </c>
      <c r="M18" s="680">
        <v>1357</v>
      </c>
      <c r="N18" s="680">
        <v>2495</v>
      </c>
      <c r="O18" s="680">
        <v>160</v>
      </c>
      <c r="P18" s="680">
        <v>1915</v>
      </c>
      <c r="Q18" s="680">
        <v>1291</v>
      </c>
      <c r="R18" s="680">
        <v>1656</v>
      </c>
      <c r="S18" s="680">
        <v>909</v>
      </c>
      <c r="T18" s="680">
        <v>2869</v>
      </c>
      <c r="U18" s="680">
        <v>473</v>
      </c>
      <c r="V18" s="680">
        <v>123</v>
      </c>
      <c r="W18" s="680">
        <v>0</v>
      </c>
      <c r="X18" s="680">
        <v>0</v>
      </c>
      <c r="Y18" s="680">
        <v>18344</v>
      </c>
      <c r="Z18" s="680">
        <v>86315</v>
      </c>
      <c r="AA18" s="680">
        <v>0</v>
      </c>
      <c r="AB18" s="680">
        <v>5560</v>
      </c>
    </row>
    <row r="19" spans="2:29" ht="75" x14ac:dyDescent="0.25">
      <c r="B19" s="679" t="s">
        <v>45</v>
      </c>
      <c r="C19" s="680">
        <v>121775</v>
      </c>
      <c r="D19" s="680">
        <v>534</v>
      </c>
      <c r="E19" s="680">
        <v>356</v>
      </c>
      <c r="F19" s="680">
        <v>5372</v>
      </c>
      <c r="G19" s="680">
        <v>1626</v>
      </c>
      <c r="H19" s="680">
        <v>507</v>
      </c>
      <c r="I19" s="680">
        <v>3272</v>
      </c>
      <c r="J19" s="680">
        <v>10464</v>
      </c>
      <c r="K19" s="680">
        <v>2470</v>
      </c>
      <c r="L19" s="680">
        <v>1020</v>
      </c>
      <c r="M19" s="680">
        <v>43833</v>
      </c>
      <c r="N19" s="680">
        <v>19093</v>
      </c>
      <c r="O19" s="680">
        <v>2507</v>
      </c>
      <c r="P19" s="680">
        <v>10279</v>
      </c>
      <c r="Q19" s="680">
        <v>3708</v>
      </c>
      <c r="R19" s="680">
        <v>5363</v>
      </c>
      <c r="S19" s="680">
        <v>2353</v>
      </c>
      <c r="T19" s="680">
        <v>5259</v>
      </c>
      <c r="U19" s="680">
        <v>2012</v>
      </c>
      <c r="V19" s="680">
        <v>1747</v>
      </c>
      <c r="W19" s="680">
        <v>0</v>
      </c>
      <c r="X19" s="680">
        <v>0</v>
      </c>
      <c r="Y19" s="680">
        <v>121775</v>
      </c>
      <c r="Z19" s="680">
        <v>53635</v>
      </c>
      <c r="AA19" s="680">
        <v>52740</v>
      </c>
      <c r="AB19" s="680">
        <v>48423</v>
      </c>
    </row>
    <row r="20" spans="2:29" ht="60" x14ac:dyDescent="0.25">
      <c r="B20" s="679" t="s">
        <v>46</v>
      </c>
      <c r="C20" s="680">
        <v>164888</v>
      </c>
      <c r="D20" s="680">
        <v>1197</v>
      </c>
      <c r="E20" s="680">
        <v>1829</v>
      </c>
      <c r="F20" s="680">
        <v>15166</v>
      </c>
      <c r="G20" s="680">
        <v>1786</v>
      </c>
      <c r="H20" s="680">
        <v>1074</v>
      </c>
      <c r="I20" s="680">
        <v>5464</v>
      </c>
      <c r="J20" s="680">
        <v>9381</v>
      </c>
      <c r="K20" s="680">
        <v>4954</v>
      </c>
      <c r="L20" s="680">
        <v>1820</v>
      </c>
      <c r="M20" s="680">
        <v>4258</v>
      </c>
      <c r="N20" s="680">
        <v>63562</v>
      </c>
      <c r="O20" s="680">
        <v>30435</v>
      </c>
      <c r="P20" s="680">
        <v>9122</v>
      </c>
      <c r="Q20" s="680">
        <v>5764</v>
      </c>
      <c r="R20" s="680">
        <v>4191</v>
      </c>
      <c r="S20" s="680">
        <v>1464</v>
      </c>
      <c r="T20" s="680">
        <v>1802</v>
      </c>
      <c r="U20" s="680">
        <v>666</v>
      </c>
      <c r="V20" s="680">
        <v>953</v>
      </c>
      <c r="W20" s="680">
        <v>0</v>
      </c>
      <c r="X20" s="680">
        <v>0</v>
      </c>
      <c r="Y20" s="680">
        <v>164888</v>
      </c>
      <c r="Z20" s="680">
        <v>71792</v>
      </c>
      <c r="AA20" s="680">
        <v>0</v>
      </c>
      <c r="AB20" s="682">
        <v>89912</v>
      </c>
    </row>
    <row r="21" spans="2:29" ht="45" x14ac:dyDescent="0.25">
      <c r="B21" s="679" t="s">
        <v>47</v>
      </c>
      <c r="C21" s="680">
        <v>46193</v>
      </c>
      <c r="D21" s="680">
        <v>0</v>
      </c>
      <c r="E21" s="680">
        <v>0</v>
      </c>
      <c r="F21" s="680">
        <v>819</v>
      </c>
      <c r="G21" s="680">
        <v>255</v>
      </c>
      <c r="H21" s="680">
        <v>139</v>
      </c>
      <c r="I21" s="680">
        <v>390</v>
      </c>
      <c r="J21" s="680">
        <v>9793</v>
      </c>
      <c r="K21" s="680">
        <v>1705</v>
      </c>
      <c r="L21" s="680">
        <v>2715</v>
      </c>
      <c r="M21" s="680">
        <v>5291</v>
      </c>
      <c r="N21" s="680">
        <v>2710</v>
      </c>
      <c r="O21" s="680">
        <v>4877</v>
      </c>
      <c r="P21" s="680">
        <v>5091</v>
      </c>
      <c r="Q21" s="680">
        <v>1370</v>
      </c>
      <c r="R21" s="680">
        <v>3296</v>
      </c>
      <c r="S21" s="680">
        <v>1580</v>
      </c>
      <c r="T21" s="680">
        <v>4818</v>
      </c>
      <c r="U21" s="680">
        <v>761</v>
      </c>
      <c r="V21" s="680">
        <v>583</v>
      </c>
      <c r="W21" s="680">
        <v>0</v>
      </c>
      <c r="X21" s="680">
        <v>0</v>
      </c>
      <c r="Y21" s="680">
        <v>46193</v>
      </c>
      <c r="Z21" s="680">
        <v>313759</v>
      </c>
      <c r="AA21" s="680">
        <v>9149</v>
      </c>
      <c r="AB21" s="680">
        <v>2192</v>
      </c>
    </row>
    <row r="22" spans="2:29" ht="90" x14ac:dyDescent="0.25">
      <c r="B22" s="679" t="s">
        <v>48</v>
      </c>
      <c r="C22" s="680">
        <v>211551</v>
      </c>
      <c r="D22" s="680">
        <v>1138</v>
      </c>
      <c r="E22" s="680">
        <v>1309</v>
      </c>
      <c r="F22" s="680">
        <v>17005</v>
      </c>
      <c r="G22" s="680">
        <v>4451</v>
      </c>
      <c r="H22" s="680">
        <v>986</v>
      </c>
      <c r="I22" s="680">
        <v>8457</v>
      </c>
      <c r="J22" s="680">
        <v>21035</v>
      </c>
      <c r="K22" s="680">
        <v>3233</v>
      </c>
      <c r="L22" s="680">
        <v>1739</v>
      </c>
      <c r="M22" s="680">
        <v>21355</v>
      </c>
      <c r="N22" s="680">
        <v>26216</v>
      </c>
      <c r="O22" s="680">
        <v>5239</v>
      </c>
      <c r="P22" s="680">
        <v>63556</v>
      </c>
      <c r="Q22" s="680">
        <v>6770</v>
      </c>
      <c r="R22" s="680">
        <v>8475</v>
      </c>
      <c r="S22" s="680">
        <v>4677</v>
      </c>
      <c r="T22" s="680">
        <v>10477</v>
      </c>
      <c r="U22" s="680">
        <v>3740</v>
      </c>
      <c r="V22" s="680">
        <v>1693</v>
      </c>
      <c r="W22" s="680">
        <v>0</v>
      </c>
      <c r="X22" s="680">
        <v>0</v>
      </c>
      <c r="Y22" s="680">
        <v>211551</v>
      </c>
      <c r="Z22" s="680">
        <v>8439</v>
      </c>
      <c r="AA22" s="680">
        <v>47061</v>
      </c>
      <c r="AB22" s="680">
        <v>76541</v>
      </c>
    </row>
    <row r="23" spans="2:29" ht="60" x14ac:dyDescent="0.25">
      <c r="B23" s="679" t="s">
        <v>49</v>
      </c>
      <c r="C23" s="680">
        <v>139710</v>
      </c>
      <c r="D23" s="680">
        <v>850</v>
      </c>
      <c r="E23" s="680">
        <v>1206</v>
      </c>
      <c r="F23" s="680">
        <v>7880</v>
      </c>
      <c r="G23" s="680">
        <v>1342</v>
      </c>
      <c r="H23" s="680">
        <v>1770</v>
      </c>
      <c r="I23" s="680">
        <v>8935</v>
      </c>
      <c r="J23" s="680">
        <v>10855</v>
      </c>
      <c r="K23" s="680">
        <v>13579</v>
      </c>
      <c r="L23" s="680">
        <v>1426</v>
      </c>
      <c r="M23" s="680">
        <v>8315</v>
      </c>
      <c r="N23" s="680">
        <v>13756</v>
      </c>
      <c r="O23" s="680">
        <v>5430</v>
      </c>
      <c r="P23" s="680">
        <v>9948</v>
      </c>
      <c r="Q23" s="680">
        <v>29084</v>
      </c>
      <c r="R23" s="680">
        <v>3968</v>
      </c>
      <c r="S23" s="680">
        <v>5028</v>
      </c>
      <c r="T23" s="680">
        <v>13221</v>
      </c>
      <c r="U23" s="680">
        <v>2045</v>
      </c>
      <c r="V23" s="680">
        <v>1072</v>
      </c>
      <c r="W23" s="680">
        <v>0</v>
      </c>
      <c r="X23" s="680">
        <v>0</v>
      </c>
      <c r="Y23" s="680">
        <v>139710</v>
      </c>
      <c r="Z23" s="680">
        <v>21608</v>
      </c>
      <c r="AA23" s="680">
        <v>0</v>
      </c>
      <c r="AB23" s="680">
        <v>42914</v>
      </c>
    </row>
    <row r="24" spans="2:29" ht="135" x14ac:dyDescent="0.25">
      <c r="B24" s="679" t="s">
        <v>50</v>
      </c>
      <c r="C24" s="680">
        <v>16021</v>
      </c>
      <c r="D24" s="680">
        <v>16</v>
      </c>
      <c r="E24" s="680">
        <v>1</v>
      </c>
      <c r="F24" s="680">
        <v>701</v>
      </c>
      <c r="G24" s="680">
        <v>31</v>
      </c>
      <c r="H24" s="680">
        <v>76</v>
      </c>
      <c r="I24" s="680">
        <v>1637</v>
      </c>
      <c r="J24" s="680">
        <v>607</v>
      </c>
      <c r="K24" s="680">
        <v>2411</v>
      </c>
      <c r="L24" s="680">
        <v>51</v>
      </c>
      <c r="M24" s="680">
        <v>56</v>
      </c>
      <c r="N24" s="680">
        <v>151</v>
      </c>
      <c r="O24" s="680">
        <v>5220</v>
      </c>
      <c r="P24" s="680">
        <v>4297</v>
      </c>
      <c r="Q24" s="680">
        <v>196</v>
      </c>
      <c r="R24" s="680">
        <v>293</v>
      </c>
      <c r="S24" s="680">
        <v>4</v>
      </c>
      <c r="T24" s="680">
        <v>230</v>
      </c>
      <c r="U24" s="680">
        <v>25</v>
      </c>
      <c r="V24" s="680">
        <v>18</v>
      </c>
      <c r="W24" s="680">
        <v>0</v>
      </c>
      <c r="X24" s="680">
        <v>0</v>
      </c>
      <c r="Y24" s="680">
        <v>16021</v>
      </c>
      <c r="Z24" s="680">
        <v>153412</v>
      </c>
      <c r="AA24" s="680">
        <v>1156</v>
      </c>
      <c r="AB24" s="680">
        <v>1913</v>
      </c>
    </row>
    <row r="25" spans="2:29" ht="30" x14ac:dyDescent="0.25">
      <c r="B25" s="679" t="s">
        <v>51</v>
      </c>
      <c r="C25" s="680">
        <v>23340</v>
      </c>
      <c r="D25" s="680">
        <v>0</v>
      </c>
      <c r="E25" s="680">
        <v>0</v>
      </c>
      <c r="F25" s="680">
        <v>225</v>
      </c>
      <c r="G25" s="680">
        <v>0</v>
      </c>
      <c r="H25" s="680">
        <v>17</v>
      </c>
      <c r="I25" s="680">
        <v>0</v>
      </c>
      <c r="J25" s="680">
        <v>0</v>
      </c>
      <c r="K25" s="680">
        <v>107</v>
      </c>
      <c r="L25" s="680">
        <v>66</v>
      </c>
      <c r="M25" s="680">
        <v>716</v>
      </c>
      <c r="N25" s="680">
        <v>1511</v>
      </c>
      <c r="O25" s="680">
        <v>102</v>
      </c>
      <c r="P25" s="680">
        <v>1132</v>
      </c>
      <c r="Q25" s="680">
        <v>440</v>
      </c>
      <c r="R25" s="680">
        <v>5477</v>
      </c>
      <c r="S25" s="680">
        <v>12573</v>
      </c>
      <c r="T25" s="680">
        <v>924</v>
      </c>
      <c r="U25" s="680">
        <v>10</v>
      </c>
      <c r="V25" s="680">
        <v>40</v>
      </c>
      <c r="W25" s="680">
        <v>0</v>
      </c>
      <c r="X25" s="680">
        <v>0</v>
      </c>
      <c r="Y25" s="680">
        <v>23340</v>
      </c>
      <c r="Z25" s="680">
        <v>110262</v>
      </c>
      <c r="AA25" s="680">
        <v>0</v>
      </c>
      <c r="AB25" s="680">
        <v>11319</v>
      </c>
    </row>
    <row r="26" spans="2:29" ht="60" x14ac:dyDescent="0.25">
      <c r="B26" s="679" t="s">
        <v>52</v>
      </c>
      <c r="C26" s="680">
        <v>17065</v>
      </c>
      <c r="D26" s="680">
        <v>0</v>
      </c>
      <c r="E26" s="680">
        <v>10</v>
      </c>
      <c r="F26" s="680">
        <v>175</v>
      </c>
      <c r="G26" s="680">
        <v>0</v>
      </c>
      <c r="H26" s="680">
        <v>20</v>
      </c>
      <c r="I26" s="680">
        <v>0</v>
      </c>
      <c r="J26" s="680">
        <v>0</v>
      </c>
      <c r="K26" s="680">
        <v>0</v>
      </c>
      <c r="L26" s="680">
        <v>0</v>
      </c>
      <c r="M26" s="680">
        <v>6</v>
      </c>
      <c r="N26" s="680">
        <v>188</v>
      </c>
      <c r="O26" s="680">
        <v>0</v>
      </c>
      <c r="P26" s="680">
        <v>0</v>
      </c>
      <c r="Q26" s="680">
        <v>52</v>
      </c>
      <c r="R26" s="680">
        <v>220</v>
      </c>
      <c r="S26" s="680">
        <v>0</v>
      </c>
      <c r="T26" s="680">
        <v>16354</v>
      </c>
      <c r="U26" s="680">
        <v>40</v>
      </c>
      <c r="V26" s="680">
        <v>0</v>
      </c>
      <c r="W26" s="680">
        <v>0</v>
      </c>
      <c r="X26" s="680">
        <v>0</v>
      </c>
      <c r="Y26" s="680">
        <v>17065</v>
      </c>
      <c r="Z26" s="680">
        <v>264690</v>
      </c>
      <c r="AA26" s="680">
        <v>0</v>
      </c>
      <c r="AB26" s="680">
        <v>177</v>
      </c>
    </row>
    <row r="27" spans="2:29" ht="75" x14ac:dyDescent="0.25">
      <c r="B27" s="679" t="s">
        <v>53</v>
      </c>
      <c r="C27" s="680">
        <v>7321</v>
      </c>
      <c r="D27" s="680">
        <v>0</v>
      </c>
      <c r="E27" s="680">
        <v>0</v>
      </c>
      <c r="F27" s="680">
        <v>13</v>
      </c>
      <c r="G27" s="680">
        <v>0</v>
      </c>
      <c r="H27" s="680">
        <v>59</v>
      </c>
      <c r="I27" s="680">
        <v>0</v>
      </c>
      <c r="J27" s="680">
        <v>0</v>
      </c>
      <c r="K27" s="680">
        <v>0</v>
      </c>
      <c r="L27" s="680">
        <v>10</v>
      </c>
      <c r="M27" s="680">
        <v>1359</v>
      </c>
      <c r="N27" s="680">
        <v>610</v>
      </c>
      <c r="O27" s="680">
        <v>18</v>
      </c>
      <c r="P27" s="680">
        <v>0</v>
      </c>
      <c r="Q27" s="680">
        <v>177</v>
      </c>
      <c r="R27" s="680">
        <v>738</v>
      </c>
      <c r="S27" s="680">
        <v>175</v>
      </c>
      <c r="T27" s="680">
        <v>272</v>
      </c>
      <c r="U27" s="680">
        <v>3886</v>
      </c>
      <c r="V27" s="680">
        <v>4</v>
      </c>
      <c r="W27" s="680">
        <v>0</v>
      </c>
      <c r="X27" s="680">
        <v>0</v>
      </c>
      <c r="Y27" s="680">
        <v>7321</v>
      </c>
      <c r="Z27" s="680">
        <v>38837</v>
      </c>
      <c r="AA27" s="680">
        <v>384</v>
      </c>
      <c r="AB27" s="680">
        <v>3928</v>
      </c>
    </row>
    <row r="28" spans="2:29" ht="30" x14ac:dyDescent="0.25">
      <c r="B28" s="679" t="s">
        <v>54</v>
      </c>
      <c r="C28" s="680">
        <v>8091</v>
      </c>
      <c r="D28" s="680">
        <v>24</v>
      </c>
      <c r="E28" s="680">
        <v>0</v>
      </c>
      <c r="F28" s="680">
        <v>44</v>
      </c>
      <c r="G28" s="680">
        <v>0</v>
      </c>
      <c r="H28" s="680">
        <v>28</v>
      </c>
      <c r="I28" s="680">
        <v>0</v>
      </c>
      <c r="J28" s="680">
        <v>6</v>
      </c>
      <c r="K28" s="680">
        <v>20</v>
      </c>
      <c r="L28" s="680">
        <v>122</v>
      </c>
      <c r="M28" s="680">
        <v>725</v>
      </c>
      <c r="N28" s="680">
        <v>831</v>
      </c>
      <c r="O28" s="680">
        <v>14</v>
      </c>
      <c r="P28" s="680">
        <v>147</v>
      </c>
      <c r="Q28" s="680">
        <v>164</v>
      </c>
      <c r="R28" s="680">
        <v>1849</v>
      </c>
      <c r="S28" s="680">
        <v>177</v>
      </c>
      <c r="T28" s="680">
        <v>1895</v>
      </c>
      <c r="U28" s="680">
        <v>127</v>
      </c>
      <c r="V28" s="680">
        <v>1918</v>
      </c>
      <c r="W28" s="680">
        <v>0</v>
      </c>
      <c r="X28" s="680">
        <v>0</v>
      </c>
      <c r="Y28" s="680">
        <v>8091</v>
      </c>
      <c r="Z28" s="680">
        <v>34672</v>
      </c>
      <c r="AA28" s="680">
        <v>0</v>
      </c>
      <c r="AB28" s="680">
        <v>659</v>
      </c>
    </row>
    <row r="29" spans="2:29" ht="195" x14ac:dyDescent="0.25">
      <c r="B29" s="679" t="s">
        <v>55</v>
      </c>
      <c r="C29" s="680">
        <v>0</v>
      </c>
      <c r="D29" s="680">
        <v>0</v>
      </c>
      <c r="E29" s="680">
        <v>0</v>
      </c>
      <c r="F29" s="680">
        <v>0</v>
      </c>
      <c r="G29" s="680">
        <v>0</v>
      </c>
      <c r="H29" s="680">
        <v>0</v>
      </c>
      <c r="I29" s="680">
        <v>0</v>
      </c>
      <c r="J29" s="680">
        <v>0</v>
      </c>
      <c r="K29" s="680">
        <v>0</v>
      </c>
      <c r="L29" s="680">
        <v>0</v>
      </c>
      <c r="M29" s="680">
        <v>0</v>
      </c>
      <c r="N29" s="680">
        <v>0</v>
      </c>
      <c r="O29" s="680">
        <v>0</v>
      </c>
      <c r="P29" s="680">
        <v>0</v>
      </c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3119</v>
      </c>
      <c r="AA29" s="680">
        <v>0</v>
      </c>
      <c r="AB29" s="680">
        <v>16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DC69A-8024-45F3-A748-1884E327D0C9}">
  <sheetPr codeName="Feuil30"/>
  <dimension ref="B1:AE32"/>
  <sheetViews>
    <sheetView topLeftCell="A4" workbookViewId="0">
      <selection activeCell="D10" sqref="D10:AB30"/>
    </sheetView>
  </sheetViews>
  <sheetFormatPr baseColWidth="10" defaultColWidth="11.5703125" defaultRowHeight="15" x14ac:dyDescent="0.25"/>
  <cols>
    <col min="1" max="16384" width="11.5703125" style="673"/>
  </cols>
  <sheetData>
    <row r="1" spans="2:31" x14ac:dyDescent="0.25">
      <c r="B1" s="672" t="s">
        <v>0</v>
      </c>
    </row>
    <row r="2" spans="2:31" x14ac:dyDescent="0.25">
      <c r="B2" s="674" t="s">
        <v>90</v>
      </c>
    </row>
    <row r="3" spans="2:31" x14ac:dyDescent="0.25">
      <c r="B3" s="674" t="s">
        <v>89</v>
      </c>
    </row>
    <row r="4" spans="2:31" x14ac:dyDescent="0.25">
      <c r="B4" s="674" t="s">
        <v>91</v>
      </c>
    </row>
    <row r="5" spans="2:31" x14ac:dyDescent="0.25">
      <c r="AC5" s="647" t="s">
        <v>73</v>
      </c>
      <c r="AD5" t="s">
        <v>74</v>
      </c>
      <c r="AE5" t="s">
        <v>75</v>
      </c>
    </row>
    <row r="6" spans="2:31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5</v>
      </c>
      <c r="Y6" s="676" t="s">
        <v>5</v>
      </c>
      <c r="Z6" s="676" t="s">
        <v>6</v>
      </c>
      <c r="AA6" s="676" t="s">
        <v>7</v>
      </c>
      <c r="AB6" s="676" t="s">
        <v>8</v>
      </c>
    </row>
    <row r="7" spans="2:31" ht="195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30</v>
      </c>
      <c r="X7" s="676" t="s">
        <v>31</v>
      </c>
      <c r="Y7" s="676" t="s">
        <v>10</v>
      </c>
      <c r="Z7" s="676" t="s">
        <v>32</v>
      </c>
      <c r="AA7" s="676" t="s">
        <v>32</v>
      </c>
      <c r="AB7" s="676" t="s">
        <v>32</v>
      </c>
    </row>
    <row r="8" spans="2:31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  <c r="AA8" s="678" t="s">
        <v>34</v>
      </c>
      <c r="AB8" s="678" t="s">
        <v>34</v>
      </c>
    </row>
    <row r="9" spans="2:31" x14ac:dyDescent="0.25">
      <c r="B9" s="679" t="s">
        <v>35</v>
      </c>
      <c r="C9" s="680">
        <v>1711151</v>
      </c>
      <c r="D9" s="680">
        <v>20786</v>
      </c>
      <c r="E9" s="680">
        <v>16698</v>
      </c>
      <c r="F9" s="680">
        <v>307264</v>
      </c>
      <c r="G9" s="680">
        <v>89547</v>
      </c>
      <c r="H9" s="680">
        <v>21065</v>
      </c>
      <c r="I9" s="680">
        <v>189809</v>
      </c>
      <c r="J9" s="680">
        <v>151715</v>
      </c>
      <c r="K9" s="680">
        <v>87771</v>
      </c>
      <c r="L9" s="680">
        <v>31447</v>
      </c>
      <c r="M9" s="680">
        <v>106513</v>
      </c>
      <c r="N9" s="680">
        <v>152551</v>
      </c>
      <c r="O9" s="680">
        <v>79007</v>
      </c>
      <c r="P9" s="680">
        <v>122962</v>
      </c>
      <c r="Q9" s="680">
        <v>64987</v>
      </c>
      <c r="R9" s="680">
        <v>74050</v>
      </c>
      <c r="S9" s="680">
        <v>42255</v>
      </c>
      <c r="T9" s="680">
        <v>121356</v>
      </c>
      <c r="U9" s="680">
        <v>19269</v>
      </c>
      <c r="V9" s="680">
        <v>12099</v>
      </c>
      <c r="W9" s="680">
        <v>0</v>
      </c>
      <c r="X9" s="680">
        <v>0</v>
      </c>
      <c r="Y9" s="680">
        <v>1711151</v>
      </c>
      <c r="Z9" s="680">
        <v>1721691</v>
      </c>
      <c r="AA9" s="680">
        <v>367488</v>
      </c>
      <c r="AB9" s="680">
        <v>624805</v>
      </c>
    </row>
    <row r="10" spans="2:31" ht="75" x14ac:dyDescent="0.25">
      <c r="B10" s="679" t="s">
        <v>36</v>
      </c>
      <c r="C10" s="680">
        <v>24932</v>
      </c>
      <c r="D10" s="680">
        <f>UK!D10/D$9</f>
        <v>0.20196285961704993</v>
      </c>
      <c r="E10" s="680">
        <f>UK!E10/E$9</f>
        <v>4.7909929332854237E-4</v>
      </c>
      <c r="F10" s="680">
        <f>UK!F10/F$9</f>
        <v>6.2102947302645282E-2</v>
      </c>
      <c r="G10" s="680">
        <f>UK!G10/G$9</f>
        <v>1.1390666353981707E-2</v>
      </c>
      <c r="H10" s="680">
        <f>UK!H10/H$9</f>
        <v>9.4944220270591024E-5</v>
      </c>
      <c r="I10" s="680">
        <f>UK!I10/I$9</f>
        <v>0</v>
      </c>
      <c r="J10" s="680">
        <f>UK!J10/J$9</f>
        <v>1.9180700655834955E-3</v>
      </c>
      <c r="K10" s="680">
        <f>UK!K10/K$9</f>
        <v>0</v>
      </c>
      <c r="L10" s="680">
        <f>UK!L10/L$9</f>
        <v>6.4235062168092345E-3</v>
      </c>
      <c r="M10" s="680">
        <f>UK!M10/M$9</f>
        <v>0</v>
      </c>
      <c r="N10" s="680">
        <f>UK!N10/N$9</f>
        <v>1.9665554470308289E-5</v>
      </c>
      <c r="O10" s="680">
        <f>UK!O10/O$9</f>
        <v>2.4048502031465566E-4</v>
      </c>
      <c r="P10" s="680">
        <f>UK!P10/P$9</f>
        <v>0</v>
      </c>
      <c r="Q10" s="680">
        <f>UK!Q10/Q$9</f>
        <v>0</v>
      </c>
      <c r="R10" s="680">
        <f>UK!R10/R$9</f>
        <v>0</v>
      </c>
      <c r="S10" s="680">
        <f>UK!S10/S$9</f>
        <v>0</v>
      </c>
      <c r="T10" s="680">
        <f>UK!T10/T$9</f>
        <v>6.6745772767724712E-4</v>
      </c>
      <c r="U10" s="680">
        <f>UK!U10/U$9</f>
        <v>1.1417302402823187E-3</v>
      </c>
      <c r="V10" s="680">
        <f>UK!V10/V$9</f>
        <v>3.3060583519299114E-4</v>
      </c>
      <c r="W10" s="680" t="e">
        <f>UK!W10/W$9</f>
        <v>#DIV/0!</v>
      </c>
      <c r="X10" s="680" t="e">
        <f>UK!X10/X$9</f>
        <v>#DIV/0!</v>
      </c>
      <c r="Y10" s="680">
        <f>UK!Y10/Y$9</f>
        <v>1.4570309692131203E-2</v>
      </c>
      <c r="Z10" s="680">
        <f>UK!Z10/Z$9</f>
        <v>1.5571319127532176E-2</v>
      </c>
      <c r="AA10" s="680">
        <f>UK!AA10/AA$9</f>
        <v>4.261363636363636E-3</v>
      </c>
      <c r="AB10" s="680">
        <f>UK!AB10/AB$9</f>
        <v>6.1155080385080149E-3</v>
      </c>
    </row>
    <row r="11" spans="2:31" ht="45" x14ac:dyDescent="0.25">
      <c r="B11" s="679" t="s">
        <v>37</v>
      </c>
      <c r="C11" s="680">
        <v>29123</v>
      </c>
      <c r="D11" s="680">
        <f>UK!D11/D$9</f>
        <v>4.8109304339459249E-5</v>
      </c>
      <c r="E11" s="680">
        <f>UK!E11/E$9</f>
        <v>0.26895436579231047</v>
      </c>
      <c r="F11" s="680">
        <f>UK!F11/F$9</f>
        <v>5.0956181003957511E-2</v>
      </c>
      <c r="G11" s="680">
        <f>UK!G11/G$9</f>
        <v>6.7986643885333958E-2</v>
      </c>
      <c r="H11" s="680">
        <f>UK!H11/H$9</f>
        <v>4.7472110135295512E-5</v>
      </c>
      <c r="I11" s="680">
        <f>UK!I11/I$9</f>
        <v>1.3603148428156726E-2</v>
      </c>
      <c r="J11" s="680">
        <f>UK!J11/J$9</f>
        <v>2.6365224269188939E-5</v>
      </c>
      <c r="K11" s="680">
        <f>UK!K11/K$9</f>
        <v>1.1393284797940094E-4</v>
      </c>
      <c r="L11" s="680">
        <f>UK!L11/L$9</f>
        <v>0</v>
      </c>
      <c r="M11" s="680">
        <f>UK!M11/M$9</f>
        <v>0</v>
      </c>
      <c r="N11" s="680">
        <f>UK!N11/N$9</f>
        <v>1.9665554470308289E-5</v>
      </c>
      <c r="O11" s="680">
        <f>UK!O11/O$9</f>
        <v>8.3536901793511962E-4</v>
      </c>
      <c r="P11" s="680">
        <f>UK!P11/P$9</f>
        <v>8.1325938094695919E-4</v>
      </c>
      <c r="Q11" s="680">
        <f>UK!Q11/Q$9</f>
        <v>5.3856925231200085E-4</v>
      </c>
      <c r="R11" s="680">
        <f>UK!R11/R$9</f>
        <v>5.4017555705604323E-5</v>
      </c>
      <c r="S11" s="680">
        <f>UK!S11/S$9</f>
        <v>9.4663353449295939E-5</v>
      </c>
      <c r="T11" s="680">
        <f>UK!T11/T$9</f>
        <v>0</v>
      </c>
      <c r="U11" s="680">
        <f>UK!U11/U$9</f>
        <v>1.5569048731122528E-4</v>
      </c>
      <c r="V11" s="680">
        <f>UK!V11/V$9</f>
        <v>6.1162079510703364E-3</v>
      </c>
      <c r="W11" s="680" t="e">
        <f>UK!W11/W$9</f>
        <v>#DIV/0!</v>
      </c>
      <c r="X11" s="680" t="e">
        <f>UK!X11/X$9</f>
        <v>#DIV/0!</v>
      </c>
      <c r="Y11" s="680">
        <f>UK!Y11/Y$9</f>
        <v>1.7019538310762757E-2</v>
      </c>
      <c r="Z11" s="680">
        <f>UK!Z11/Z$9</f>
        <v>1.8934872750104404E-4</v>
      </c>
      <c r="AA11" s="680">
        <f>UK!AA11/AA$9</f>
        <v>0</v>
      </c>
      <c r="AB11" s="680">
        <f>UK!AB11/AB$9</f>
        <v>2.8792983410824178E-2</v>
      </c>
    </row>
    <row r="12" spans="2:31" ht="45" x14ac:dyDescent="0.25">
      <c r="B12" s="679" t="s">
        <v>38</v>
      </c>
      <c r="C12" s="680">
        <v>489151</v>
      </c>
      <c r="D12" s="680">
        <f>UK!D12/D$9</f>
        <v>0.51193110747618586</v>
      </c>
      <c r="E12" s="680">
        <f>UK!E12/E$9</f>
        <v>0.32446999640675528</v>
      </c>
      <c r="F12" s="680">
        <f>UK!F12/F$9</f>
        <v>0.64163390439491774</v>
      </c>
      <c r="G12" s="680">
        <f>UK!G12/G$9</f>
        <v>7.7501200486895155E-2</v>
      </c>
      <c r="H12" s="680">
        <f>UK!H12/H$9</f>
        <v>0.17930215998101115</v>
      </c>
      <c r="I12" s="680">
        <f>UK!I12/I$9</f>
        <v>0.28967541054428397</v>
      </c>
      <c r="J12" s="680">
        <f>UK!J12/J$9</f>
        <v>0.24323896780146986</v>
      </c>
      <c r="K12" s="680">
        <f>UK!K12/K$9</f>
        <v>0.24488726344692438</v>
      </c>
      <c r="L12" s="680">
        <f>UK!L12/L$9</f>
        <v>0.53712595796101381</v>
      </c>
      <c r="M12" s="680">
        <f>UK!M12/M$9</f>
        <v>0.14025518011885874</v>
      </c>
      <c r="N12" s="680">
        <f>UK!N12/N$9</f>
        <v>3.529967027420338E-2</v>
      </c>
      <c r="O12" s="680">
        <f>UK!O12/O$9</f>
        <v>4.2654448340020502E-2</v>
      </c>
      <c r="P12" s="680">
        <f>UK!P12/P$9</f>
        <v>8.5904588409427302E-2</v>
      </c>
      <c r="Q12" s="680">
        <f>UK!Q12/Q$9</f>
        <v>0.14235154723252344</v>
      </c>
      <c r="R12" s="680">
        <f>UK!R12/R$9</f>
        <v>0.33920324105334232</v>
      </c>
      <c r="S12" s="680">
        <f>UK!S12/S$9</f>
        <v>0.22480179860371555</v>
      </c>
      <c r="T12" s="680">
        <f>UK!T12/T$9</f>
        <v>0.41683971126273112</v>
      </c>
      <c r="U12" s="680">
        <f>UK!U12/U$9</f>
        <v>0.18688048160257409</v>
      </c>
      <c r="V12" s="680">
        <f>UK!V12/V$9</f>
        <v>0.21828250268617241</v>
      </c>
      <c r="W12" s="680" t="e">
        <f>UK!W12/W$9</f>
        <v>#DIV/0!</v>
      </c>
      <c r="X12" s="680" t="e">
        <f>UK!X12/X$9</f>
        <v>#DIV/0!</v>
      </c>
      <c r="Y12" s="680">
        <f>UK!Y12/Y$9</f>
        <v>0.28586080363451266</v>
      </c>
      <c r="Z12" s="680">
        <f>UK!Z12/Z$9</f>
        <v>0.26072622787712779</v>
      </c>
      <c r="AA12" s="680">
        <f>UK!AA12/AA$9</f>
        <v>0.21308723005921282</v>
      </c>
      <c r="AB12" s="680">
        <f>UK!AB12/AB$9</f>
        <v>0.46589255847824523</v>
      </c>
    </row>
    <row r="13" spans="2:31" ht="90" x14ac:dyDescent="0.25">
      <c r="B13" s="679" t="s">
        <v>39</v>
      </c>
      <c r="C13" s="680">
        <v>92854</v>
      </c>
      <c r="D13" s="680">
        <f>UK!D13/D$9</f>
        <v>1.1834888867506976E-2</v>
      </c>
      <c r="E13" s="680">
        <f>UK!E13/E$9</f>
        <v>3.0362917714696371E-2</v>
      </c>
      <c r="F13" s="680">
        <f>UK!F13/F$9</f>
        <v>2.3813398250364506E-2</v>
      </c>
      <c r="G13" s="680">
        <f>UK!G13/G$9</f>
        <v>0.69322255351938089</v>
      </c>
      <c r="H13" s="680">
        <f>UK!H13/H$9</f>
        <v>3.6126275812959886E-2</v>
      </c>
      <c r="I13" s="680">
        <f>UK!I13/I$9</f>
        <v>5.679393495566596E-3</v>
      </c>
      <c r="J13" s="680">
        <f>UK!J13/J$9</f>
        <v>3.2910391194015093E-2</v>
      </c>
      <c r="K13" s="680">
        <f>UK!K13/K$9</f>
        <v>1.338710963757961E-2</v>
      </c>
      <c r="L13" s="680">
        <f>UK!L13/L$9</f>
        <v>6.1786497917130409E-2</v>
      </c>
      <c r="M13" s="680">
        <f>UK!M13/M$9</f>
        <v>1.4167284744585168E-2</v>
      </c>
      <c r="N13" s="680">
        <f>UK!N13/N$9</f>
        <v>7.1844825664859622E-3</v>
      </c>
      <c r="O13" s="680">
        <f>UK!O13/O$9</f>
        <v>2.4213044413786119E-2</v>
      </c>
      <c r="P13" s="680">
        <f>UK!P13/P$9</f>
        <v>8.7344057513703416E-3</v>
      </c>
      <c r="Q13" s="680">
        <f>UK!Q13/Q$9</f>
        <v>1.2587132811177621E-2</v>
      </c>
      <c r="R13" s="680">
        <f>UK!R13/R$9</f>
        <v>1.5449020931802835E-2</v>
      </c>
      <c r="S13" s="680">
        <f>UK!S13/S$9</f>
        <v>2.5748432138208495E-2</v>
      </c>
      <c r="T13" s="680">
        <f>UK!T13/T$9</f>
        <v>2.4910181614423679E-2</v>
      </c>
      <c r="U13" s="680">
        <f>UK!U13/U$9</f>
        <v>3.8974518656910061E-2</v>
      </c>
      <c r="V13" s="680">
        <f>UK!V13/V$9</f>
        <v>2.8266798909000745E-2</v>
      </c>
      <c r="W13" s="680" t="e">
        <f>UK!W13/W$9</f>
        <v>#DIV/0!</v>
      </c>
      <c r="X13" s="680" t="e">
        <f>UK!X13/X$9</f>
        <v>#DIV/0!</v>
      </c>
      <c r="Y13" s="680">
        <f>UK!Y13/Y$9</f>
        <v>5.4264059688478694E-2</v>
      </c>
      <c r="Z13" s="680">
        <f>UK!Z13/Z$9</f>
        <v>1.7350384011997507E-2</v>
      </c>
      <c r="AA13" s="680">
        <f>UK!AA13/AA$9</f>
        <v>0</v>
      </c>
      <c r="AB13" s="680">
        <f>UK!AB13/AB$9</f>
        <v>7.3462920431174525E-4</v>
      </c>
    </row>
    <row r="14" spans="2:31" ht="120" x14ac:dyDescent="0.25">
      <c r="B14" s="679" t="s">
        <v>40</v>
      </c>
      <c r="C14" s="680">
        <v>25613</v>
      </c>
      <c r="D14" s="680">
        <f>UK!D14/D$9</f>
        <v>9.5737515635523907E-3</v>
      </c>
      <c r="E14" s="680">
        <f>UK!E14/E$9</f>
        <v>5.4497544616121689E-3</v>
      </c>
      <c r="F14" s="680">
        <f>UK!F14/F$9</f>
        <v>8.4097063111851691E-3</v>
      </c>
      <c r="G14" s="680">
        <f>UK!G14/G$9</f>
        <v>5.8963449361787669E-3</v>
      </c>
      <c r="H14" s="680">
        <f>UK!H14/H$9</f>
        <v>0.47937336814621412</v>
      </c>
      <c r="I14" s="680">
        <f>UK!I14/I$9</f>
        <v>5.3316755264502741E-3</v>
      </c>
      <c r="J14" s="680">
        <f>UK!J14/J$9</f>
        <v>1.2207098836634478E-2</v>
      </c>
      <c r="K14" s="680">
        <f>UK!K14/K$9</f>
        <v>5.377630424627724E-3</v>
      </c>
      <c r="L14" s="680">
        <f>UK!L14/L$9</f>
        <v>2.9637167297357457E-2</v>
      </c>
      <c r="M14" s="680">
        <f>UK!M14/M$9</f>
        <v>1.070291889252955E-3</v>
      </c>
      <c r="N14" s="680">
        <f>UK!N14/N$9</f>
        <v>2.1894317310276563E-3</v>
      </c>
      <c r="O14" s="680">
        <f>UK!O14/O$9</f>
        <v>3.7085321553786375E-3</v>
      </c>
      <c r="P14" s="680">
        <f>UK!P14/P$9</f>
        <v>3.6596672142613167E-3</v>
      </c>
      <c r="Q14" s="680">
        <f>UK!Q14/Q$9</f>
        <v>6.3858925631280102E-3</v>
      </c>
      <c r="R14" s="680">
        <f>UK!R14/R$9</f>
        <v>3.5530047265361242E-2</v>
      </c>
      <c r="S14" s="680">
        <f>UK!S14/S$9</f>
        <v>1.0649627263045794E-2</v>
      </c>
      <c r="T14" s="680">
        <f>UK!T14/T$9</f>
        <v>2.1045518968983816E-2</v>
      </c>
      <c r="U14" s="680">
        <f>UK!U14/U$9</f>
        <v>2.0395453837770514E-2</v>
      </c>
      <c r="V14" s="680">
        <f>UK!V14/V$9</f>
        <v>1.7439457806430282E-2</v>
      </c>
      <c r="W14" s="680" t="e">
        <f>UK!W14/W$9</f>
        <v>#DIV/0!</v>
      </c>
      <c r="X14" s="680" t="e">
        <f>UK!X14/X$9</f>
        <v>#DIV/0!</v>
      </c>
      <c r="Y14" s="680">
        <f>UK!Y14/Y$9</f>
        <v>1.4968287427585292E-2</v>
      </c>
      <c r="Z14" s="680">
        <f>UK!Z14/Z$9</f>
        <v>1.0472262444306208E-2</v>
      </c>
      <c r="AA14" s="680">
        <f>UK!AA14/AA$9</f>
        <v>0</v>
      </c>
      <c r="AB14" s="680">
        <f>UK!AB14/AB$9</f>
        <v>8.3289986475780439E-3</v>
      </c>
    </row>
    <row r="15" spans="2:31" ht="60" x14ac:dyDescent="0.25">
      <c r="B15" s="679" t="s">
        <v>41</v>
      </c>
      <c r="C15" s="680">
        <v>146091</v>
      </c>
      <c r="D15" s="680">
        <f>UK!D15/D$9</f>
        <v>1.6597709997113443E-2</v>
      </c>
      <c r="E15" s="680">
        <f>UK!E15/E$9</f>
        <v>1.437297879985627E-2</v>
      </c>
      <c r="F15" s="680">
        <f>UK!F15/F$9</f>
        <v>6.8963497188085816E-3</v>
      </c>
      <c r="G15" s="680">
        <f>UK!G15/G$9</f>
        <v>3.4663361139960019E-2</v>
      </c>
      <c r="H15" s="680">
        <f>UK!H15/H$9</f>
        <v>3.6648469024448134E-2</v>
      </c>
      <c r="I15" s="680">
        <f>UK!I15/I$9</f>
        <v>0.53074406376936811</v>
      </c>
      <c r="J15" s="680">
        <f>UK!J15/J$9</f>
        <v>3.2653330257390499E-2</v>
      </c>
      <c r="K15" s="680">
        <f>UK!K15/K$9</f>
        <v>5.2750908614462638E-3</v>
      </c>
      <c r="L15" s="680">
        <f>UK!L15/L$9</f>
        <v>2.0033707507870384E-3</v>
      </c>
      <c r="M15" s="680">
        <f>UK!M15/M$9</f>
        <v>1.7274886633556468E-3</v>
      </c>
      <c r="N15" s="680">
        <f>UK!N15/N$9</f>
        <v>1.8033313449272701E-2</v>
      </c>
      <c r="O15" s="680">
        <f>UK!O15/O$9</f>
        <v>0.24181401647955245</v>
      </c>
      <c r="P15" s="680">
        <f>UK!P15/P$9</f>
        <v>1.9428766610822854E-2</v>
      </c>
      <c r="Q15" s="680">
        <f>UK!Q15/Q$9</f>
        <v>9.4172680689984158E-3</v>
      </c>
      <c r="R15" s="680">
        <f>UK!R15/R$9</f>
        <v>7.8406482106684675E-2</v>
      </c>
      <c r="S15" s="680">
        <f>UK!S15/S$9</f>
        <v>1.2519228493669389E-2</v>
      </c>
      <c r="T15" s="680">
        <f>UK!T15/T$9</f>
        <v>1.3126668644319193E-2</v>
      </c>
      <c r="U15" s="680">
        <f>UK!U15/U$9</f>
        <v>1.5413358243811303E-2</v>
      </c>
      <c r="V15" s="680">
        <f>UK!V15/V$9</f>
        <v>2.0662864699561947E-3</v>
      </c>
      <c r="W15" s="680" t="e">
        <f>UK!W15/W$9</f>
        <v>#DIV/0!</v>
      </c>
      <c r="X15" s="680" t="e">
        <f>UK!X15/X$9</f>
        <v>#DIV/0!</v>
      </c>
      <c r="Y15" s="680">
        <f>UK!Y15/Y$9</f>
        <v>8.5375866887258928E-2</v>
      </c>
      <c r="Z15" s="680">
        <f>UK!Z15/Z$9</f>
        <v>1.0617468523678175E-3</v>
      </c>
      <c r="AA15" s="680">
        <f>UK!AA15/AA$9</f>
        <v>0.48198852751654475</v>
      </c>
      <c r="AB15" s="680">
        <f>UK!AB15/AB$9</f>
        <v>4.9983594881603064E-3</v>
      </c>
      <c r="AC15" s="646">
        <f>(Y15-I15)/($Y15-$I15+$Z15+$AA15)</f>
        <v>-11.81909880202547</v>
      </c>
      <c r="AD15" s="646">
        <f>(Z15)/($Y15-$I15+$Z15+$AA15)</f>
        <v>2.8176441512271992E-2</v>
      </c>
      <c r="AE15" s="646">
        <f>(AA15)/($Y15-$I15+$Z15+$AA15)</f>
        <v>12.790922360513198</v>
      </c>
    </row>
    <row r="16" spans="2:31" ht="165" x14ac:dyDescent="0.25">
      <c r="B16" s="679" t="s">
        <v>42</v>
      </c>
      <c r="C16" s="680">
        <v>10228</v>
      </c>
      <c r="D16" s="680">
        <f>UK!D16/D$9</f>
        <v>3.1655922255364184E-2</v>
      </c>
      <c r="E16" s="680">
        <f>UK!E16/E$9</f>
        <v>5.9887411666067796E-5</v>
      </c>
      <c r="F16" s="680">
        <f>UK!F16/F$9</f>
        <v>0</v>
      </c>
      <c r="G16" s="680">
        <f>UK!G16/G$9</f>
        <v>0</v>
      </c>
      <c r="H16" s="680">
        <f>UK!H16/H$9</f>
        <v>9.1621172561120335E-3</v>
      </c>
      <c r="I16" s="680">
        <f>UK!I16/I$9</f>
        <v>1.1801337133644874E-3</v>
      </c>
      <c r="J16" s="680">
        <f>UK!J16/J$9</f>
        <v>2.5712684968526512E-2</v>
      </c>
      <c r="K16" s="680">
        <f>UK!K16/K$9</f>
        <v>2.2558703899921387E-2</v>
      </c>
      <c r="L16" s="680">
        <f>UK!L16/L$9</f>
        <v>3.4025503227652874E-3</v>
      </c>
      <c r="M16" s="680">
        <f>UK!M16/M$9</f>
        <v>5.3514594462647752E-4</v>
      </c>
      <c r="N16" s="680">
        <f>UK!N16/N$9</f>
        <v>4.7656193666380424E-3</v>
      </c>
      <c r="O16" s="680">
        <f>UK!O16/O$9</f>
        <v>0</v>
      </c>
      <c r="P16" s="680">
        <f>UK!P16/P$9</f>
        <v>6.0994453571021942E-4</v>
      </c>
      <c r="Q16" s="680">
        <f>UK!Q16/Q$9</f>
        <v>2.1173465462323234E-2</v>
      </c>
      <c r="R16" s="680">
        <f>UK!R16/R$9</f>
        <v>3.7272113436866983E-3</v>
      </c>
      <c r="S16" s="680">
        <f>UK!S16/S$9</f>
        <v>3.7392024612471898E-3</v>
      </c>
      <c r="T16" s="680">
        <f>UK!T16/T$9</f>
        <v>3.4279310458485779E-3</v>
      </c>
      <c r="U16" s="680">
        <f>UK!U16/U$9</f>
        <v>4.151746328299341E-4</v>
      </c>
      <c r="V16" s="680">
        <f>UK!V16/V$9</f>
        <v>5.8682535746755931E-3</v>
      </c>
      <c r="W16" s="680" t="e">
        <f>UK!W16/W$9</f>
        <v>#DIV/0!</v>
      </c>
      <c r="X16" s="680" t="e">
        <f>UK!X16/X$9</f>
        <v>#DIV/0!</v>
      </c>
      <c r="Y16" s="680">
        <f>UK!Y16/Y$9</f>
        <v>5.9772632573045865E-3</v>
      </c>
      <c r="Z16" s="680">
        <f>UK!Z16/Z$9</f>
        <v>7.4066716966052562E-3</v>
      </c>
      <c r="AA16" s="680">
        <f>UK!AA16/AA$9</f>
        <v>0</v>
      </c>
      <c r="AB16" s="680">
        <f>UK!AB16/AB$9</f>
        <v>5.1696129192308003E-4</v>
      </c>
    </row>
    <row r="17" spans="2:29" ht="60" x14ac:dyDescent="0.25">
      <c r="B17" s="679" t="s">
        <v>43</v>
      </c>
      <c r="C17" s="680">
        <v>118860</v>
      </c>
      <c r="D17" s="680">
        <f>UK!D17/D$9</f>
        <v>3.5167901472144714E-2</v>
      </c>
      <c r="E17" s="680">
        <f>UK!E17/E$9</f>
        <v>6.9649059767636842E-2</v>
      </c>
      <c r="F17" s="680">
        <f>UK!F17/F$9</f>
        <v>4.7317616121641322E-2</v>
      </c>
      <c r="G17" s="680">
        <f>UK!G17/G$9</f>
        <v>2.389806470345182E-3</v>
      </c>
      <c r="H17" s="680">
        <f>UK!H17/H$9</f>
        <v>3.6885829575124617E-2</v>
      </c>
      <c r="I17" s="680">
        <f>UK!I17/I$9</f>
        <v>5.1367427255820325E-3</v>
      </c>
      <c r="J17" s="680">
        <f>UK!J17/J$9</f>
        <v>0.23631150512474047</v>
      </c>
      <c r="K17" s="680">
        <f>UK!K17/K$9</f>
        <v>0.37576192592086222</v>
      </c>
      <c r="L17" s="680">
        <f>UK!L17/L$9</f>
        <v>1.3673800362514707E-2</v>
      </c>
      <c r="M17" s="680">
        <f>UK!M17/M$9</f>
        <v>2.2898613314806644E-2</v>
      </c>
      <c r="N17" s="680">
        <f>UK!N17/N$9</f>
        <v>7.2952651900020316E-2</v>
      </c>
      <c r="O17" s="680">
        <f>UK!O17/O$9</f>
        <v>3.0250484134317214E-3</v>
      </c>
      <c r="P17" s="680">
        <f>UK!P17/P$9</f>
        <v>2.2966444917942128E-2</v>
      </c>
      <c r="Q17" s="680">
        <f>UK!Q17/Q$9</f>
        <v>5.3302968285964883E-2</v>
      </c>
      <c r="R17" s="680">
        <f>UK!R17/R$9</f>
        <v>4.7873058744091833E-2</v>
      </c>
      <c r="S17" s="680">
        <f>UK!S17/S$9</f>
        <v>3.7557685481008164E-2</v>
      </c>
      <c r="T17" s="680">
        <f>UK!T17/T$9</f>
        <v>4.1052770361580802E-2</v>
      </c>
      <c r="U17" s="680">
        <f>UK!U17/U$9</f>
        <v>2.122580310343038E-2</v>
      </c>
      <c r="V17" s="680">
        <f>UK!V17/V$9</f>
        <v>4.7937846102983718E-2</v>
      </c>
      <c r="W17" s="680" t="e">
        <f>UK!W17/W$9</f>
        <v>#DIV/0!</v>
      </c>
      <c r="X17" s="680" t="e">
        <f>UK!X17/X$9</f>
        <v>#DIV/0!</v>
      </c>
      <c r="Y17" s="680">
        <f>UK!Y17/Y$9</f>
        <v>6.9462017086744543E-2</v>
      </c>
      <c r="Z17" s="680">
        <f>UK!Z17/Z$9</f>
        <v>1.3152185845195218E-2</v>
      </c>
      <c r="AA17" s="680">
        <f>UK!AA17/AA$9</f>
        <v>0</v>
      </c>
      <c r="AB17" s="680">
        <f>UK!AB17/AB$9</f>
        <v>3.0792007106217139E-2</v>
      </c>
    </row>
    <row r="18" spans="2:29" ht="60" x14ac:dyDescent="0.25">
      <c r="B18" s="679" t="s">
        <v>44</v>
      </c>
      <c r="C18" s="680">
        <v>18344</v>
      </c>
      <c r="D18" s="680">
        <f>UK!D18/D$9</f>
        <v>3.84874434715674E-4</v>
      </c>
      <c r="E18" s="680">
        <f>UK!E18/E$9</f>
        <v>4.0723439932926096E-3</v>
      </c>
      <c r="F18" s="680">
        <f>UK!F18/F$9</f>
        <v>4.6051603832534885E-3</v>
      </c>
      <c r="G18" s="680">
        <f>UK!G18/G$9</f>
        <v>9.6038951612002635E-4</v>
      </c>
      <c r="H18" s="680">
        <f>UK!H18/H$9</f>
        <v>3.797768810823641E-4</v>
      </c>
      <c r="I18" s="680">
        <f>UK!I18/I$9</f>
        <v>3.1610724465120201E-4</v>
      </c>
      <c r="J18" s="680">
        <f>UK!J18/J$9</f>
        <v>5.4312361994529219E-3</v>
      </c>
      <c r="K18" s="680">
        <f>UK!K18/K$9</f>
        <v>8.1689852001230467E-3</v>
      </c>
      <c r="L18" s="680">
        <f>UK!L18/L$9</f>
        <v>6.073711323814672E-2</v>
      </c>
      <c r="M18" s="680">
        <f>UK!M18/M$9</f>
        <v>1.2740228892247895E-2</v>
      </c>
      <c r="N18" s="680">
        <f>UK!N18/N$9</f>
        <v>1.6355186134473062E-2</v>
      </c>
      <c r="O18" s="680">
        <f>UK!O18/O$9</f>
        <v>2.0251370131760477E-3</v>
      </c>
      <c r="P18" s="680">
        <f>UK!P18/P$9</f>
        <v>1.5573917145134269E-2</v>
      </c>
      <c r="Q18" s="680">
        <f>UK!Q18/Q$9</f>
        <v>1.9865511563851232E-2</v>
      </c>
      <c r="R18" s="680">
        <f>UK!R18/R$9</f>
        <v>2.236326806212019E-2</v>
      </c>
      <c r="S18" s="680">
        <f>UK!S18/S$9</f>
        <v>2.1512247071352502E-2</v>
      </c>
      <c r="T18" s="680">
        <f>UK!T18/T$9</f>
        <v>2.364118790995089E-2</v>
      </c>
      <c r="U18" s="680">
        <f>UK!U18/U$9</f>
        <v>2.4547200166069854E-2</v>
      </c>
      <c r="V18" s="680">
        <f>UK!V18/V$9</f>
        <v>1.0166129432184479E-2</v>
      </c>
      <c r="W18" s="680" t="e">
        <f>UK!W18/W$9</f>
        <v>#DIV/0!</v>
      </c>
      <c r="X18" s="680" t="e">
        <f>UK!X18/X$9</f>
        <v>#DIV/0!</v>
      </c>
      <c r="Y18" s="680">
        <f>UK!Y18/Y$9</f>
        <v>1.0720269572936579E-2</v>
      </c>
      <c r="Z18" s="680">
        <f>UK!Z18/Z$9</f>
        <v>5.0133850963965075E-2</v>
      </c>
      <c r="AA18" s="680">
        <f>UK!AA18/AA$9</f>
        <v>0</v>
      </c>
      <c r="AB18" s="680">
        <f>UK!AB18/AB$9</f>
        <v>8.8987764182424916E-3</v>
      </c>
    </row>
    <row r="19" spans="2:29" ht="75" x14ac:dyDescent="0.25">
      <c r="B19" s="679" t="s">
        <v>45</v>
      </c>
      <c r="C19" s="680">
        <v>121775</v>
      </c>
      <c r="D19" s="680">
        <f>UK!D19/D$9</f>
        <v>2.5690368517271241E-2</v>
      </c>
      <c r="E19" s="680">
        <f>UK!E19/E$9</f>
        <v>2.1319918553120133E-2</v>
      </c>
      <c r="F19" s="680">
        <f>UK!F19/F$9</f>
        <v>1.7483336804832328E-2</v>
      </c>
      <c r="G19" s="680">
        <f>UK!G19/G$9</f>
        <v>1.8158062246641429E-2</v>
      </c>
      <c r="H19" s="680">
        <f>UK!H19/H$9</f>
        <v>2.4068359838594826E-2</v>
      </c>
      <c r="I19" s="680">
        <f>UK!I19/I$9</f>
        <v>1.7238381741645548E-2</v>
      </c>
      <c r="J19" s="680">
        <f>UK!J19/J$9</f>
        <v>6.8971426688198265E-2</v>
      </c>
      <c r="K19" s="680">
        <f>UK!K19/K$9</f>
        <v>2.8141413450912034E-2</v>
      </c>
      <c r="L19" s="680">
        <f>UK!L19/L$9</f>
        <v>3.2435526441313957E-2</v>
      </c>
      <c r="M19" s="680">
        <f>UK!M19/M$9</f>
        <v>0.41152723141776121</v>
      </c>
      <c r="N19" s="680">
        <f>UK!N19/N$9</f>
        <v>0.12515814383386539</v>
      </c>
      <c r="O19" s="680">
        <f>UK!O19/O$9</f>
        <v>3.1731365575202196E-2</v>
      </c>
      <c r="P19" s="680">
        <f>UK!P19/P$9</f>
        <v>8.3594931767537933E-2</v>
      </c>
      <c r="Q19" s="680">
        <f>UK!Q19/Q$9</f>
        <v>5.7057565359225688E-2</v>
      </c>
      <c r="R19" s="680">
        <f>UK!R19/R$9</f>
        <v>7.2424037812288997E-2</v>
      </c>
      <c r="S19" s="680">
        <f>UK!S19/S$9</f>
        <v>5.568571766654834E-2</v>
      </c>
      <c r="T19" s="680">
        <f>UK!T19/T$9</f>
        <v>4.3335310985859785E-2</v>
      </c>
      <c r="U19" s="680">
        <f>UK!U19/U$9</f>
        <v>0.10441642015672842</v>
      </c>
      <c r="V19" s="680">
        <f>UK!V19/V$9</f>
        <v>0.14439209852053889</v>
      </c>
      <c r="W19" s="680" t="e">
        <f>UK!W19/W$9</f>
        <v>#DIV/0!</v>
      </c>
      <c r="X19" s="680" t="e">
        <f>UK!X19/X$9</f>
        <v>#DIV/0!</v>
      </c>
      <c r="Y19" s="680">
        <f>UK!Y19/Y$9</f>
        <v>7.1165548803115569E-2</v>
      </c>
      <c r="Z19" s="680">
        <f>UK!Z19/Z$9</f>
        <v>3.1152512268461646E-2</v>
      </c>
      <c r="AA19" s="680">
        <f>UK!AA19/AA$9</f>
        <v>0.14351489028213166</v>
      </c>
      <c r="AB19" s="680">
        <f>UK!AB19/AB$9</f>
        <v>7.7500980305855421E-2</v>
      </c>
    </row>
    <row r="20" spans="2:29" ht="60" x14ac:dyDescent="0.25">
      <c r="B20" s="679" t="s">
        <v>46</v>
      </c>
      <c r="C20" s="680">
        <v>164888</v>
      </c>
      <c r="D20" s="680">
        <f>UK!D20/D$9</f>
        <v>5.7586837294332727E-2</v>
      </c>
      <c r="E20" s="680">
        <f>UK!E20/E$9</f>
        <v>0.10953407593723799</v>
      </c>
      <c r="F20" s="680">
        <f>UK!F20/F$9</f>
        <v>4.9358206623620081E-2</v>
      </c>
      <c r="G20" s="680">
        <f>UK!G20/G$9</f>
        <v>1.9944833439422872E-2</v>
      </c>
      <c r="H20" s="680">
        <f>UK!H20/H$9</f>
        <v>5.0985046285307381E-2</v>
      </c>
      <c r="I20" s="680">
        <f>UK!I20/I$9</f>
        <v>2.8786833079569463E-2</v>
      </c>
      <c r="J20" s="680">
        <f>UK!J20/J$9</f>
        <v>6.1833042217315358E-2</v>
      </c>
      <c r="K20" s="680">
        <f>UK!K20/K$9</f>
        <v>5.6442332888995229E-2</v>
      </c>
      <c r="L20" s="680">
        <f>UK!L20/L$9</f>
        <v>5.7875155022736671E-2</v>
      </c>
      <c r="M20" s="680">
        <f>UK!M20/M$9</f>
        <v>3.9976340916132301E-2</v>
      </c>
      <c r="N20" s="680">
        <f>UK!N20/N$9</f>
        <v>0.4166606577472452</v>
      </c>
      <c r="O20" s="680">
        <f>UK!O20/O$9</f>
        <v>0.38521903122508133</v>
      </c>
      <c r="P20" s="680">
        <f>UK!P20/P$9</f>
        <v>7.4185520729981622E-2</v>
      </c>
      <c r="Q20" s="680">
        <f>UK!Q20/Q$9</f>
        <v>8.8694662009324937E-2</v>
      </c>
      <c r="R20" s="680">
        <f>UK!R20/R$9</f>
        <v>5.6596893990546925E-2</v>
      </c>
      <c r="S20" s="680">
        <f>UK!S20/S$9</f>
        <v>3.4646787362442318E-2</v>
      </c>
      <c r="T20" s="680">
        <f>UK!T20/T$9</f>
        <v>1.4848874386103696E-2</v>
      </c>
      <c r="U20" s="680">
        <f>UK!U20/U$9</f>
        <v>3.4563288183092011E-2</v>
      </c>
      <c r="V20" s="680">
        <f>UK!V20/V$9</f>
        <v>7.8766840234730143E-2</v>
      </c>
      <c r="W20" s="680" t="e">
        <f>UK!W20/W$9</f>
        <v>#DIV/0!</v>
      </c>
      <c r="X20" s="680" t="e">
        <f>UK!X20/X$9</f>
        <v>#DIV/0!</v>
      </c>
      <c r="Y20" s="680">
        <f>UK!Y20/Y$9</f>
        <v>9.6360870548537217E-2</v>
      </c>
      <c r="Z20" s="680">
        <f>UK!Z20/Z$9</f>
        <v>4.1698539401088815E-2</v>
      </c>
      <c r="AA20" s="680">
        <f>UK!AA20/AA$9</f>
        <v>0</v>
      </c>
      <c r="AB20" s="680">
        <f>UK!AB20/AB$9</f>
        <v>0.14390409807860052</v>
      </c>
    </row>
    <row r="21" spans="2:29" ht="45" x14ac:dyDescent="0.25">
      <c r="B21" s="679" t="s">
        <v>47</v>
      </c>
      <c r="C21" s="680">
        <v>46193</v>
      </c>
      <c r="D21" s="680">
        <f>UK!D21/D$9</f>
        <v>0</v>
      </c>
      <c r="E21" s="680">
        <f>UK!E21/E$9</f>
        <v>0</v>
      </c>
      <c r="F21" s="680">
        <f>UK!F21/F$9</f>
        <v>2.6654603207665068E-3</v>
      </c>
      <c r="G21" s="680">
        <f>UK!G21/G$9</f>
        <v>2.8476665884954269E-3</v>
      </c>
      <c r="H21" s="680">
        <f>UK!H21/H$9</f>
        <v>6.5986233088060767E-3</v>
      </c>
      <c r="I21" s="680">
        <f>UK!I21/I$9</f>
        <v>2.0546970902328128E-3</v>
      </c>
      <c r="J21" s="680">
        <f>UK!J21/J$9</f>
        <v>6.4548660317041817E-2</v>
      </c>
      <c r="K21" s="680">
        <f>UK!K21/K$9</f>
        <v>1.9425550580487859E-2</v>
      </c>
      <c r="L21" s="680">
        <f>UK!L21/L$9</f>
        <v>8.633573949820332E-2</v>
      </c>
      <c r="M21" s="680">
        <f>UK!M21/M$9</f>
        <v>4.9674687596819166E-2</v>
      </c>
      <c r="N21" s="680">
        <f>UK!N21/N$9</f>
        <v>1.7764550871511822E-2</v>
      </c>
      <c r="O21" s="680">
        <f>UK!O21/O$9</f>
        <v>6.1728707582872404E-2</v>
      </c>
      <c r="P21" s="680">
        <f>UK!P21/P$9</f>
        <v>4.1403035084009693E-2</v>
      </c>
      <c r="Q21" s="680">
        <f>UK!Q21/Q$9</f>
        <v>2.1081139304784034E-2</v>
      </c>
      <c r="R21" s="680">
        <f>UK!R21/R$9</f>
        <v>4.451046590141796E-2</v>
      </c>
      <c r="S21" s="680">
        <f>UK!S21/S$9</f>
        <v>3.7392024612471896E-2</v>
      </c>
      <c r="T21" s="680">
        <f>UK!T21/T$9</f>
        <v>3.9701374468505884E-2</v>
      </c>
      <c r="U21" s="680">
        <f>UK!U21/U$9</f>
        <v>3.9493486947947479E-2</v>
      </c>
      <c r="V21" s="680">
        <f>UK!V21/V$9</f>
        <v>4.8185800479378461E-2</v>
      </c>
      <c r="W21" s="680" t="e">
        <f>UK!W21/W$9</f>
        <v>#DIV/0!</v>
      </c>
      <c r="X21" s="680" t="e">
        <f>UK!X21/X$9</f>
        <v>#DIV/0!</v>
      </c>
      <c r="Y21" s="680">
        <f>UK!Y21/Y$9</f>
        <v>2.6995279785360846E-2</v>
      </c>
      <c r="Z21" s="680">
        <f>UK!Z21/Z$9</f>
        <v>0.18223885703067508</v>
      </c>
      <c r="AA21" s="680">
        <f>UK!AA21/AA$9</f>
        <v>2.4896051027516544E-2</v>
      </c>
      <c r="AB21" s="680">
        <f>UK!AB21/AB$9</f>
        <v>3.5082945879114282E-3</v>
      </c>
    </row>
    <row r="22" spans="2:29" ht="90" x14ac:dyDescent="0.25">
      <c r="B22" s="679" t="s">
        <v>48</v>
      </c>
      <c r="C22" s="680">
        <v>211551</v>
      </c>
      <c r="D22" s="680">
        <f>UK!D22/D$9</f>
        <v>5.4748388338304629E-2</v>
      </c>
      <c r="E22" s="680">
        <f>UK!E22/E$9</f>
        <v>7.8392621870882737E-2</v>
      </c>
      <c r="F22" s="680">
        <f>UK!F22/F$9</f>
        <v>5.5343287856696524E-2</v>
      </c>
      <c r="G22" s="680">
        <f>UK!G22/G$9</f>
        <v>4.9705741119188809E-2</v>
      </c>
      <c r="H22" s="680">
        <f>UK!H22/H$9</f>
        <v>4.6807500593401379E-2</v>
      </c>
      <c r="I22" s="680">
        <f>UK!I22/I$9</f>
        <v>4.4555316133586924E-2</v>
      </c>
      <c r="J22" s="680">
        <f>UK!J22/J$9</f>
        <v>0.13864812312559735</v>
      </c>
      <c r="K22" s="680">
        <f>UK!K22/K$9</f>
        <v>3.6834489751740321E-2</v>
      </c>
      <c r="L22" s="680">
        <f>UK!L22/L$9</f>
        <v>5.529939262886762E-2</v>
      </c>
      <c r="M22" s="680">
        <f>UK!M22/M$9</f>
        <v>0.2004919587280426</v>
      </c>
      <c r="N22" s="680">
        <f>UK!N22/N$9</f>
        <v>0.17185072533120072</v>
      </c>
      <c r="O22" s="680">
        <f>UK!O22/O$9</f>
        <v>6.6310580075183215E-2</v>
      </c>
      <c r="P22" s="680">
        <f>UK!P22/P$9</f>
        <v>0.51687513215464942</v>
      </c>
      <c r="Q22" s="680">
        <f>UK!Q22/Q$9</f>
        <v>0.10417468109006417</v>
      </c>
      <c r="R22" s="680">
        <f>UK!R22/R$9</f>
        <v>0.11444969615124916</v>
      </c>
      <c r="S22" s="680">
        <f>UK!S22/S$9</f>
        <v>0.11068512602058928</v>
      </c>
      <c r="T22" s="680">
        <f>UK!T22/T$9</f>
        <v>8.6332772998450838E-2</v>
      </c>
      <c r="U22" s="680">
        <f>UK!U22/U$9</f>
        <v>0.1940941408479942</v>
      </c>
      <c r="V22" s="680">
        <f>UK!V22/V$9</f>
        <v>0.13992891974543351</v>
      </c>
      <c r="W22" s="680" t="e">
        <f>UK!W22/W$9</f>
        <v>#DIV/0!</v>
      </c>
      <c r="X22" s="680" t="e">
        <f>UK!X22/X$9</f>
        <v>#DIV/0!</v>
      </c>
      <c r="Y22" s="680">
        <f>UK!Y22/Y$9</f>
        <v>0.12363081925557709</v>
      </c>
      <c r="Z22" s="680">
        <f>UK!Z22/Z$9</f>
        <v>4.9015764152800937E-3</v>
      </c>
      <c r="AA22" s="680">
        <f>UK!AA22/AA$9</f>
        <v>0.12806132445141066</v>
      </c>
      <c r="AB22" s="680">
        <f>UK!AB22/AB$9</f>
        <v>0.12250382119221197</v>
      </c>
    </row>
    <row r="23" spans="2:29" ht="60" x14ac:dyDescent="0.25">
      <c r="B23" s="679" t="s">
        <v>49</v>
      </c>
      <c r="C23" s="680">
        <v>139710</v>
      </c>
      <c r="D23" s="680">
        <f>UK!D23/D$9</f>
        <v>4.0892908688540362E-2</v>
      </c>
      <c r="E23" s="680">
        <f>UK!E23/E$9</f>
        <v>7.2224218469277762E-2</v>
      </c>
      <c r="F23" s="680">
        <f>UK!F23/F$9</f>
        <v>2.5645698812747343E-2</v>
      </c>
      <c r="G23" s="680">
        <f>UK!G23/G$9</f>
        <v>1.4986543379454365E-2</v>
      </c>
      <c r="H23" s="680">
        <f>UK!H23/H$9</f>
        <v>8.4025634939473057E-2</v>
      </c>
      <c r="I23" s="680">
        <f>UK!I23/I$9</f>
        <v>4.7073637182641501E-2</v>
      </c>
      <c r="J23" s="680">
        <f>UK!J23/J$9</f>
        <v>7.1548627360511485E-2</v>
      </c>
      <c r="K23" s="680">
        <f>UK!K23/K$9</f>
        <v>0.15470941427122853</v>
      </c>
      <c r="L23" s="680">
        <f>UK!L23/L$9</f>
        <v>4.5346137946385985E-2</v>
      </c>
      <c r="M23" s="680">
        <f>UK!M23/M$9</f>
        <v>7.8065588238055456E-2</v>
      </c>
      <c r="N23" s="680">
        <f>UK!N23/N$9</f>
        <v>9.0173122431186942E-2</v>
      </c>
      <c r="O23" s="680">
        <f>UK!O23/O$9</f>
        <v>6.8728087384662115E-2</v>
      </c>
      <c r="P23" s="680">
        <f>UK!P23/P$9</f>
        <v>8.0903043216603507E-2</v>
      </c>
      <c r="Q23" s="680">
        <f>UK!Q23/Q$9</f>
        <v>0.44753566097834951</v>
      </c>
      <c r="R23" s="680">
        <f>UK!R23/R$9</f>
        <v>5.3585415259959489E-2</v>
      </c>
      <c r="S23" s="680">
        <f>UK!S23/S$9</f>
        <v>0.118991835285765</v>
      </c>
      <c r="T23" s="680">
        <f>UK!T23/T$9</f>
        <v>0.10894393355087512</v>
      </c>
      <c r="U23" s="680">
        <f>UK!U23/U$9</f>
        <v>0.1061290155171519</v>
      </c>
      <c r="V23" s="680">
        <f>UK!V23/V$9</f>
        <v>8.8602363831721626E-2</v>
      </c>
      <c r="W23" s="680" t="e">
        <f>UK!W23/W$9</f>
        <v>#DIV/0!</v>
      </c>
      <c r="X23" s="680" t="e">
        <f>UK!X23/X$9</f>
        <v>#DIV/0!</v>
      </c>
      <c r="Y23" s="680">
        <f>UK!Y23/Y$9</f>
        <v>8.164679797399528E-2</v>
      </c>
      <c r="Z23" s="680">
        <f>UK!Z23/Z$9</f>
        <v>1.2550451852277789E-2</v>
      </c>
      <c r="AA23" s="680">
        <f>UK!AA23/AA$9</f>
        <v>0</v>
      </c>
      <c r="AB23" s="680">
        <f>UK!AB23/AB$9</f>
        <v>6.8683829354758683E-2</v>
      </c>
    </row>
    <row r="24" spans="2:29" ht="135" x14ac:dyDescent="0.25">
      <c r="B24" s="679" t="s">
        <v>50</v>
      </c>
      <c r="C24" s="680">
        <v>16021</v>
      </c>
      <c r="D24" s="680">
        <f>UK!D24/D$9</f>
        <v>7.6974886943134799E-4</v>
      </c>
      <c r="E24" s="680">
        <f>UK!E24/E$9</f>
        <v>5.9887411666067796E-5</v>
      </c>
      <c r="F24" s="680">
        <f>UK!F24/F$9</f>
        <v>2.281425744636534E-3</v>
      </c>
      <c r="G24" s="680">
        <f>UK!G24/G$9</f>
        <v>3.4618691860140486E-4</v>
      </c>
      <c r="H24" s="680">
        <f>UK!H24/H$9</f>
        <v>3.6078803702824591E-3</v>
      </c>
      <c r="I24" s="680">
        <f>UK!I24/I$9</f>
        <v>8.6244593249002952E-3</v>
      </c>
      <c r="J24" s="680">
        <f>UK!J24/J$9</f>
        <v>4.0009227828494212E-3</v>
      </c>
      <c r="K24" s="680">
        <f>UK!K24/K$9</f>
        <v>2.7469209647833566E-2</v>
      </c>
      <c r="L24" s="680">
        <f>UK!L24/L$9</f>
        <v>1.6217763220656978E-3</v>
      </c>
      <c r="M24" s="680">
        <f>UK!M24/M$9</f>
        <v>5.2575741928215334E-4</v>
      </c>
      <c r="N24" s="680">
        <f>UK!N24/N$9</f>
        <v>9.898329083388507E-4</v>
      </c>
      <c r="O24" s="680">
        <f>UK!O24/O$9</f>
        <v>6.607009505486855E-2</v>
      </c>
      <c r="P24" s="680">
        <f>UK!P24/P$9</f>
        <v>3.4945755599290841E-2</v>
      </c>
      <c r="Q24" s="680">
        <f>UK!Q24/Q$9</f>
        <v>3.0159878129472047E-3</v>
      </c>
      <c r="R24" s="680">
        <f>UK!R24/R$9</f>
        <v>3.9567859554355163E-3</v>
      </c>
      <c r="S24" s="680">
        <f>UK!S24/S$9</f>
        <v>9.4663353449295939E-5</v>
      </c>
      <c r="T24" s="680">
        <f>UK!T24/T$9</f>
        <v>1.8952503378489732E-3</v>
      </c>
      <c r="U24" s="680">
        <f>UK!U24/U$9</f>
        <v>1.2974207275935441E-3</v>
      </c>
      <c r="V24" s="680">
        <f>UK!V24/V$9</f>
        <v>1.4877262583684603E-3</v>
      </c>
      <c r="W24" s="680" t="e">
        <f>UK!W24/W$9</f>
        <v>#DIV/0!</v>
      </c>
      <c r="X24" s="680" t="e">
        <f>UK!X24/X$9</f>
        <v>#DIV/0!</v>
      </c>
      <c r="Y24" s="680">
        <f>UK!Y24/Y$9</f>
        <v>9.3627038174889307E-3</v>
      </c>
      <c r="Z24" s="680">
        <f>UK!Z24/Z$9</f>
        <v>8.9105420194448365E-2</v>
      </c>
      <c r="AA24" s="680">
        <f>UK!AA24/AA$9</f>
        <v>3.1456809474050855E-3</v>
      </c>
      <c r="AB24" s="680">
        <f>UK!AB24/AB$9</f>
        <v>3.0617552676435048E-3</v>
      </c>
    </row>
    <row r="25" spans="2:29" ht="30" x14ac:dyDescent="0.25">
      <c r="B25" s="679" t="s">
        <v>51</v>
      </c>
      <c r="C25" s="680">
        <v>23340</v>
      </c>
      <c r="D25" s="680">
        <f>UK!D25/D$9</f>
        <v>0</v>
      </c>
      <c r="E25" s="680">
        <f>UK!E25/E$9</f>
        <v>0</v>
      </c>
      <c r="F25" s="680">
        <f>UK!F25/F$9</f>
        <v>7.322693188918975E-4</v>
      </c>
      <c r="G25" s="680">
        <f>UK!G25/G$9</f>
        <v>0</v>
      </c>
      <c r="H25" s="680">
        <f>UK!H25/H$9</f>
        <v>8.0702587230002372E-4</v>
      </c>
      <c r="I25" s="680">
        <f>UK!I25/I$9</f>
        <v>0</v>
      </c>
      <c r="J25" s="680">
        <f>UK!J25/J$9</f>
        <v>0</v>
      </c>
      <c r="K25" s="680">
        <f>UK!K25/K$9</f>
        <v>1.21908147337959E-3</v>
      </c>
      <c r="L25" s="680">
        <f>UK!L25/L$9</f>
        <v>2.0987693579673735E-3</v>
      </c>
      <c r="M25" s="680">
        <f>UK!M25/M$9</f>
        <v>6.7221841465361035E-3</v>
      </c>
      <c r="N25" s="680">
        <f>UK!N25/N$9</f>
        <v>9.9048842682119415E-3</v>
      </c>
      <c r="O25" s="680">
        <f>UK!O25/O$9</f>
        <v>1.2910248458997305E-3</v>
      </c>
      <c r="P25" s="680">
        <f>UK!P25/P$9</f>
        <v>9.2060961923195791E-3</v>
      </c>
      <c r="Q25" s="680">
        <f>UK!Q25/Q$9</f>
        <v>6.7705848862080111E-3</v>
      </c>
      <c r="R25" s="680">
        <f>UK!R25/R$9</f>
        <v>7.3963538149898714E-2</v>
      </c>
      <c r="S25" s="680">
        <f>UK!S25/S$9</f>
        <v>0.29755058572949949</v>
      </c>
      <c r="T25" s="680">
        <f>UK!T25/T$9</f>
        <v>7.6139622268367449E-3</v>
      </c>
      <c r="U25" s="680">
        <f>UK!U25/U$9</f>
        <v>5.1896829103741766E-4</v>
      </c>
      <c r="V25" s="680">
        <f>UK!V25/V$9</f>
        <v>3.3060583519299116E-3</v>
      </c>
      <c r="W25" s="680" t="e">
        <f>UK!W25/W$9</f>
        <v>#DIV/0!</v>
      </c>
      <c r="X25" s="680" t="e">
        <f>UK!X25/X$9</f>
        <v>#DIV/0!</v>
      </c>
      <c r="Y25" s="680">
        <f>UK!Y25/Y$9</f>
        <v>1.3639941770188605E-2</v>
      </c>
      <c r="Z25" s="680">
        <f>UK!Z25/Z$9</f>
        <v>6.4042850894846987E-2</v>
      </c>
      <c r="AA25" s="680">
        <f>UK!AA25/AA$9</f>
        <v>0</v>
      </c>
      <c r="AB25" s="680">
        <f>UK!AB25/AB$9</f>
        <v>1.8116052208288987E-2</v>
      </c>
    </row>
    <row r="26" spans="2:29" ht="60" x14ac:dyDescent="0.25">
      <c r="B26" s="679" t="s">
        <v>52</v>
      </c>
      <c r="C26" s="680">
        <v>17065</v>
      </c>
      <c r="D26" s="680">
        <f>UK!D26/D$9</f>
        <v>0</v>
      </c>
      <c r="E26" s="680">
        <f>UK!E26/E$9</f>
        <v>5.9887411666067797E-4</v>
      </c>
      <c r="F26" s="680">
        <f>UK!F26/F$9</f>
        <v>5.69542803582587E-4</v>
      </c>
      <c r="G26" s="680">
        <f>UK!G26/G$9</f>
        <v>0</v>
      </c>
      <c r="H26" s="680">
        <f>UK!H26/H$9</f>
        <v>9.4944220270591032E-4</v>
      </c>
      <c r="I26" s="680">
        <f>UK!I26/I$9</f>
        <v>0</v>
      </c>
      <c r="J26" s="680">
        <f>UK!J26/J$9</f>
        <v>0</v>
      </c>
      <c r="K26" s="680">
        <f>UK!K26/K$9</f>
        <v>0</v>
      </c>
      <c r="L26" s="680">
        <f>UK!L26/L$9</f>
        <v>0</v>
      </c>
      <c r="M26" s="680">
        <f>UK!M26/M$9</f>
        <v>5.6331152065945E-5</v>
      </c>
      <c r="N26" s="680">
        <f>UK!N26/N$9</f>
        <v>1.2323747468059862E-3</v>
      </c>
      <c r="O26" s="680">
        <f>UK!O26/O$9</f>
        <v>0</v>
      </c>
      <c r="P26" s="680">
        <f>UK!P26/P$9</f>
        <v>0</v>
      </c>
      <c r="Q26" s="680">
        <f>UK!Q26/Q$9</f>
        <v>8.0016003200640128E-4</v>
      </c>
      <c r="R26" s="680">
        <f>UK!R26/R$9</f>
        <v>2.9709655638082378E-3</v>
      </c>
      <c r="S26" s="680">
        <f>UK!S26/S$9</f>
        <v>0</v>
      </c>
      <c r="T26" s="680">
        <f>UK!T26/T$9</f>
        <v>0.13476053923992221</v>
      </c>
      <c r="U26" s="680">
        <f>UK!U26/U$9</f>
        <v>2.0758731641496706E-3</v>
      </c>
      <c r="V26" s="680">
        <f>UK!V26/V$9</f>
        <v>0</v>
      </c>
      <c r="W26" s="680" t="e">
        <f>UK!W26/W$9</f>
        <v>#DIV/0!</v>
      </c>
      <c r="X26" s="680" t="e">
        <f>UK!X26/X$9</f>
        <v>#DIV/0!</v>
      </c>
      <c r="Y26" s="680">
        <f>UK!Y26/Y$9</f>
        <v>9.9728194647929966E-3</v>
      </c>
      <c r="Z26" s="680">
        <f>UK!Z26/Z$9</f>
        <v>0.15373838859586303</v>
      </c>
      <c r="AA26" s="680">
        <f>UK!AA26/AA$9</f>
        <v>0</v>
      </c>
      <c r="AB26" s="680">
        <f>UK!AB26/AB$9</f>
        <v>2.8328838597642462E-4</v>
      </c>
    </row>
    <row r="27" spans="2:29" ht="75" x14ac:dyDescent="0.25">
      <c r="B27" s="679" t="s">
        <v>53</v>
      </c>
      <c r="C27" s="680">
        <v>7321</v>
      </c>
      <c r="D27" s="680">
        <f>UK!D27/D$9</f>
        <v>0</v>
      </c>
      <c r="E27" s="680">
        <f>UK!E27/E$9</f>
        <v>0</v>
      </c>
      <c r="F27" s="680">
        <f>UK!F27/F$9</f>
        <v>4.2308893980420746E-5</v>
      </c>
      <c r="G27" s="680">
        <f>UK!G27/G$9</f>
        <v>0</v>
      </c>
      <c r="H27" s="680">
        <f>UK!H27/H$9</f>
        <v>2.8008544979824354E-3</v>
      </c>
      <c r="I27" s="680">
        <f>UK!I27/I$9</f>
        <v>0</v>
      </c>
      <c r="J27" s="680">
        <f>UK!J27/J$9</f>
        <v>0</v>
      </c>
      <c r="K27" s="680">
        <f>UK!K27/K$9</f>
        <v>0</v>
      </c>
      <c r="L27" s="680">
        <f>UK!L27/L$9</f>
        <v>3.1799535726778389E-4</v>
      </c>
      <c r="M27" s="680">
        <f>UK!M27/M$9</f>
        <v>1.2759005942936543E-2</v>
      </c>
      <c r="N27" s="680">
        <f>UK!N27/N$9</f>
        <v>3.998662742296019E-3</v>
      </c>
      <c r="O27" s="680">
        <f>UK!O27/O$9</f>
        <v>2.2782791398230537E-4</v>
      </c>
      <c r="P27" s="680">
        <f>UK!P27/P$9</f>
        <v>0</v>
      </c>
      <c r="Q27" s="680">
        <f>UK!Q27/Q$9</f>
        <v>2.7236216474064044E-3</v>
      </c>
      <c r="R27" s="680">
        <f>UK!R27/R$9</f>
        <v>9.9662390276839975E-3</v>
      </c>
      <c r="S27" s="680">
        <f>UK!S27/S$9</f>
        <v>4.141521713406697E-3</v>
      </c>
      <c r="T27" s="680">
        <f>UK!T27/T$9</f>
        <v>2.2413395299779163E-3</v>
      </c>
      <c r="U27" s="680">
        <f>UK!U27/U$9</f>
        <v>0.20167107789714048</v>
      </c>
      <c r="V27" s="680">
        <f>UK!V27/V$9</f>
        <v>3.3060583519299114E-4</v>
      </c>
      <c r="W27" s="680" t="e">
        <f>UK!W27/W$9</f>
        <v>#DIV/0!</v>
      </c>
      <c r="X27" s="680" t="e">
        <f>UK!X27/X$9</f>
        <v>#DIV/0!</v>
      </c>
      <c r="Y27" s="680">
        <f>UK!Y27/Y$9</f>
        <v>4.2784067566217126E-3</v>
      </c>
      <c r="Z27" s="680">
        <f>UK!Z27/Z$9</f>
        <v>2.2557474018276218E-2</v>
      </c>
      <c r="AA27" s="680">
        <f>UK!AA27/AA$9</f>
        <v>1.0449320794148381E-3</v>
      </c>
      <c r="AB27" s="680">
        <f>UK!AB27/AB$9</f>
        <v>6.2867614695785081E-3</v>
      </c>
    </row>
    <row r="28" spans="2:29" ht="30" x14ac:dyDescent="0.25">
      <c r="B28" s="679" t="s">
        <v>54</v>
      </c>
      <c r="C28" s="680">
        <v>8091</v>
      </c>
      <c r="D28" s="680">
        <f>UK!D28/D$9</f>
        <v>1.154623304147022E-3</v>
      </c>
      <c r="E28" s="680">
        <f>UK!E28/E$9</f>
        <v>0</v>
      </c>
      <c r="F28" s="680">
        <f>UK!F28/F$9</f>
        <v>1.431993334721933E-4</v>
      </c>
      <c r="G28" s="680">
        <f>UK!G28/G$9</f>
        <v>0</v>
      </c>
      <c r="H28" s="680">
        <f>UK!H28/H$9</f>
        <v>1.3292190837882745E-3</v>
      </c>
      <c r="I28" s="680">
        <f>UK!I28/I$9</f>
        <v>0</v>
      </c>
      <c r="J28" s="680">
        <f>UK!J28/J$9</f>
        <v>3.9547836403783411E-5</v>
      </c>
      <c r="K28" s="680">
        <f>UK!K28/K$9</f>
        <v>2.2786569595880187E-4</v>
      </c>
      <c r="L28" s="680">
        <f>UK!L28/L$9</f>
        <v>3.8795433586669634E-3</v>
      </c>
      <c r="M28" s="680">
        <f>UK!M28/M$9</f>
        <v>6.8066808746350214E-3</v>
      </c>
      <c r="N28" s="680">
        <f>UK!N28/N$9</f>
        <v>5.4473585882753965E-3</v>
      </c>
      <c r="O28" s="680">
        <f>UK!O28/O$9</f>
        <v>1.7719948865290417E-4</v>
      </c>
      <c r="P28" s="680">
        <f>UK!P28/P$9</f>
        <v>1.1954912899920301E-3</v>
      </c>
      <c r="Q28" s="680">
        <f>UK!Q28/Q$9</f>
        <v>2.5235816394048038E-3</v>
      </c>
      <c r="R28" s="680">
        <f>UK!R28/R$9</f>
        <v>2.4969615124915599E-2</v>
      </c>
      <c r="S28" s="680">
        <f>UK!S28/S$9</f>
        <v>4.1888533901313458E-3</v>
      </c>
      <c r="T28" s="680">
        <f>UK!T28/T$9</f>
        <v>1.5615214740103496E-2</v>
      </c>
      <c r="U28" s="680">
        <f>UK!U28/U$9</f>
        <v>6.5908972961752034E-3</v>
      </c>
      <c r="V28" s="680">
        <f>UK!V28/V$9</f>
        <v>0.15852549797503926</v>
      </c>
      <c r="W28" s="680" t="e">
        <f>UK!W28/W$9</f>
        <v>#DIV/0!</v>
      </c>
      <c r="X28" s="680" t="e">
        <f>UK!X28/X$9</f>
        <v>#DIV/0!</v>
      </c>
      <c r="Y28" s="680">
        <f>UK!Y28/Y$9</f>
        <v>4.7283962666065122E-3</v>
      </c>
      <c r="Z28" s="680">
        <f>UK!Z28/Z$9</f>
        <v>2.0138340735939259E-2</v>
      </c>
      <c r="AA28" s="680">
        <f>UK!AA28/AA$9</f>
        <v>0</v>
      </c>
      <c r="AB28" s="680">
        <f>UK!AB28/AB$9</f>
        <v>1.0547290754715471E-3</v>
      </c>
    </row>
    <row r="29" spans="2:29" ht="195" x14ac:dyDescent="0.25">
      <c r="B29" s="679" t="s">
        <v>55</v>
      </c>
      <c r="C29" s="680">
        <v>0</v>
      </c>
      <c r="D29" s="680">
        <f>UK!D29/D$9</f>
        <v>0</v>
      </c>
      <c r="E29" s="680">
        <f>UK!E29/E$9</f>
        <v>0</v>
      </c>
      <c r="F29" s="680">
        <f>UK!F29/F$9</f>
        <v>0</v>
      </c>
      <c r="G29" s="680">
        <f>UK!G29/G$9</f>
        <v>0</v>
      </c>
      <c r="H29" s="680">
        <f>UK!H29/H$9</f>
        <v>0</v>
      </c>
      <c r="I29" s="680">
        <f>UK!I29/I$9</f>
        <v>0</v>
      </c>
      <c r="J29" s="680">
        <f>UK!J29/J$9</f>
        <v>0</v>
      </c>
      <c r="K29" s="680">
        <f>UK!K29/K$9</f>
        <v>0</v>
      </c>
      <c r="L29" s="680">
        <f>UK!L29/L$9</f>
        <v>0</v>
      </c>
      <c r="M29" s="680">
        <f>UK!M29/M$9</f>
        <v>0</v>
      </c>
      <c r="N29" s="680">
        <f>UK!N29/N$9</f>
        <v>0</v>
      </c>
      <c r="O29" s="680">
        <f>UK!O29/O$9</f>
        <v>0</v>
      </c>
      <c r="P29" s="680">
        <f>UK!P29/P$9</f>
        <v>0</v>
      </c>
      <c r="Q29" s="680">
        <f>UK!Q29/Q$9</f>
        <v>0</v>
      </c>
      <c r="R29" s="680">
        <f>UK!R29/R$9</f>
        <v>0</v>
      </c>
      <c r="S29" s="680">
        <f>UK!S29/S$9</f>
        <v>0</v>
      </c>
      <c r="T29" s="680">
        <f>UK!T29/T$9</f>
        <v>0</v>
      </c>
      <c r="U29" s="680">
        <f>UK!U29/U$9</f>
        <v>0</v>
      </c>
      <c r="V29" s="680">
        <f>UK!V29/V$9</f>
        <v>0</v>
      </c>
      <c r="W29" s="680" t="e">
        <f>UK!W29/W$9</f>
        <v>#DIV/0!</v>
      </c>
      <c r="X29" s="680" t="e">
        <f>UK!X29/X$9</f>
        <v>#DIV/0!</v>
      </c>
      <c r="Y29" s="680">
        <f>UK!Y29/Y$9</f>
        <v>0</v>
      </c>
      <c r="Z29" s="680">
        <f>UK!Z29/Z$9</f>
        <v>1.8115910462446513E-3</v>
      </c>
      <c r="AA29" s="680">
        <f>UK!AA29/AA$9</f>
        <v>0</v>
      </c>
      <c r="AB29" s="680">
        <f>UK!AB29/AB$9</f>
        <v>2.5607989692784147E-5</v>
      </c>
    </row>
    <row r="30" spans="2:29" ht="105" x14ac:dyDescent="0.25">
      <c r="B30" s="679" t="s">
        <v>56</v>
      </c>
      <c r="C30" s="680">
        <v>0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2" spans="2:29" x14ac:dyDescent="0.25">
      <c r="B32" s="683" t="s">
        <v>57</v>
      </c>
      <c r="AC32" s="684" t="s"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9"/>
  <dimension ref="B1:AC33"/>
  <sheetViews>
    <sheetView topLeftCell="A7" workbookViewId="0">
      <selection activeCell="G10" sqref="G10"/>
    </sheetView>
  </sheetViews>
  <sheetFormatPr baseColWidth="10" defaultColWidth="11.5703125" defaultRowHeight="15" x14ac:dyDescent="0.25"/>
  <cols>
    <col min="1" max="16384" width="11.5703125" style="673"/>
  </cols>
  <sheetData>
    <row r="1" spans="2:29" x14ac:dyDescent="0.25">
      <c r="B1" s="672" t="s">
        <v>0</v>
      </c>
    </row>
    <row r="2" spans="2:29" x14ac:dyDescent="0.25">
      <c r="B2" s="674" t="s">
        <v>83</v>
      </c>
    </row>
    <row r="3" spans="2:29" x14ac:dyDescent="0.25">
      <c r="B3" s="674" t="s">
        <v>2</v>
      </c>
    </row>
    <row r="4" spans="2:29" x14ac:dyDescent="0.25">
      <c r="B4" s="674" t="s">
        <v>82</v>
      </c>
    </row>
    <row r="5" spans="2:29" x14ac:dyDescent="0.25">
      <c r="AA5" s="647" t="s">
        <v>73</v>
      </c>
      <c r="AB5" t="s">
        <v>74</v>
      </c>
      <c r="AC5" t="s">
        <v>75</v>
      </c>
    </row>
    <row r="6" spans="2:29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6</v>
      </c>
      <c r="Y6" s="676" t="s">
        <v>7</v>
      </c>
      <c r="Z6" s="676" t="s">
        <v>8</v>
      </c>
    </row>
    <row r="7" spans="2:29" ht="150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10</v>
      </c>
      <c r="X7" s="676" t="s">
        <v>32</v>
      </c>
      <c r="Y7" s="676" t="s">
        <v>32</v>
      </c>
      <c r="Z7" s="676" t="s">
        <v>32</v>
      </c>
    </row>
    <row r="8" spans="2:29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</row>
    <row r="9" spans="2:29" x14ac:dyDescent="0.25">
      <c r="B9" s="679" t="s">
        <v>35</v>
      </c>
      <c r="C9" s="680">
        <v>18089683.140000001</v>
      </c>
      <c r="D9" s="680">
        <v>319476.46999999997</v>
      </c>
      <c r="E9" s="680">
        <v>294577.75</v>
      </c>
      <c r="F9" s="680">
        <v>3845469.63</v>
      </c>
      <c r="G9" s="680">
        <v>259491.02</v>
      </c>
      <c r="H9" s="680">
        <v>67835.240000000005</v>
      </c>
      <c r="I9" s="680">
        <v>1019147.87</v>
      </c>
      <c r="J9" s="680">
        <v>2010243.7</v>
      </c>
      <c r="K9" s="680">
        <v>779642.92</v>
      </c>
      <c r="L9" s="680">
        <v>609740.4</v>
      </c>
      <c r="M9" s="680">
        <v>1068877.83</v>
      </c>
      <c r="N9" s="680">
        <v>1496776.43</v>
      </c>
      <c r="O9" s="680">
        <v>1298219.1000000001</v>
      </c>
      <c r="P9" s="680">
        <v>1169865.6299999999</v>
      </c>
      <c r="Q9" s="680">
        <v>710090.07</v>
      </c>
      <c r="R9" s="680">
        <v>1334133.6399999999</v>
      </c>
      <c r="S9" s="680">
        <v>430186.58</v>
      </c>
      <c r="T9" s="680">
        <v>1050896.01</v>
      </c>
      <c r="U9" s="680">
        <v>115988.59</v>
      </c>
      <c r="V9" s="680">
        <v>209024.24</v>
      </c>
      <c r="W9" s="680">
        <v>18089683.140000001</v>
      </c>
      <c r="X9" s="680">
        <v>19261608.82</v>
      </c>
      <c r="Y9" s="680">
        <v>4939578.83</v>
      </c>
      <c r="Z9" s="680">
        <v>2375698.19</v>
      </c>
    </row>
    <row r="10" spans="2:29" ht="75" x14ac:dyDescent="0.25">
      <c r="B10" s="679" t="s">
        <v>36</v>
      </c>
      <c r="C10" s="680">
        <v>530936.24</v>
      </c>
      <c r="D10" s="680">
        <v>131951.32</v>
      </c>
      <c r="E10" s="680">
        <v>204.9</v>
      </c>
      <c r="F10" s="680">
        <v>361144.69</v>
      </c>
      <c r="G10" s="681">
        <v>0</v>
      </c>
      <c r="H10" s="681">
        <v>0</v>
      </c>
      <c r="I10" s="680">
        <v>4938.1499999999996</v>
      </c>
      <c r="J10" s="680">
        <v>6334.86</v>
      </c>
      <c r="K10" s="680">
        <v>165.01</v>
      </c>
      <c r="L10" s="680">
        <v>12511.71</v>
      </c>
      <c r="M10" s="680">
        <v>0.42</v>
      </c>
      <c r="N10" s="680">
        <v>0.19</v>
      </c>
      <c r="O10" s="680">
        <v>6.64</v>
      </c>
      <c r="P10" s="680">
        <v>1927.92</v>
      </c>
      <c r="Q10" s="680">
        <v>1232.47</v>
      </c>
      <c r="R10" s="680">
        <v>8287.3799999999992</v>
      </c>
      <c r="S10" s="680">
        <v>926.36</v>
      </c>
      <c r="T10" s="681" t="s">
        <v>34</v>
      </c>
      <c r="U10" s="680">
        <v>998.77</v>
      </c>
      <c r="V10" s="680">
        <v>305.43</v>
      </c>
      <c r="W10" s="680">
        <v>530936.24</v>
      </c>
      <c r="X10" s="680">
        <v>206441.03</v>
      </c>
      <c r="Y10" s="681" t="s">
        <v>34</v>
      </c>
      <c r="Z10" s="680">
        <v>88596.87</v>
      </c>
    </row>
    <row r="11" spans="2:29" ht="45" x14ac:dyDescent="0.25">
      <c r="B11" s="679" t="s">
        <v>37</v>
      </c>
      <c r="C11" s="680">
        <v>631676.12</v>
      </c>
      <c r="D11" s="680">
        <v>2294.89</v>
      </c>
      <c r="E11" s="680">
        <v>82369.41</v>
      </c>
      <c r="F11" s="680">
        <v>414907.42</v>
      </c>
      <c r="G11" s="680">
        <v>53875.71</v>
      </c>
      <c r="H11" s="680">
        <v>394.54</v>
      </c>
      <c r="I11" s="680">
        <v>33376.199999999997</v>
      </c>
      <c r="J11" s="680">
        <v>111.67</v>
      </c>
      <c r="K11" s="680">
        <v>246.91</v>
      </c>
      <c r="L11" s="680">
        <v>629.78</v>
      </c>
      <c r="M11" s="680">
        <v>1733.52</v>
      </c>
      <c r="N11" s="681" t="s">
        <v>34</v>
      </c>
      <c r="O11" s="680">
        <v>622.12</v>
      </c>
      <c r="P11" s="680">
        <v>1916.45</v>
      </c>
      <c r="Q11" s="680">
        <v>877.83</v>
      </c>
      <c r="R11" s="680">
        <v>35700.78</v>
      </c>
      <c r="S11" s="680">
        <v>770.68</v>
      </c>
      <c r="T11" s="680">
        <v>132.26</v>
      </c>
      <c r="U11" s="680">
        <v>831.14</v>
      </c>
      <c r="V11" s="680">
        <v>884.78</v>
      </c>
      <c r="W11" s="680">
        <v>631676.12</v>
      </c>
      <c r="X11" s="680">
        <v>61.13</v>
      </c>
      <c r="Y11" s="680">
        <v>79978.720000000001</v>
      </c>
      <c r="Z11" s="680">
        <v>134009.85</v>
      </c>
    </row>
    <row r="12" spans="2:29" ht="45" x14ac:dyDescent="0.25">
      <c r="B12" s="679" t="s">
        <v>38</v>
      </c>
      <c r="C12" s="680">
        <v>5492214.7699999996</v>
      </c>
      <c r="D12" s="680">
        <v>133831.88</v>
      </c>
      <c r="E12" s="680">
        <v>96014.2</v>
      </c>
      <c r="F12" s="680">
        <v>2403412.61</v>
      </c>
      <c r="G12" s="680">
        <v>46222.7</v>
      </c>
      <c r="H12" s="680">
        <v>20582.38</v>
      </c>
      <c r="I12" s="680">
        <v>737830.52</v>
      </c>
      <c r="J12" s="680">
        <v>287476.46999999997</v>
      </c>
      <c r="K12" s="680">
        <v>168977.32</v>
      </c>
      <c r="L12" s="680">
        <v>167931.62</v>
      </c>
      <c r="M12" s="680">
        <v>141960.32000000001</v>
      </c>
      <c r="N12" s="680">
        <v>33074.69</v>
      </c>
      <c r="O12" s="680">
        <v>74600.570000000007</v>
      </c>
      <c r="P12" s="680">
        <v>167700.24</v>
      </c>
      <c r="Q12" s="680">
        <v>94155.53</v>
      </c>
      <c r="R12" s="680">
        <v>446110.37</v>
      </c>
      <c r="S12" s="680">
        <v>159659.37</v>
      </c>
      <c r="T12" s="680">
        <v>264245.8</v>
      </c>
      <c r="U12" s="680">
        <v>14327.53</v>
      </c>
      <c r="V12" s="680">
        <v>34100.65</v>
      </c>
      <c r="W12" s="680">
        <v>5492214.7699999996</v>
      </c>
      <c r="X12" s="680">
        <v>4680650.9800000004</v>
      </c>
      <c r="Y12" s="680">
        <v>1445612.38</v>
      </c>
      <c r="Z12" s="680">
        <v>1385429.35</v>
      </c>
    </row>
    <row r="13" spans="2:29" ht="90" x14ac:dyDescent="0.25">
      <c r="B13" s="679" t="s">
        <v>39</v>
      </c>
      <c r="C13" s="680">
        <v>455297.73</v>
      </c>
      <c r="D13" s="680">
        <v>3321.98</v>
      </c>
      <c r="E13" s="680">
        <v>8187.24</v>
      </c>
      <c r="F13" s="680">
        <v>55795.61</v>
      </c>
      <c r="G13" s="680">
        <v>28135.360000000001</v>
      </c>
      <c r="H13" s="680">
        <v>633.32000000000005</v>
      </c>
      <c r="I13" s="680">
        <v>6652.8</v>
      </c>
      <c r="J13" s="680">
        <v>72394.2</v>
      </c>
      <c r="K13" s="680">
        <v>20301.09</v>
      </c>
      <c r="L13" s="680">
        <v>35087.660000000003</v>
      </c>
      <c r="M13" s="680">
        <v>6558.11</v>
      </c>
      <c r="N13" s="680">
        <v>4551.5200000000004</v>
      </c>
      <c r="O13" s="680">
        <v>141509.69</v>
      </c>
      <c r="P13" s="680">
        <v>17922.96</v>
      </c>
      <c r="Q13" s="680">
        <v>5077.51</v>
      </c>
      <c r="R13" s="680">
        <v>13941.97</v>
      </c>
      <c r="S13" s="680">
        <v>17811.62</v>
      </c>
      <c r="T13" s="680">
        <v>13193.12</v>
      </c>
      <c r="U13" s="680">
        <v>1704.37</v>
      </c>
      <c r="V13" s="680">
        <v>2517.61</v>
      </c>
      <c r="W13" s="680">
        <v>455297.73</v>
      </c>
      <c r="X13" s="680">
        <v>258796.85</v>
      </c>
      <c r="Y13" s="681" t="s">
        <v>34</v>
      </c>
      <c r="Z13" s="680">
        <v>2969.72</v>
      </c>
    </row>
    <row r="14" spans="2:29" ht="120" x14ac:dyDescent="0.25">
      <c r="B14" s="679" t="s">
        <v>40</v>
      </c>
      <c r="C14" s="680">
        <v>187780.49</v>
      </c>
      <c r="D14" s="680">
        <v>2006.13</v>
      </c>
      <c r="E14" s="680">
        <v>4742.93</v>
      </c>
      <c r="F14" s="680">
        <v>11094.55</v>
      </c>
      <c r="G14" s="680">
        <v>19044.669999999998</v>
      </c>
      <c r="H14" s="680">
        <v>13538.99</v>
      </c>
      <c r="I14" s="680">
        <v>5002.24</v>
      </c>
      <c r="J14" s="680">
        <v>15130.04</v>
      </c>
      <c r="K14" s="680">
        <v>6263.11</v>
      </c>
      <c r="L14" s="680">
        <v>8882.27</v>
      </c>
      <c r="M14" s="680">
        <v>2363.25</v>
      </c>
      <c r="N14" s="680">
        <v>3984.03</v>
      </c>
      <c r="O14" s="680">
        <v>18163.2</v>
      </c>
      <c r="P14" s="680">
        <v>6237.34</v>
      </c>
      <c r="Q14" s="680">
        <v>6150.19</v>
      </c>
      <c r="R14" s="680">
        <v>36692.080000000002</v>
      </c>
      <c r="S14" s="680">
        <v>10708.77</v>
      </c>
      <c r="T14" s="680">
        <v>13597.64</v>
      </c>
      <c r="U14" s="680">
        <v>1566.46</v>
      </c>
      <c r="V14" s="680">
        <v>2612.6</v>
      </c>
      <c r="W14" s="680">
        <v>187780.49</v>
      </c>
      <c r="X14" s="680">
        <v>125087.49</v>
      </c>
      <c r="Y14" s="681" t="s">
        <v>34</v>
      </c>
      <c r="Z14" s="680">
        <v>1022.26</v>
      </c>
    </row>
    <row r="15" spans="2:29" ht="60" x14ac:dyDescent="0.25">
      <c r="B15" s="679" t="s">
        <v>41</v>
      </c>
      <c r="C15" s="680">
        <v>344568.59</v>
      </c>
      <c r="D15" s="680">
        <v>1685.32</v>
      </c>
      <c r="E15" s="680">
        <v>3236.44</v>
      </c>
      <c r="F15" s="680">
        <v>12523.96</v>
      </c>
      <c r="G15" s="680">
        <v>8022.59</v>
      </c>
      <c r="H15" s="680">
        <v>105.81</v>
      </c>
      <c r="I15" s="680">
        <v>275.5</v>
      </c>
      <c r="J15" s="680">
        <v>7822.9</v>
      </c>
      <c r="K15" s="680">
        <v>7579.51</v>
      </c>
      <c r="L15" s="680">
        <v>2518.6999999999998</v>
      </c>
      <c r="M15" s="680">
        <v>2767.29</v>
      </c>
      <c r="N15" s="680">
        <v>5927.24</v>
      </c>
      <c r="O15" s="680">
        <v>177938.52</v>
      </c>
      <c r="P15" s="680">
        <v>1490.23</v>
      </c>
      <c r="Q15" s="680">
        <v>847.36</v>
      </c>
      <c r="R15" s="680">
        <v>95227.86</v>
      </c>
      <c r="S15" s="680">
        <v>11406.8</v>
      </c>
      <c r="T15" s="680">
        <v>1171.71</v>
      </c>
      <c r="U15" s="680">
        <v>473.48</v>
      </c>
      <c r="V15" s="680">
        <v>3547.39</v>
      </c>
      <c r="W15" s="680">
        <v>344568.59</v>
      </c>
      <c r="X15" s="681">
        <v>0</v>
      </c>
      <c r="Y15" s="680">
        <v>1706970.18</v>
      </c>
      <c r="Z15" s="680">
        <v>114.66</v>
      </c>
      <c r="AA15" s="646">
        <f>W15/($W15+$X15+$Y15)</f>
        <v>0.16795616784761033</v>
      </c>
      <c r="AB15" s="646">
        <f t="shared" ref="AB15:AC15" si="0">X15/($W15+$X15+$Y15)</f>
        <v>0</v>
      </c>
      <c r="AC15" s="646">
        <f t="shared" si="0"/>
        <v>0.83204383215238964</v>
      </c>
    </row>
    <row r="16" spans="2:29" ht="165" x14ac:dyDescent="0.25">
      <c r="B16" s="679" t="s">
        <v>42</v>
      </c>
      <c r="C16" s="680">
        <v>227220.15</v>
      </c>
      <c r="D16" s="680">
        <v>1731.1</v>
      </c>
      <c r="E16" s="680">
        <v>383.16</v>
      </c>
      <c r="F16" s="680">
        <v>33118.1</v>
      </c>
      <c r="G16" s="680">
        <v>1691.74</v>
      </c>
      <c r="H16" s="680">
        <v>1111.04</v>
      </c>
      <c r="I16" s="680">
        <v>3947.32</v>
      </c>
      <c r="J16" s="680">
        <v>113576.39</v>
      </c>
      <c r="K16" s="680">
        <v>12640.81</v>
      </c>
      <c r="L16" s="680">
        <v>6326.05</v>
      </c>
      <c r="M16" s="680">
        <v>7034.01</v>
      </c>
      <c r="N16" s="680">
        <v>3878.84</v>
      </c>
      <c r="O16" s="680">
        <v>2790.1</v>
      </c>
      <c r="P16" s="680">
        <v>5737.71</v>
      </c>
      <c r="Q16" s="680">
        <v>18067.509999999998</v>
      </c>
      <c r="R16" s="680">
        <v>1971.9</v>
      </c>
      <c r="S16" s="680">
        <v>4499.08</v>
      </c>
      <c r="T16" s="680">
        <v>8045.64</v>
      </c>
      <c r="U16" s="680">
        <v>342.94</v>
      </c>
      <c r="V16" s="680">
        <v>326.69</v>
      </c>
      <c r="W16" s="680">
        <v>227220.15</v>
      </c>
      <c r="X16" s="680">
        <v>185096.32000000001</v>
      </c>
      <c r="Y16" s="680">
        <v>0</v>
      </c>
      <c r="Z16" s="680">
        <v>2866.34</v>
      </c>
    </row>
    <row r="17" spans="2:26" ht="60" x14ac:dyDescent="0.25">
      <c r="B17" s="679" t="s">
        <v>43</v>
      </c>
      <c r="C17" s="680">
        <v>691211.21</v>
      </c>
      <c r="D17" s="680">
        <v>619.36</v>
      </c>
      <c r="E17" s="680">
        <v>2883.61</v>
      </c>
      <c r="F17" s="680">
        <v>51828.800000000003</v>
      </c>
      <c r="G17" s="680">
        <v>14739.32</v>
      </c>
      <c r="H17" s="680">
        <v>3412.64</v>
      </c>
      <c r="I17" s="680">
        <v>704.01</v>
      </c>
      <c r="J17" s="680">
        <v>221457.92000000001</v>
      </c>
      <c r="K17" s="680">
        <v>205132.87</v>
      </c>
      <c r="L17" s="680">
        <v>8400.2000000000007</v>
      </c>
      <c r="M17" s="680">
        <v>26313.64</v>
      </c>
      <c r="N17" s="680">
        <v>13168.13</v>
      </c>
      <c r="O17" s="680">
        <v>9201.27</v>
      </c>
      <c r="P17" s="680">
        <v>40047.21</v>
      </c>
      <c r="Q17" s="680">
        <v>24442.23</v>
      </c>
      <c r="R17" s="680">
        <v>23063.78</v>
      </c>
      <c r="S17" s="680">
        <v>18715.259999999998</v>
      </c>
      <c r="T17" s="680">
        <v>19129.37</v>
      </c>
      <c r="U17" s="680">
        <v>3558.02</v>
      </c>
      <c r="V17" s="680">
        <v>4393.58</v>
      </c>
      <c r="W17" s="680">
        <v>691211.21</v>
      </c>
      <c r="X17" s="680">
        <v>219790.21</v>
      </c>
      <c r="Y17" s="680">
        <v>0</v>
      </c>
      <c r="Z17" s="680">
        <v>45090.720000000001</v>
      </c>
    </row>
    <row r="18" spans="2:26" ht="60" x14ac:dyDescent="0.25">
      <c r="B18" s="679" t="s">
        <v>44</v>
      </c>
      <c r="C18" s="680">
        <v>321366.95</v>
      </c>
      <c r="D18" s="680">
        <v>502.95</v>
      </c>
      <c r="E18" s="680">
        <v>494.44</v>
      </c>
      <c r="F18" s="680">
        <v>7679.05</v>
      </c>
      <c r="G18" s="680">
        <v>3905.09</v>
      </c>
      <c r="H18" s="680">
        <v>1284.92</v>
      </c>
      <c r="I18" s="680">
        <v>888.25</v>
      </c>
      <c r="J18" s="680">
        <v>19320.87</v>
      </c>
      <c r="K18" s="680">
        <v>24419.03</v>
      </c>
      <c r="L18" s="680">
        <v>13590.81</v>
      </c>
      <c r="M18" s="680">
        <v>17083.919999999998</v>
      </c>
      <c r="N18" s="680">
        <v>20417.75</v>
      </c>
      <c r="O18" s="680">
        <v>52146.3</v>
      </c>
      <c r="P18" s="680">
        <v>41154.050000000003</v>
      </c>
      <c r="Q18" s="680">
        <v>33561.74</v>
      </c>
      <c r="R18" s="680">
        <v>13597.59</v>
      </c>
      <c r="S18" s="680">
        <v>8973.8700000000008</v>
      </c>
      <c r="T18" s="680">
        <v>55131.3</v>
      </c>
      <c r="U18" s="680">
        <v>2884.33</v>
      </c>
      <c r="V18" s="680">
        <v>4330.6899999999996</v>
      </c>
      <c r="W18" s="680">
        <v>321366.95</v>
      </c>
      <c r="X18" s="680">
        <v>1064636.2</v>
      </c>
      <c r="Y18" s="681" t="s">
        <v>34</v>
      </c>
      <c r="Z18" s="680">
        <v>1754.75</v>
      </c>
    </row>
    <row r="19" spans="2:26" ht="75" x14ac:dyDescent="0.25">
      <c r="B19" s="679" t="s">
        <v>45</v>
      </c>
      <c r="C19" s="680">
        <v>1077699.96</v>
      </c>
      <c r="D19" s="680">
        <v>765.83</v>
      </c>
      <c r="E19" s="680">
        <v>8608.6299999999992</v>
      </c>
      <c r="F19" s="680">
        <v>29678.02</v>
      </c>
      <c r="G19" s="680">
        <v>6700.5</v>
      </c>
      <c r="H19" s="680">
        <v>2575.9899999999998</v>
      </c>
      <c r="I19" s="680">
        <v>15620.47</v>
      </c>
      <c r="J19" s="680">
        <v>93010.15</v>
      </c>
      <c r="K19" s="680">
        <v>24664.52</v>
      </c>
      <c r="L19" s="680">
        <v>24372.33</v>
      </c>
      <c r="M19" s="680">
        <v>308520.37</v>
      </c>
      <c r="N19" s="680">
        <v>51373.13</v>
      </c>
      <c r="O19" s="680">
        <v>25169.82</v>
      </c>
      <c r="P19" s="680">
        <v>135358.69</v>
      </c>
      <c r="Q19" s="680">
        <v>86946.559999999998</v>
      </c>
      <c r="R19" s="680">
        <v>144363.01999999999</v>
      </c>
      <c r="S19" s="680">
        <v>47937.27</v>
      </c>
      <c r="T19" s="680">
        <v>51179.75</v>
      </c>
      <c r="U19" s="680">
        <v>4614.18</v>
      </c>
      <c r="V19" s="680">
        <v>16240.72</v>
      </c>
      <c r="W19" s="680">
        <v>1077699.96</v>
      </c>
      <c r="X19" s="680">
        <v>706746.56</v>
      </c>
      <c r="Y19" s="680">
        <v>704088.74</v>
      </c>
      <c r="Z19" s="680">
        <v>123461.45</v>
      </c>
    </row>
    <row r="20" spans="2:26" ht="60" x14ac:dyDescent="0.25">
      <c r="B20" s="679" t="s">
        <v>46</v>
      </c>
      <c r="C20" s="680">
        <v>2008188.87</v>
      </c>
      <c r="D20" s="680">
        <v>4800.58</v>
      </c>
      <c r="E20" s="680">
        <v>25057.31</v>
      </c>
      <c r="F20" s="680">
        <v>37899.06</v>
      </c>
      <c r="G20" s="680">
        <v>14036.47</v>
      </c>
      <c r="H20" s="680">
        <v>2210.06</v>
      </c>
      <c r="I20" s="680">
        <v>14656.48</v>
      </c>
      <c r="J20" s="680">
        <v>112492.74</v>
      </c>
      <c r="K20" s="680">
        <v>74621.63</v>
      </c>
      <c r="L20" s="680">
        <v>17721.73</v>
      </c>
      <c r="M20" s="680">
        <v>27622.080000000002</v>
      </c>
      <c r="N20" s="680">
        <v>891336.83</v>
      </c>
      <c r="O20" s="680">
        <v>287099.15999999997</v>
      </c>
      <c r="P20" s="680">
        <v>89702</v>
      </c>
      <c r="Q20" s="680">
        <v>70952.62</v>
      </c>
      <c r="R20" s="680">
        <v>166700.85999999999</v>
      </c>
      <c r="S20" s="680">
        <v>8149.05</v>
      </c>
      <c r="T20" s="680">
        <v>121950.56</v>
      </c>
      <c r="U20" s="680">
        <v>5701.67</v>
      </c>
      <c r="V20" s="680">
        <v>35477.99</v>
      </c>
      <c r="W20" s="680">
        <v>2008188.87</v>
      </c>
      <c r="X20" s="680">
        <v>1274838.33</v>
      </c>
      <c r="Y20" s="680">
        <v>2538.0300000000002</v>
      </c>
      <c r="Z20" s="680">
        <v>195144.66</v>
      </c>
    </row>
    <row r="21" spans="2:26" ht="45" x14ac:dyDescent="0.25">
      <c r="B21" s="679" t="s">
        <v>47</v>
      </c>
      <c r="C21" s="680">
        <v>1382016.26</v>
      </c>
      <c r="D21" s="680">
        <v>28045.69</v>
      </c>
      <c r="E21" s="680">
        <v>2039.59</v>
      </c>
      <c r="F21" s="680">
        <v>35102.42</v>
      </c>
      <c r="G21" s="680">
        <v>6052.11</v>
      </c>
      <c r="H21" s="680">
        <v>2077.25</v>
      </c>
      <c r="I21" s="680">
        <v>26219.21</v>
      </c>
      <c r="J21" s="680">
        <v>295268.69</v>
      </c>
      <c r="K21" s="680">
        <v>38511.68</v>
      </c>
      <c r="L21" s="680">
        <v>97528</v>
      </c>
      <c r="M21" s="680">
        <v>60957.13</v>
      </c>
      <c r="N21" s="680">
        <v>137190.29999999999</v>
      </c>
      <c r="O21" s="680">
        <v>155363.32999999999</v>
      </c>
      <c r="P21" s="680">
        <v>146182.12</v>
      </c>
      <c r="Q21" s="680">
        <v>36275.01</v>
      </c>
      <c r="R21" s="680">
        <v>46373.57</v>
      </c>
      <c r="S21" s="680">
        <v>57742.54</v>
      </c>
      <c r="T21" s="680">
        <v>152227.15</v>
      </c>
      <c r="U21" s="680">
        <v>20533.71</v>
      </c>
      <c r="V21" s="680">
        <v>38326.75</v>
      </c>
      <c r="W21" s="680">
        <v>1382016.26</v>
      </c>
      <c r="X21" s="680">
        <v>2405997.86</v>
      </c>
      <c r="Y21" s="680">
        <v>202873.09</v>
      </c>
      <c r="Z21" s="680">
        <v>3089.03</v>
      </c>
    </row>
    <row r="22" spans="2:26" ht="90" x14ac:dyDescent="0.25">
      <c r="B22" s="679" t="s">
        <v>48</v>
      </c>
      <c r="C22" s="680">
        <v>2670465.36</v>
      </c>
      <c r="D22" s="680">
        <v>2429.35</v>
      </c>
      <c r="E22" s="680">
        <v>42923.24</v>
      </c>
      <c r="F22" s="680">
        <v>258586.06</v>
      </c>
      <c r="G22" s="680">
        <v>23521.01</v>
      </c>
      <c r="H22" s="680">
        <v>10601.86</v>
      </c>
      <c r="I22" s="680">
        <v>118553.85</v>
      </c>
      <c r="J22" s="680">
        <v>487294.52</v>
      </c>
      <c r="K22" s="680">
        <v>66983.97</v>
      </c>
      <c r="L22" s="680">
        <v>161180.67000000001</v>
      </c>
      <c r="M22" s="680">
        <v>267300.87</v>
      </c>
      <c r="N22" s="680">
        <v>191527.67999999999</v>
      </c>
      <c r="O22" s="680">
        <v>156132.79</v>
      </c>
      <c r="P22" s="680">
        <v>326926.33</v>
      </c>
      <c r="Q22" s="680">
        <v>174405.41</v>
      </c>
      <c r="R22" s="680">
        <v>136058.10999999999</v>
      </c>
      <c r="S22" s="680">
        <v>30765.69</v>
      </c>
      <c r="T22" s="680">
        <v>170533.83</v>
      </c>
      <c r="U22" s="680">
        <v>16496.009999999998</v>
      </c>
      <c r="V22" s="680">
        <v>28244.1</v>
      </c>
      <c r="W22" s="680">
        <v>2670465.36</v>
      </c>
      <c r="X22" s="680">
        <v>208737.54</v>
      </c>
      <c r="Y22" s="680">
        <v>905629.98</v>
      </c>
      <c r="Z22" s="680">
        <v>219944.15</v>
      </c>
    </row>
    <row r="23" spans="2:26" ht="60" x14ac:dyDescent="0.25">
      <c r="B23" s="679" t="s">
        <v>49</v>
      </c>
      <c r="C23" s="680">
        <v>1466279.67</v>
      </c>
      <c r="D23" s="680">
        <v>4317.08</v>
      </c>
      <c r="E23" s="680">
        <v>13519.43</v>
      </c>
      <c r="F23" s="680">
        <v>67774.52</v>
      </c>
      <c r="G23" s="680">
        <v>22122.51</v>
      </c>
      <c r="H23" s="680">
        <v>6466.08</v>
      </c>
      <c r="I23" s="680">
        <v>41341.599999999999</v>
      </c>
      <c r="J23" s="680">
        <v>230735.25</v>
      </c>
      <c r="K23" s="680">
        <v>102600.89</v>
      </c>
      <c r="L23" s="680">
        <v>41165.379999999997</v>
      </c>
      <c r="M23" s="680">
        <v>157753.20000000001</v>
      </c>
      <c r="N23" s="680">
        <v>64822.34</v>
      </c>
      <c r="O23" s="680">
        <v>176124.65</v>
      </c>
      <c r="P23" s="680">
        <v>155036.6</v>
      </c>
      <c r="Q23" s="680">
        <v>135030.32999999999</v>
      </c>
      <c r="R23" s="680">
        <v>82629.98</v>
      </c>
      <c r="S23" s="680">
        <v>19117.02</v>
      </c>
      <c r="T23" s="680">
        <v>121193.56</v>
      </c>
      <c r="U23" s="680">
        <v>8442.2099999999991</v>
      </c>
      <c r="V23" s="680">
        <v>16087.04</v>
      </c>
      <c r="W23" s="680">
        <v>1466279.67</v>
      </c>
      <c r="X23" s="680">
        <v>195602.08</v>
      </c>
      <c r="Y23" s="681" t="s">
        <v>34</v>
      </c>
      <c r="Z23" s="680">
        <v>91178.71</v>
      </c>
    </row>
    <row r="24" spans="2:26" ht="135" x14ac:dyDescent="0.25">
      <c r="B24" s="679" t="s">
        <v>50</v>
      </c>
      <c r="C24" s="680">
        <v>17150.46</v>
      </c>
      <c r="D24" s="681" t="s">
        <v>34</v>
      </c>
      <c r="E24" s="681" t="s">
        <v>34</v>
      </c>
      <c r="F24" s="680">
        <v>47.33</v>
      </c>
      <c r="G24" s="680">
        <v>55.23</v>
      </c>
      <c r="H24" s="680">
        <v>2.52</v>
      </c>
      <c r="I24" s="681" t="s">
        <v>34</v>
      </c>
      <c r="J24" s="680">
        <v>89.71</v>
      </c>
      <c r="K24" s="681" t="s">
        <v>34</v>
      </c>
      <c r="L24" s="680">
        <v>23.93</v>
      </c>
      <c r="M24" s="680">
        <v>134.65</v>
      </c>
      <c r="N24" s="680">
        <v>12641.58</v>
      </c>
      <c r="O24" s="680">
        <v>600.58000000000004</v>
      </c>
      <c r="P24" s="680">
        <v>867.18</v>
      </c>
      <c r="Q24" s="680">
        <v>1487.92</v>
      </c>
      <c r="R24" s="680">
        <v>481.71</v>
      </c>
      <c r="S24" s="680">
        <v>317.27</v>
      </c>
      <c r="T24" s="680">
        <v>290.05</v>
      </c>
      <c r="U24" s="680">
        <v>1.21</v>
      </c>
      <c r="V24" s="680">
        <v>109.59</v>
      </c>
      <c r="W24" s="680">
        <v>17150.46</v>
      </c>
      <c r="X24" s="680">
        <v>2254845.58</v>
      </c>
      <c r="Y24" s="681" t="s">
        <v>34</v>
      </c>
      <c r="Z24" s="681" t="s">
        <v>34</v>
      </c>
    </row>
    <row r="25" spans="2:26" ht="30" x14ac:dyDescent="0.25">
      <c r="B25" s="679" t="s">
        <v>51</v>
      </c>
      <c r="C25" s="680">
        <v>56367.75</v>
      </c>
      <c r="D25" s="680">
        <v>17.95</v>
      </c>
      <c r="E25" s="681" t="s">
        <v>34</v>
      </c>
      <c r="F25" s="680">
        <v>50.96</v>
      </c>
      <c r="G25" s="680">
        <v>174.36</v>
      </c>
      <c r="H25" s="681" t="s">
        <v>34</v>
      </c>
      <c r="I25" s="680">
        <v>4.87</v>
      </c>
      <c r="J25" s="680">
        <v>9142.02</v>
      </c>
      <c r="K25" s="680">
        <v>257.94</v>
      </c>
      <c r="L25" s="681" t="s">
        <v>34</v>
      </c>
      <c r="M25" s="680">
        <v>281.75</v>
      </c>
      <c r="N25" s="680">
        <v>67.03</v>
      </c>
      <c r="O25" s="681" t="s">
        <v>34</v>
      </c>
      <c r="P25" s="680">
        <v>63.76</v>
      </c>
      <c r="Q25" s="680">
        <v>2289.9899999999998</v>
      </c>
      <c r="R25" s="680">
        <v>13114.26</v>
      </c>
      <c r="S25" s="680">
        <v>18817.89</v>
      </c>
      <c r="T25" s="680">
        <v>31.03</v>
      </c>
      <c r="U25" s="680">
        <v>5055.8500000000004</v>
      </c>
      <c r="V25" s="680">
        <v>6998.11</v>
      </c>
      <c r="W25" s="680">
        <v>56367.75</v>
      </c>
      <c r="X25" s="680">
        <v>1401166.46</v>
      </c>
      <c r="Y25" s="681" t="s">
        <v>34</v>
      </c>
      <c r="Z25" s="680">
        <v>6351.51</v>
      </c>
    </row>
    <row r="26" spans="2:26" ht="60" x14ac:dyDescent="0.25">
      <c r="B26" s="679" t="s">
        <v>52</v>
      </c>
      <c r="C26" s="680">
        <v>65266.49</v>
      </c>
      <c r="D26" s="681" t="s">
        <v>34</v>
      </c>
      <c r="E26" s="681" t="s">
        <v>34</v>
      </c>
      <c r="F26" s="681" t="s">
        <v>34</v>
      </c>
      <c r="G26" s="681" t="s">
        <v>34</v>
      </c>
      <c r="H26" s="681" t="s">
        <v>34</v>
      </c>
      <c r="I26" s="681" t="s">
        <v>34</v>
      </c>
      <c r="J26" s="681" t="s">
        <v>34</v>
      </c>
      <c r="K26" s="681" t="s">
        <v>34</v>
      </c>
      <c r="L26" s="681" t="s">
        <v>34</v>
      </c>
      <c r="M26" s="681" t="s">
        <v>34</v>
      </c>
      <c r="N26" s="681" t="s">
        <v>34</v>
      </c>
      <c r="O26" s="681" t="s">
        <v>34</v>
      </c>
      <c r="P26" s="680">
        <v>163.38999999999999</v>
      </c>
      <c r="Q26" s="680">
        <v>81.069999999999993</v>
      </c>
      <c r="R26" s="680">
        <v>22036.16</v>
      </c>
      <c r="S26" s="681" t="s">
        <v>34</v>
      </c>
      <c r="T26" s="680">
        <v>42753.1</v>
      </c>
      <c r="U26" s="680">
        <v>98.64</v>
      </c>
      <c r="V26" s="680">
        <v>134.12</v>
      </c>
      <c r="W26" s="680">
        <v>65266.49</v>
      </c>
      <c r="X26" s="680">
        <v>3045940.48</v>
      </c>
      <c r="Y26" s="681" t="s">
        <v>34</v>
      </c>
      <c r="Z26" s="680">
        <v>7725.64</v>
      </c>
    </row>
    <row r="27" spans="2:26" ht="75" x14ac:dyDescent="0.25">
      <c r="B27" s="679" t="s">
        <v>53</v>
      </c>
      <c r="C27" s="680">
        <v>116092.79</v>
      </c>
      <c r="D27" s="680">
        <v>130.52000000000001</v>
      </c>
      <c r="E27" s="680">
        <v>37.44</v>
      </c>
      <c r="F27" s="680">
        <v>1392.85</v>
      </c>
      <c r="G27" s="680">
        <v>262.14999999999998</v>
      </c>
      <c r="H27" s="680">
        <v>232.21</v>
      </c>
      <c r="I27" s="680">
        <v>416.39</v>
      </c>
      <c r="J27" s="680">
        <v>7782.48</v>
      </c>
      <c r="K27" s="680">
        <v>1269.73</v>
      </c>
      <c r="L27" s="680">
        <v>2953.9</v>
      </c>
      <c r="M27" s="680">
        <v>26493.21</v>
      </c>
      <c r="N27" s="680">
        <v>3730.2</v>
      </c>
      <c r="O27" s="680">
        <v>9956.81</v>
      </c>
      <c r="P27" s="680">
        <v>15176.8</v>
      </c>
      <c r="Q27" s="680">
        <v>6166.46</v>
      </c>
      <c r="R27" s="680">
        <v>3803.82</v>
      </c>
      <c r="S27" s="680">
        <v>3363.88</v>
      </c>
      <c r="T27" s="680">
        <v>3559.32</v>
      </c>
      <c r="U27" s="680">
        <v>25738.57</v>
      </c>
      <c r="V27" s="680">
        <v>3626.06</v>
      </c>
      <c r="W27" s="680">
        <v>116092.79</v>
      </c>
      <c r="X27" s="680">
        <v>283525.15000000002</v>
      </c>
      <c r="Y27" s="680">
        <v>6283.96</v>
      </c>
      <c r="Z27" s="680">
        <v>1445.6</v>
      </c>
    </row>
    <row r="28" spans="2:26" ht="30" x14ac:dyDescent="0.25">
      <c r="B28" s="679" t="s">
        <v>54</v>
      </c>
      <c r="C28" s="680">
        <v>146684.81</v>
      </c>
      <c r="D28" s="680">
        <v>209.78</v>
      </c>
      <c r="E28" s="680">
        <v>533.49</v>
      </c>
      <c r="F28" s="680">
        <v>2896.15</v>
      </c>
      <c r="G28" s="680">
        <v>479.39</v>
      </c>
      <c r="H28" s="680">
        <v>995.95</v>
      </c>
      <c r="I28" s="680">
        <v>3000.71</v>
      </c>
      <c r="J28" s="680">
        <v>19375.89</v>
      </c>
      <c r="K28" s="680">
        <v>6523.7</v>
      </c>
      <c r="L28" s="680">
        <v>6060.35</v>
      </c>
      <c r="M28" s="680">
        <v>4468.1499999999996</v>
      </c>
      <c r="N28" s="680">
        <v>12343.4</v>
      </c>
      <c r="O28" s="680">
        <v>6540.34</v>
      </c>
      <c r="P28" s="680">
        <v>11399.44</v>
      </c>
      <c r="Q28" s="680">
        <v>9808.06</v>
      </c>
      <c r="R28" s="680">
        <v>32524.89</v>
      </c>
      <c r="S28" s="680">
        <v>9447.83</v>
      </c>
      <c r="T28" s="680">
        <v>12320.58</v>
      </c>
      <c r="U28" s="680">
        <v>1199.72</v>
      </c>
      <c r="V28" s="680">
        <v>6556.98</v>
      </c>
      <c r="W28" s="680">
        <v>146684.81</v>
      </c>
      <c r="X28" s="680">
        <v>434309.09</v>
      </c>
      <c r="Y28" s="681" t="s">
        <v>34</v>
      </c>
      <c r="Z28" s="680">
        <v>11.5</v>
      </c>
    </row>
    <row r="29" spans="2:26" ht="195" x14ac:dyDescent="0.25">
      <c r="B29" s="679" t="s">
        <v>55</v>
      </c>
      <c r="C29" s="681" t="s">
        <v>34</v>
      </c>
      <c r="D29" s="681" t="s">
        <v>34</v>
      </c>
      <c r="E29" s="681" t="s">
        <v>34</v>
      </c>
      <c r="F29" s="681" t="s">
        <v>34</v>
      </c>
      <c r="G29" s="681" t="s">
        <v>34</v>
      </c>
      <c r="H29" s="681" t="s">
        <v>34</v>
      </c>
      <c r="I29" s="681" t="s">
        <v>34</v>
      </c>
      <c r="J29" s="681" t="s">
        <v>34</v>
      </c>
      <c r="K29" s="681" t="s">
        <v>34</v>
      </c>
      <c r="L29" s="681" t="s">
        <v>34</v>
      </c>
      <c r="M29" s="681" t="s">
        <v>34</v>
      </c>
      <c r="N29" s="681" t="s">
        <v>34</v>
      </c>
      <c r="O29" s="681" t="s">
        <v>34</v>
      </c>
      <c r="P29" s="681" t="s">
        <v>34</v>
      </c>
      <c r="Q29" s="681" t="s">
        <v>34</v>
      </c>
      <c r="R29" s="681" t="s">
        <v>34</v>
      </c>
      <c r="S29" s="681" t="s">
        <v>34</v>
      </c>
      <c r="T29" s="681" t="s">
        <v>34</v>
      </c>
      <c r="U29" s="681" t="s">
        <v>34</v>
      </c>
      <c r="V29" s="681" t="s">
        <v>34</v>
      </c>
      <c r="W29" s="681" t="s">
        <v>34</v>
      </c>
      <c r="X29" s="680">
        <v>22060.65</v>
      </c>
      <c r="Y29" s="681" t="s">
        <v>34</v>
      </c>
      <c r="Z29" s="681" t="s">
        <v>34</v>
      </c>
    </row>
    <row r="30" spans="2:26" ht="105" x14ac:dyDescent="0.25">
      <c r="B30" s="679" t="s">
        <v>56</v>
      </c>
      <c r="C30" s="681" t="s">
        <v>34</v>
      </c>
      <c r="D30" s="681" t="s">
        <v>34</v>
      </c>
      <c r="E30" s="681" t="s">
        <v>34</v>
      </c>
      <c r="F30" s="681" t="s">
        <v>34</v>
      </c>
      <c r="G30" s="681" t="s">
        <v>34</v>
      </c>
      <c r="H30" s="681" t="s">
        <v>34</v>
      </c>
      <c r="I30" s="681" t="s">
        <v>34</v>
      </c>
      <c r="J30" s="681" t="s">
        <v>34</v>
      </c>
      <c r="K30" s="681" t="s">
        <v>34</v>
      </c>
      <c r="L30" s="681" t="s">
        <v>34</v>
      </c>
      <c r="M30" s="681" t="s">
        <v>34</v>
      </c>
      <c r="N30" s="681" t="s">
        <v>34</v>
      </c>
      <c r="O30" s="681" t="s">
        <v>34</v>
      </c>
      <c r="P30" s="681" t="s">
        <v>34</v>
      </c>
      <c r="Q30" s="681" t="s">
        <v>34</v>
      </c>
      <c r="R30" s="681" t="s">
        <v>34</v>
      </c>
      <c r="S30" s="681" t="s">
        <v>34</v>
      </c>
      <c r="T30" s="681" t="s">
        <v>34</v>
      </c>
      <c r="U30" s="681" t="s">
        <v>34</v>
      </c>
      <c r="V30" s="681" t="s">
        <v>34</v>
      </c>
      <c r="W30" s="681" t="s">
        <v>34</v>
      </c>
      <c r="X30" s="681" t="s">
        <v>34</v>
      </c>
      <c r="Y30" s="681" t="s">
        <v>34</v>
      </c>
      <c r="Z30" s="680">
        <v>4281.6099999999997</v>
      </c>
    </row>
    <row r="31" spans="2:26" ht="30" x14ac:dyDescent="0.25">
      <c r="B31" s="679" t="s">
        <v>84</v>
      </c>
      <c r="C31" s="680">
        <v>201198.48</v>
      </c>
      <c r="D31" s="680">
        <v>814.76</v>
      </c>
      <c r="E31" s="680">
        <v>3342.29</v>
      </c>
      <c r="F31" s="680">
        <v>60537.46</v>
      </c>
      <c r="G31" s="680">
        <v>10450.09</v>
      </c>
      <c r="H31" s="680">
        <v>1609.67</v>
      </c>
      <c r="I31" s="680">
        <v>5719.3</v>
      </c>
      <c r="J31" s="680">
        <v>11426.93</v>
      </c>
      <c r="K31" s="680">
        <v>18483.21</v>
      </c>
      <c r="L31" s="680">
        <v>2855.33</v>
      </c>
      <c r="M31" s="680">
        <v>9531.94</v>
      </c>
      <c r="N31" s="680">
        <v>46741.55</v>
      </c>
      <c r="O31" s="680">
        <v>4253.2299999999996</v>
      </c>
      <c r="P31" s="680">
        <v>4855.2</v>
      </c>
      <c r="Q31" s="680">
        <v>2234.2600000000002</v>
      </c>
      <c r="R31" s="680">
        <v>11453.55</v>
      </c>
      <c r="S31" s="680">
        <v>1056.33</v>
      </c>
      <c r="T31" s="680">
        <v>210.25</v>
      </c>
      <c r="U31" s="680">
        <v>1419.79</v>
      </c>
      <c r="V31" s="680">
        <v>4203.32</v>
      </c>
      <c r="W31" s="680">
        <v>201198.48</v>
      </c>
      <c r="X31" s="680">
        <v>287278.84000000003</v>
      </c>
      <c r="Y31" s="680">
        <v>-114396.25</v>
      </c>
      <c r="Z31" s="680">
        <v>61209.79</v>
      </c>
    </row>
    <row r="33" spans="2:27" x14ac:dyDescent="0.25">
      <c r="B33" s="683" t="s">
        <v>57</v>
      </c>
      <c r="AA33" s="684" t="s">
        <v>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3EDF6-3ED5-4624-9F42-2FCF4E5B4B4B}">
  <dimension ref="B1:AC33"/>
  <sheetViews>
    <sheetView topLeftCell="A6" workbookViewId="0">
      <selection activeCell="D10" sqref="D10:Z31"/>
    </sheetView>
  </sheetViews>
  <sheetFormatPr baseColWidth="10" defaultColWidth="11.5703125" defaultRowHeight="15" x14ac:dyDescent="0.25"/>
  <cols>
    <col min="1" max="16384" width="11.5703125" style="673"/>
  </cols>
  <sheetData>
    <row r="1" spans="2:29" x14ac:dyDescent="0.25">
      <c r="B1" s="672" t="s">
        <v>0</v>
      </c>
    </row>
    <row r="2" spans="2:29" x14ac:dyDescent="0.25">
      <c r="B2" s="674" t="s">
        <v>83</v>
      </c>
    </row>
    <row r="3" spans="2:29" x14ac:dyDescent="0.25">
      <c r="B3" s="674" t="s">
        <v>2</v>
      </c>
    </row>
    <row r="4" spans="2:29" x14ac:dyDescent="0.25">
      <c r="B4" s="674" t="s">
        <v>82</v>
      </c>
    </row>
    <row r="5" spans="2:29" x14ac:dyDescent="0.25">
      <c r="AA5" s="647" t="s">
        <v>73</v>
      </c>
      <c r="AB5" t="s">
        <v>74</v>
      </c>
      <c r="AC5" t="s">
        <v>75</v>
      </c>
    </row>
    <row r="6" spans="2:29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6</v>
      </c>
      <c r="Y6" s="676" t="s">
        <v>7</v>
      </c>
      <c r="Z6" s="676" t="s">
        <v>8</v>
      </c>
    </row>
    <row r="7" spans="2:29" ht="150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10</v>
      </c>
      <c r="X7" s="676" t="s">
        <v>32</v>
      </c>
      <c r="Y7" s="676" t="s">
        <v>32</v>
      </c>
      <c r="Z7" s="676" t="s">
        <v>32</v>
      </c>
    </row>
    <row r="8" spans="2:29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</row>
    <row r="9" spans="2:29" x14ac:dyDescent="0.25">
      <c r="B9" s="679" t="s">
        <v>35</v>
      </c>
      <c r="C9" s="680">
        <v>18089683.140000001</v>
      </c>
      <c r="D9" s="680">
        <v>319476.46999999997</v>
      </c>
      <c r="E9" s="680">
        <v>294577.75</v>
      </c>
      <c r="F9" s="680">
        <v>3845469.63</v>
      </c>
      <c r="G9" s="680">
        <v>259491.02</v>
      </c>
      <c r="H9" s="680">
        <v>67835.240000000005</v>
      </c>
      <c r="I9" s="680">
        <v>1019147.87</v>
      </c>
      <c r="J9" s="680">
        <v>2010243.7</v>
      </c>
      <c r="K9" s="680">
        <v>779642.92</v>
      </c>
      <c r="L9" s="680">
        <v>609740.4</v>
      </c>
      <c r="M9" s="680">
        <v>1068877.83</v>
      </c>
      <c r="N9" s="680">
        <v>1496776.43</v>
      </c>
      <c r="O9" s="680">
        <v>1298219.1000000001</v>
      </c>
      <c r="P9" s="680">
        <v>1169865.6299999999</v>
      </c>
      <c r="Q9" s="680">
        <v>710090.07</v>
      </c>
      <c r="R9" s="680">
        <v>1334133.6399999999</v>
      </c>
      <c r="S9" s="680">
        <v>430186.58</v>
      </c>
      <c r="T9" s="680">
        <v>1050896.01</v>
      </c>
      <c r="U9" s="680">
        <v>115988.59</v>
      </c>
      <c r="V9" s="680">
        <v>209024.24</v>
      </c>
      <c r="W9" s="680">
        <v>18089683.140000001</v>
      </c>
      <c r="X9" s="680">
        <v>19261608.82</v>
      </c>
      <c r="Y9" s="680">
        <v>4939578.83</v>
      </c>
      <c r="Z9" s="680">
        <v>2375698.19</v>
      </c>
    </row>
    <row r="10" spans="2:29" ht="75" x14ac:dyDescent="0.25">
      <c r="B10" s="679" t="s">
        <v>36</v>
      </c>
      <c r="C10" s="680">
        <v>530936.24</v>
      </c>
      <c r="D10" s="680">
        <f>USA!D10/D$9</f>
        <v>0.41302359450760184</v>
      </c>
      <c r="E10" s="680">
        <f>USA!E10/E$9</f>
        <v>6.9557188212619595E-4</v>
      </c>
      <c r="F10" s="680">
        <f>USA!F10/F$9</f>
        <v>9.3914326401792439E-2</v>
      </c>
      <c r="G10" s="680">
        <f>USA!G10/G$9</f>
        <v>0</v>
      </c>
      <c r="H10" s="680">
        <f>USA!H10/H$9</f>
        <v>0</v>
      </c>
      <c r="I10" s="680">
        <f>USA!I10/I$9</f>
        <v>4.8453714572351501E-3</v>
      </c>
      <c r="J10" s="680">
        <f>USA!J10/J$9</f>
        <v>3.1512895675285539E-3</v>
      </c>
      <c r="K10" s="680">
        <f>USA!K10/K$9</f>
        <v>2.1164817349973497E-4</v>
      </c>
      <c r="L10" s="680">
        <f>USA!L10/L$9</f>
        <v>2.0519732659997597E-2</v>
      </c>
      <c r="M10" s="680">
        <f>USA!M10/M$9</f>
        <v>3.9293545830209611E-7</v>
      </c>
      <c r="N10" s="680">
        <f>USA!N10/N$9</f>
        <v>1.2693946550187191E-7</v>
      </c>
      <c r="O10" s="680">
        <f>USA!O10/O$9</f>
        <v>5.114699051955097E-6</v>
      </c>
      <c r="P10" s="680">
        <f>USA!P10/P$9</f>
        <v>1.6479841364345411E-3</v>
      </c>
      <c r="Q10" s="680">
        <f>USA!Q10/Q$9</f>
        <v>1.7356530559566902E-3</v>
      </c>
      <c r="R10" s="680">
        <f>USA!R10/R$9</f>
        <v>6.2118064873920723E-3</v>
      </c>
      <c r="S10" s="680">
        <f>USA!S10/S$9</f>
        <v>2.1533912099257024E-3</v>
      </c>
      <c r="T10" s="680" t="e">
        <f>USA!T10/T$9</f>
        <v>#VALUE!</v>
      </c>
      <c r="U10" s="680">
        <f>USA!U10/U$9</f>
        <v>8.6109331961014435E-3</v>
      </c>
      <c r="V10" s="680">
        <f>USA!V10/V$9</f>
        <v>1.4612180864764777E-3</v>
      </c>
      <c r="W10" s="680">
        <f>USA!W10/W$9</f>
        <v>2.93502233229277E-2</v>
      </c>
      <c r="X10" s="680">
        <f>USA!X10/X$9</f>
        <v>1.0717745954099384E-2</v>
      </c>
      <c r="Y10" s="680" t="e">
        <f>USA!Y10/Y$9</f>
        <v>#VALUE!</v>
      </c>
      <c r="Z10" s="680">
        <f>USA!Z10/Z$9</f>
        <v>3.729298206856823E-2</v>
      </c>
      <c r="AA10" s="680" t="e">
        <f>USA!AA10/AA$9</f>
        <v>#DIV/0!</v>
      </c>
      <c r="AB10" s="680" t="e">
        <f>USA!AB10/AB$9</f>
        <v>#DIV/0!</v>
      </c>
    </row>
    <row r="11" spans="2:29" ht="45" x14ac:dyDescent="0.25">
      <c r="B11" s="679" t="s">
        <v>37</v>
      </c>
      <c r="C11" s="680">
        <v>631676.12</v>
      </c>
      <c r="D11" s="680">
        <f>USA!D11/D$9</f>
        <v>7.1832833259989383E-3</v>
      </c>
      <c r="E11" s="680">
        <f>USA!E11/E$9</f>
        <v>0.27961857268581897</v>
      </c>
      <c r="F11" s="680">
        <f>USA!F11/F$9</f>
        <v>0.10789512333243938</v>
      </c>
      <c r="G11" s="680">
        <f>USA!G11/G$9</f>
        <v>0.20762071072825564</v>
      </c>
      <c r="H11" s="680">
        <f>USA!H11/H$9</f>
        <v>5.8161510153129847E-3</v>
      </c>
      <c r="I11" s="680">
        <f>USA!I11/I$9</f>
        <v>3.2749124030451042E-2</v>
      </c>
      <c r="J11" s="680">
        <f>USA!J11/J$9</f>
        <v>5.555047878025933E-5</v>
      </c>
      <c r="K11" s="680">
        <f>USA!K11/K$9</f>
        <v>3.1669626397684721E-4</v>
      </c>
      <c r="L11" s="680">
        <f>USA!L11/L$9</f>
        <v>1.0328657900969002E-3</v>
      </c>
      <c r="M11" s="680">
        <f>USA!M11/M$9</f>
        <v>1.6218130373234516E-3</v>
      </c>
      <c r="N11" s="680" t="e">
        <f>USA!N11/N$9</f>
        <v>#VALUE!</v>
      </c>
      <c r="O11" s="680">
        <f>USA!O11/O$9</f>
        <v>4.7921032744010621E-4</v>
      </c>
      <c r="P11" s="680">
        <f>USA!P11/P$9</f>
        <v>1.6381795916168597E-3</v>
      </c>
      <c r="Q11" s="680">
        <f>USA!Q11/Q$9</f>
        <v>1.2362234554272814E-3</v>
      </c>
      <c r="R11" s="680">
        <f>USA!R11/R$9</f>
        <v>2.6759523131430821E-2</v>
      </c>
      <c r="S11" s="680">
        <f>USA!S11/S$9</f>
        <v>1.7915017246702581E-3</v>
      </c>
      <c r="T11" s="680">
        <f>USA!T11/T$9</f>
        <v>1.2585450771670546E-4</v>
      </c>
      <c r="U11" s="680">
        <f>USA!U11/U$9</f>
        <v>7.1657048335530245E-3</v>
      </c>
      <c r="V11" s="680">
        <f>USA!V11/V$9</f>
        <v>4.2329061930807639E-3</v>
      </c>
      <c r="W11" s="680">
        <f>USA!W11/W$9</f>
        <v>3.4919136787047118E-2</v>
      </c>
      <c r="X11" s="680">
        <f>USA!X11/X$9</f>
        <v>3.1736705158567333E-6</v>
      </c>
      <c r="Y11" s="680">
        <f>USA!Y11/Y$9</f>
        <v>1.6191404723467081E-2</v>
      </c>
      <c r="Z11" s="680">
        <f>USA!Z11/Z$9</f>
        <v>5.6408617291576084E-2</v>
      </c>
      <c r="AA11" s="680" t="e">
        <f>USA!AA11/AA$9</f>
        <v>#DIV/0!</v>
      </c>
      <c r="AB11" s="680" t="e">
        <f>USA!AB11/AB$9</f>
        <v>#DIV/0!</v>
      </c>
    </row>
    <row r="12" spans="2:29" ht="45" x14ac:dyDescent="0.25">
      <c r="B12" s="679" t="s">
        <v>38</v>
      </c>
      <c r="C12" s="680">
        <v>5492214.7699999996</v>
      </c>
      <c r="D12" s="680">
        <f>USA!D12/D$9</f>
        <v>0.41890997480972547</v>
      </c>
      <c r="E12" s="680">
        <f>USA!E12/E$9</f>
        <v>0.32593839826667154</v>
      </c>
      <c r="F12" s="680">
        <f>USA!F12/F$9</f>
        <v>0.62499846345165389</v>
      </c>
      <c r="G12" s="680">
        <f>USA!G12/G$9</f>
        <v>0.17812832212844976</v>
      </c>
      <c r="H12" s="680">
        <f>USA!H12/H$9</f>
        <v>0.30341722090170242</v>
      </c>
      <c r="I12" s="680">
        <f>USA!I12/I$9</f>
        <v>0.72396807344551484</v>
      </c>
      <c r="J12" s="680">
        <f>USA!J12/J$9</f>
        <v>0.14300578084139748</v>
      </c>
      <c r="K12" s="680">
        <f>USA!K12/K$9</f>
        <v>0.21673681074407755</v>
      </c>
      <c r="L12" s="680">
        <f>USA!L12/L$9</f>
        <v>0.27541494708239767</v>
      </c>
      <c r="M12" s="680">
        <f>USA!M12/M$9</f>
        <v>0.13281248428550529</v>
      </c>
      <c r="N12" s="680">
        <f>USA!N12/N$9</f>
        <v>2.2097281422316359E-2</v>
      </c>
      <c r="O12" s="680">
        <f>USA!O12/O$9</f>
        <v>5.7463774797335831E-2</v>
      </c>
      <c r="P12" s="680">
        <f>USA!P12/P$9</f>
        <v>0.14335000165788273</v>
      </c>
      <c r="Q12" s="680">
        <f>USA!Q12/Q$9</f>
        <v>0.13259660144240576</v>
      </c>
      <c r="R12" s="680">
        <f>USA!R12/R$9</f>
        <v>0.33438207134931403</v>
      </c>
      <c r="S12" s="680">
        <f>USA!S12/S$9</f>
        <v>0.37113982030773712</v>
      </c>
      <c r="T12" s="680">
        <f>USA!T12/T$9</f>
        <v>0.25144809523065942</v>
      </c>
      <c r="U12" s="680">
        <f>USA!U12/U$9</f>
        <v>0.12352533986317103</v>
      </c>
      <c r="V12" s="680">
        <f>USA!V12/V$9</f>
        <v>0.16314208342534819</v>
      </c>
      <c r="W12" s="680">
        <f>USA!W12/W$9</f>
        <v>0.30361033565345241</v>
      </c>
      <c r="X12" s="680">
        <f>USA!X12/X$9</f>
        <v>0.24300415524688246</v>
      </c>
      <c r="Y12" s="680">
        <f>USA!Y12/Y$9</f>
        <v>0.29265903627658069</v>
      </c>
      <c r="Z12" s="680">
        <f>USA!Z12/Z$9</f>
        <v>0.58316723724910535</v>
      </c>
      <c r="AA12" s="680" t="e">
        <f>USA!AA12/AA$9</f>
        <v>#DIV/0!</v>
      </c>
      <c r="AB12" s="680" t="e">
        <f>USA!AB12/AB$9</f>
        <v>#DIV/0!</v>
      </c>
    </row>
    <row r="13" spans="2:29" ht="90" x14ac:dyDescent="0.25">
      <c r="B13" s="679" t="s">
        <v>39</v>
      </c>
      <c r="C13" s="680">
        <v>455297.73</v>
      </c>
      <c r="D13" s="680">
        <f>USA!D13/D$9</f>
        <v>1.0398199278964114E-2</v>
      </c>
      <c r="E13" s="680">
        <f>USA!E13/E$9</f>
        <v>2.7793137804874943E-2</v>
      </c>
      <c r="F13" s="680">
        <f>USA!F13/F$9</f>
        <v>1.450943977419996E-2</v>
      </c>
      <c r="G13" s="680">
        <f>USA!G13/G$9</f>
        <v>0.10842517787320734</v>
      </c>
      <c r="H13" s="680">
        <f>USA!H13/H$9</f>
        <v>9.3361503548892878E-3</v>
      </c>
      <c r="I13" s="680">
        <f>USA!I13/I$9</f>
        <v>6.5278064114484193E-3</v>
      </c>
      <c r="J13" s="680">
        <f>USA!J13/J$9</f>
        <v>3.6012648615687738E-2</v>
      </c>
      <c r="K13" s="680">
        <f>USA!K13/K$9</f>
        <v>2.603895896341879E-2</v>
      </c>
      <c r="L13" s="680">
        <f>USA!L13/L$9</f>
        <v>5.7545243844757545E-2</v>
      </c>
      <c r="M13" s="680">
        <f>USA!M13/M$9</f>
        <v>6.1355094248703793E-3</v>
      </c>
      <c r="N13" s="680">
        <f>USA!N13/N$9</f>
        <v>3.0408816632688427E-3</v>
      </c>
      <c r="O13" s="680">
        <f>USA!O13/O$9</f>
        <v>0.10900293332612344</v>
      </c>
      <c r="P13" s="680">
        <f>USA!P13/P$9</f>
        <v>1.5320528734569286E-2</v>
      </c>
      <c r="Q13" s="680">
        <f>USA!Q13/Q$9</f>
        <v>7.1505154268669052E-3</v>
      </c>
      <c r="R13" s="680">
        <f>USA!R13/R$9</f>
        <v>1.0450204973468775E-2</v>
      </c>
      <c r="S13" s="680">
        <f>USA!S13/S$9</f>
        <v>4.1404406432204367E-2</v>
      </c>
      <c r="T13" s="680">
        <f>USA!T13/T$9</f>
        <v>1.255416318499487E-2</v>
      </c>
      <c r="U13" s="680">
        <f>USA!U13/U$9</f>
        <v>1.4694290188371114E-2</v>
      </c>
      <c r="V13" s="680">
        <f>USA!V13/V$9</f>
        <v>1.2044583920027649E-2</v>
      </c>
      <c r="W13" s="680">
        <f>USA!W13/W$9</f>
        <v>2.5168916806134835E-2</v>
      </c>
      <c r="X13" s="680">
        <f>USA!X13/X$9</f>
        <v>1.3435889619525562E-2</v>
      </c>
      <c r="Y13" s="680" t="e">
        <f>USA!Y13/Y$9</f>
        <v>#VALUE!</v>
      </c>
      <c r="Z13" s="680">
        <f>USA!Z13/Z$9</f>
        <v>1.250040940596078E-3</v>
      </c>
      <c r="AA13" s="680" t="e">
        <f>USA!AA13/AA$9</f>
        <v>#DIV/0!</v>
      </c>
      <c r="AB13" s="680" t="e">
        <f>USA!AB13/AB$9</f>
        <v>#DIV/0!</v>
      </c>
    </row>
    <row r="14" spans="2:29" ht="120" x14ac:dyDescent="0.25">
      <c r="B14" s="679" t="s">
        <v>40</v>
      </c>
      <c r="C14" s="680">
        <v>187780.49</v>
      </c>
      <c r="D14" s="680">
        <f>USA!D14/D$9</f>
        <v>6.2794295930463997E-3</v>
      </c>
      <c r="E14" s="680">
        <f>USA!E14/E$9</f>
        <v>1.6100774753015121E-2</v>
      </c>
      <c r="F14" s="680">
        <f>USA!F14/F$9</f>
        <v>2.8850962476590926E-3</v>
      </c>
      <c r="G14" s="680">
        <f>USA!G14/G$9</f>
        <v>7.339240487011843E-2</v>
      </c>
      <c r="H14" s="680">
        <f>USA!H14/H$9</f>
        <v>0.19958638017643926</v>
      </c>
      <c r="I14" s="680">
        <f>USA!I14/I$9</f>
        <v>4.9082573267802635E-3</v>
      </c>
      <c r="J14" s="680">
        <f>USA!J14/J$9</f>
        <v>7.5264705468297208E-3</v>
      </c>
      <c r="K14" s="680">
        <f>USA!K14/K$9</f>
        <v>8.0333058113321917E-3</v>
      </c>
      <c r="L14" s="680">
        <f>USA!L14/L$9</f>
        <v>1.4567297820515092E-2</v>
      </c>
      <c r="M14" s="680">
        <f>USA!M14/M$9</f>
        <v>2.2109636234105444E-3</v>
      </c>
      <c r="N14" s="680">
        <f>USA!N14/N$9</f>
        <v>2.6617402039127518E-3</v>
      </c>
      <c r="O14" s="680">
        <f>USA!O14/O$9</f>
        <v>1.3990858707902233E-2</v>
      </c>
      <c r="P14" s="680">
        <f>USA!P14/P$9</f>
        <v>5.331672151099952E-3</v>
      </c>
      <c r="Q14" s="680">
        <f>USA!Q14/Q$9</f>
        <v>8.6611406916308527E-3</v>
      </c>
      <c r="R14" s="680">
        <f>USA!R14/R$9</f>
        <v>2.7502552143127135E-2</v>
      </c>
      <c r="S14" s="680">
        <f>USA!S14/S$9</f>
        <v>2.4893314896062075E-2</v>
      </c>
      <c r="T14" s="680">
        <f>USA!T14/T$9</f>
        <v>1.2939091851723749E-2</v>
      </c>
      <c r="U14" s="680">
        <f>USA!U14/U$9</f>
        <v>1.3505293925893919E-2</v>
      </c>
      <c r="V14" s="680">
        <f>USA!V14/V$9</f>
        <v>1.2499028820772175E-2</v>
      </c>
      <c r="W14" s="680">
        <f>USA!W14/W$9</f>
        <v>1.0380529528722303E-2</v>
      </c>
      <c r="X14" s="680">
        <f>USA!X14/X$9</f>
        <v>6.4941351041309329E-3</v>
      </c>
      <c r="Y14" s="680" t="e">
        <f>USA!Y14/Y$9</f>
        <v>#VALUE!</v>
      </c>
      <c r="Z14" s="680">
        <f>USA!Z14/Z$9</f>
        <v>4.3029876619134016E-4</v>
      </c>
      <c r="AA14" s="680" t="e">
        <f>USA!AA14/AA$9</f>
        <v>#DIV/0!</v>
      </c>
      <c r="AB14" s="680" t="e">
        <f>USA!AB14/AB$9</f>
        <v>#DIV/0!</v>
      </c>
    </row>
    <row r="15" spans="2:29" ht="60" x14ac:dyDescent="0.25">
      <c r="B15" s="679" t="s">
        <v>41</v>
      </c>
      <c r="C15" s="680">
        <v>344568.59</v>
      </c>
      <c r="D15" s="680">
        <f>USA!D15/D$9</f>
        <v>5.2752554828216303E-3</v>
      </c>
      <c r="E15" s="680">
        <f>USA!E15/E$9</f>
        <v>1.0986708941866791E-2</v>
      </c>
      <c r="F15" s="680">
        <f>USA!F15/F$9</f>
        <v>3.25680897394059E-3</v>
      </c>
      <c r="G15" s="680">
        <f>USA!G15/G$9</f>
        <v>3.0916638271335943E-2</v>
      </c>
      <c r="H15" s="680">
        <f>USA!H15/H$9</f>
        <v>1.5598087365799841E-3</v>
      </c>
      <c r="I15" s="680">
        <f>USA!I15/I$9</f>
        <v>2.7032387361021519E-4</v>
      </c>
      <c r="J15" s="680">
        <f>USA!J15/J$9</f>
        <v>3.8915182273671594E-3</v>
      </c>
      <c r="K15" s="680">
        <f>USA!K15/K$9</f>
        <v>9.7217710897701728E-3</v>
      </c>
      <c r="L15" s="680">
        <f>USA!L15/L$9</f>
        <v>4.1307743426546766E-3</v>
      </c>
      <c r="M15" s="680">
        <f>USA!M15/M$9</f>
        <v>2.5889675342971609E-3</v>
      </c>
      <c r="N15" s="680">
        <f>USA!N15/N$9</f>
        <v>3.960003565796396E-3</v>
      </c>
      <c r="O15" s="680">
        <f>USA!O15/O$9</f>
        <v>0.13706355113709232</v>
      </c>
      <c r="P15" s="680">
        <f>USA!P15/P$9</f>
        <v>1.2738471511467518E-3</v>
      </c>
      <c r="Q15" s="680">
        <f>USA!Q15/Q$9</f>
        <v>1.1933134060021428E-3</v>
      </c>
      <c r="R15" s="680">
        <f>USA!R15/R$9</f>
        <v>7.1378051751996907E-2</v>
      </c>
      <c r="S15" s="680">
        <f>USA!S15/S$9</f>
        <v>2.6515936410661623E-2</v>
      </c>
      <c r="T15" s="680">
        <f>USA!T15/T$9</f>
        <v>1.1149628401386736E-3</v>
      </c>
      <c r="U15" s="680">
        <f>USA!U15/U$9</f>
        <v>4.0821256642571482E-3</v>
      </c>
      <c r="V15" s="680">
        <f>USA!V15/V$9</f>
        <v>1.6971189561555158E-2</v>
      </c>
      <c r="W15" s="680">
        <f>USA!W15/W$9</f>
        <v>1.9047795770291198E-2</v>
      </c>
      <c r="X15" s="680">
        <f>USA!X15/X$9</f>
        <v>0</v>
      </c>
      <c r="Y15" s="680">
        <f>USA!Y15/Y$9</f>
        <v>0.34556998455676025</v>
      </c>
      <c r="Z15" s="680">
        <f>USA!Z15/Z$9</f>
        <v>4.8263706426446367E-5</v>
      </c>
      <c r="AA15" s="680" t="e">
        <f>USA!AA15/AA$9</f>
        <v>#DIV/0!</v>
      </c>
      <c r="AB15" s="680" t="e">
        <f>USA!AB15/AB$9</f>
        <v>#DIV/0!</v>
      </c>
      <c r="AC15" s="646">
        <f t="shared" ref="AC15" si="0">Y15/($W15+$X15+$Y15)</f>
        <v>0.94775955315945948</v>
      </c>
    </row>
    <row r="16" spans="2:29" ht="165" x14ac:dyDescent="0.25">
      <c r="B16" s="679" t="s">
        <v>42</v>
      </c>
      <c r="C16" s="680">
        <v>227220.15</v>
      </c>
      <c r="D16" s="680">
        <f>USA!D16/D$9</f>
        <v>5.4185524210906676E-3</v>
      </c>
      <c r="E16" s="680">
        <f>USA!E16/E$9</f>
        <v>1.300709235507434E-3</v>
      </c>
      <c r="F16" s="680">
        <f>USA!F16/F$9</f>
        <v>8.6122380844287152E-3</v>
      </c>
      <c r="G16" s="680">
        <f>USA!G16/G$9</f>
        <v>6.5194548928899356E-3</v>
      </c>
      <c r="H16" s="680">
        <f>USA!H16/H$9</f>
        <v>1.6378507690103253E-2</v>
      </c>
      <c r="I16" s="680">
        <f>USA!I16/I$9</f>
        <v>3.8731572877643361E-3</v>
      </c>
      <c r="J16" s="680">
        <f>USA!J16/J$9</f>
        <v>5.6498816536522417E-2</v>
      </c>
      <c r="K16" s="680">
        <f>USA!K16/K$9</f>
        <v>1.6213589164639625E-2</v>
      </c>
      <c r="L16" s="680">
        <f>USA!L16/L$9</f>
        <v>1.0374989093719228E-2</v>
      </c>
      <c r="M16" s="680">
        <f>USA!M16/M$9</f>
        <v>6.580742721551255E-3</v>
      </c>
      <c r="N16" s="680">
        <f>USA!N16/N$9</f>
        <v>2.5914625071962153E-3</v>
      </c>
      <c r="O16" s="680">
        <f>USA!O16/O$9</f>
        <v>2.1491749736234815E-3</v>
      </c>
      <c r="P16" s="680">
        <f>USA!P16/P$9</f>
        <v>4.904588914198634E-3</v>
      </c>
      <c r="Q16" s="680">
        <f>USA!Q16/Q$9</f>
        <v>2.5443969382644656E-2</v>
      </c>
      <c r="R16" s="680">
        <f>USA!R16/R$9</f>
        <v>1.4780378373488883E-3</v>
      </c>
      <c r="S16" s="680">
        <f>USA!S16/S$9</f>
        <v>1.0458438754644554E-2</v>
      </c>
      <c r="T16" s="680">
        <f>USA!T16/T$9</f>
        <v>7.6559811089205679E-3</v>
      </c>
      <c r="U16" s="680">
        <f>USA!U16/U$9</f>
        <v>2.9566701345365093E-3</v>
      </c>
      <c r="V16" s="680">
        <f>USA!V16/V$9</f>
        <v>1.5629287780211519E-3</v>
      </c>
      <c r="W16" s="680">
        <f>USA!W16/W$9</f>
        <v>1.2560758982979068E-2</v>
      </c>
      <c r="X16" s="680">
        <f>USA!X16/X$9</f>
        <v>9.6095981249400119E-3</v>
      </c>
      <c r="Y16" s="680">
        <f>USA!Y16/Y$9</f>
        <v>0</v>
      </c>
      <c r="Z16" s="680">
        <f>USA!Z16/Z$9</f>
        <v>1.2065253120389001E-3</v>
      </c>
      <c r="AA16" s="680" t="e">
        <f>USA!AA16/AA$9</f>
        <v>#DIV/0!</v>
      </c>
      <c r="AB16" s="680" t="e">
        <f>USA!AB16/AB$9</f>
        <v>#DIV/0!</v>
      </c>
    </row>
    <row r="17" spans="2:28" ht="60" x14ac:dyDescent="0.25">
      <c r="B17" s="679" t="s">
        <v>43</v>
      </c>
      <c r="C17" s="680">
        <v>691211.21</v>
      </c>
      <c r="D17" s="680">
        <f>USA!D17/D$9</f>
        <v>1.9386717275297304E-3</v>
      </c>
      <c r="E17" s="680">
        <f>USA!E17/E$9</f>
        <v>9.7889606394237182E-3</v>
      </c>
      <c r="F17" s="680">
        <f>USA!F17/F$9</f>
        <v>1.3477885664643776E-2</v>
      </c>
      <c r="G17" s="680">
        <f>USA!G17/G$9</f>
        <v>5.6800886597154696E-2</v>
      </c>
      <c r="H17" s="680">
        <f>USA!H17/H$9</f>
        <v>5.030777513280707E-2</v>
      </c>
      <c r="I17" s="680">
        <f>USA!I17/I$9</f>
        <v>6.9078297735146129E-4</v>
      </c>
      <c r="J17" s="680">
        <f>USA!J17/J$9</f>
        <v>0.11016471286541031</v>
      </c>
      <c r="K17" s="680">
        <f>USA!K17/K$9</f>
        <v>0.26311130998278032</v>
      </c>
      <c r="L17" s="680">
        <f>USA!L17/L$9</f>
        <v>1.3776682666918578E-2</v>
      </c>
      <c r="M17" s="680">
        <f>USA!M17/M$9</f>
        <v>2.4618005221419922E-2</v>
      </c>
      <c r="N17" s="680">
        <f>USA!N17/N$9</f>
        <v>8.7976599150482344E-3</v>
      </c>
      <c r="O17" s="680">
        <f>USA!O17/O$9</f>
        <v>7.0876094797865784E-3</v>
      </c>
      <c r="P17" s="680">
        <f>USA!P17/P$9</f>
        <v>3.4232316065221952E-2</v>
      </c>
      <c r="Q17" s="680">
        <f>USA!Q17/Q$9</f>
        <v>3.4421309398116218E-2</v>
      </c>
      <c r="R17" s="680">
        <f>USA!R17/R$9</f>
        <v>1.7287458548755279E-2</v>
      </c>
      <c r="S17" s="680">
        <f>USA!S17/S$9</f>
        <v>4.3504983349317863E-2</v>
      </c>
      <c r="T17" s="680">
        <f>USA!T17/T$9</f>
        <v>1.8202914292157223E-2</v>
      </c>
      <c r="U17" s="680">
        <f>USA!U17/U$9</f>
        <v>3.0675603522725813E-2</v>
      </c>
      <c r="V17" s="680">
        <f>USA!V17/V$9</f>
        <v>2.1019476018666543E-2</v>
      </c>
      <c r="W17" s="680">
        <f>USA!W17/W$9</f>
        <v>3.8210244184520299E-2</v>
      </c>
      <c r="X17" s="680">
        <f>USA!X17/X$9</f>
        <v>1.1410791904972349E-2</v>
      </c>
      <c r="Y17" s="680">
        <f>USA!Y17/Y$9</f>
        <v>0</v>
      </c>
      <c r="Z17" s="680">
        <f>USA!Z17/Z$9</f>
        <v>1.897998667920019E-2</v>
      </c>
      <c r="AA17" s="680" t="e">
        <f>USA!AA17/AA$9</f>
        <v>#DIV/0!</v>
      </c>
      <c r="AB17" s="680" t="e">
        <f>USA!AB17/AB$9</f>
        <v>#DIV/0!</v>
      </c>
    </row>
    <row r="18" spans="2:28" ht="60" x14ac:dyDescent="0.25">
      <c r="B18" s="679" t="s">
        <v>44</v>
      </c>
      <c r="C18" s="680">
        <v>321366.95</v>
      </c>
      <c r="D18" s="680">
        <f>USA!D18/D$9</f>
        <v>1.5742943447447006E-3</v>
      </c>
      <c r="E18" s="680">
        <f>USA!E18/E$9</f>
        <v>1.6784702850096451E-3</v>
      </c>
      <c r="F18" s="680">
        <f>USA!F18/F$9</f>
        <v>1.9969082423880696E-3</v>
      </c>
      <c r="G18" s="680">
        <f>USA!G18/G$9</f>
        <v>1.5049037149724874E-2</v>
      </c>
      <c r="H18" s="680">
        <f>USA!H18/H$9</f>
        <v>1.8941777164789276E-2</v>
      </c>
      <c r="I18" s="680">
        <f>USA!I18/I$9</f>
        <v>8.7156145457086616E-4</v>
      </c>
      <c r="J18" s="680">
        <f>USA!J18/J$9</f>
        <v>9.6112078351495399E-3</v>
      </c>
      <c r="K18" s="680">
        <f>USA!K18/K$9</f>
        <v>3.1320787213715735E-2</v>
      </c>
      <c r="L18" s="680">
        <f>USA!L18/L$9</f>
        <v>2.2289502220945175E-2</v>
      </c>
      <c r="M18" s="680">
        <f>USA!M18/M$9</f>
        <v>1.5983042701896058E-2</v>
      </c>
      <c r="N18" s="680">
        <f>USA!N18/N$9</f>
        <v>1.3641148798688659E-2</v>
      </c>
      <c r="O18" s="680">
        <f>USA!O18/O$9</f>
        <v>4.0167564935687669E-2</v>
      </c>
      <c r="P18" s="680">
        <f>USA!P18/P$9</f>
        <v>3.5178441818142829E-2</v>
      </c>
      <c r="Q18" s="680">
        <f>USA!Q18/Q$9</f>
        <v>4.7264060459259766E-2</v>
      </c>
      <c r="R18" s="680">
        <f>USA!R18/R$9</f>
        <v>1.0192074910876245E-2</v>
      </c>
      <c r="S18" s="680">
        <f>USA!S18/S$9</f>
        <v>2.0860413637264093E-2</v>
      </c>
      <c r="T18" s="680">
        <f>USA!T18/T$9</f>
        <v>5.2461232581899331E-2</v>
      </c>
      <c r="U18" s="680">
        <f>USA!U18/U$9</f>
        <v>2.4867359798062896E-2</v>
      </c>
      <c r="V18" s="680">
        <f>USA!V18/V$9</f>
        <v>2.0718601823405743E-2</v>
      </c>
      <c r="W18" s="680">
        <f>USA!W18/W$9</f>
        <v>1.7765206140586937E-2</v>
      </c>
      <c r="X18" s="680">
        <f>USA!X18/X$9</f>
        <v>5.5272444267196991E-2</v>
      </c>
      <c r="Y18" s="680" t="e">
        <f>USA!Y18/Y$9</f>
        <v>#VALUE!</v>
      </c>
      <c r="Z18" s="680">
        <f>USA!Z18/Z$9</f>
        <v>7.3862496818251149E-4</v>
      </c>
      <c r="AA18" s="680" t="e">
        <f>USA!AA18/AA$9</f>
        <v>#DIV/0!</v>
      </c>
      <c r="AB18" s="680" t="e">
        <f>USA!AB18/AB$9</f>
        <v>#DIV/0!</v>
      </c>
    </row>
    <row r="19" spans="2:28" ht="75" x14ac:dyDescent="0.25">
      <c r="B19" s="679" t="s">
        <v>45</v>
      </c>
      <c r="C19" s="680">
        <v>1077699.96</v>
      </c>
      <c r="D19" s="680">
        <f>USA!D19/D$9</f>
        <v>2.3971405468452812E-3</v>
      </c>
      <c r="E19" s="680">
        <f>USA!E19/E$9</f>
        <v>2.9223626020634618E-2</v>
      </c>
      <c r="F19" s="680">
        <f>USA!F19/F$9</f>
        <v>7.7176581420563715E-3</v>
      </c>
      <c r="G19" s="680">
        <f>USA!G19/G$9</f>
        <v>2.5821702808829377E-2</v>
      </c>
      <c r="H19" s="680">
        <f>USA!H19/H$9</f>
        <v>3.7974215171937178E-2</v>
      </c>
      <c r="I19" s="680">
        <f>USA!I19/I$9</f>
        <v>1.5326990773183875E-2</v>
      </c>
      <c r="J19" s="680">
        <f>USA!J19/J$9</f>
        <v>4.6268096748667831E-2</v>
      </c>
      <c r="K19" s="680">
        <f>USA!K19/K$9</f>
        <v>3.1635662131068921E-2</v>
      </c>
      <c r="L19" s="680">
        <f>USA!L19/L$9</f>
        <v>3.9971650230163525E-2</v>
      </c>
      <c r="M19" s="680">
        <f>USA!M19/M$9</f>
        <v>0.28863950709876729</v>
      </c>
      <c r="N19" s="680">
        <f>USA!N19/N$9</f>
        <v>3.4322514017674638E-2</v>
      </c>
      <c r="O19" s="680">
        <f>USA!O19/O$9</f>
        <v>1.9387960013837417E-2</v>
      </c>
      <c r="P19" s="680">
        <f>USA!P19/P$9</f>
        <v>0.11570447624826795</v>
      </c>
      <c r="Q19" s="680">
        <f>USA!Q19/Q$9</f>
        <v>0.12244441046753407</v>
      </c>
      <c r="R19" s="680">
        <f>USA!R19/R$9</f>
        <v>0.10820731572288365</v>
      </c>
      <c r="S19" s="680">
        <f>USA!S19/S$9</f>
        <v>0.11143367140834565</v>
      </c>
      <c r="T19" s="680">
        <f>USA!T19/T$9</f>
        <v>4.8701060345637814E-2</v>
      </c>
      <c r="U19" s="680">
        <f>USA!U19/U$9</f>
        <v>3.9781326766710416E-2</v>
      </c>
      <c r="V19" s="680">
        <f>USA!V19/V$9</f>
        <v>7.7697782802607016E-2</v>
      </c>
      <c r="W19" s="680">
        <f>USA!W19/W$9</f>
        <v>5.9575391766646495E-2</v>
      </c>
      <c r="X19" s="680">
        <f>USA!X19/X$9</f>
        <v>3.6691979709719803E-2</v>
      </c>
      <c r="Y19" s="680">
        <f>USA!Y19/Y$9</f>
        <v>0.14254023758539752</v>
      </c>
      <c r="Z19" s="680">
        <f>USA!Z19/Z$9</f>
        <v>5.1968490997587533E-2</v>
      </c>
      <c r="AA19" s="680" t="e">
        <f>USA!AA19/AA$9</f>
        <v>#DIV/0!</v>
      </c>
      <c r="AB19" s="680" t="e">
        <f>USA!AB19/AB$9</f>
        <v>#DIV/0!</v>
      </c>
    </row>
    <row r="20" spans="2:28" ht="60" x14ac:dyDescent="0.25">
      <c r="B20" s="679" t="s">
        <v>46</v>
      </c>
      <c r="C20" s="680">
        <v>2008188.87</v>
      </c>
      <c r="D20" s="680">
        <f>USA!D20/D$9</f>
        <v>1.5026396153682306E-2</v>
      </c>
      <c r="E20" s="680">
        <f>USA!E20/E$9</f>
        <v>8.5061787592579555E-2</v>
      </c>
      <c r="F20" s="680">
        <f>USA!F20/F$9</f>
        <v>9.8555088575748278E-3</v>
      </c>
      <c r="G20" s="680">
        <f>USA!G20/G$9</f>
        <v>5.4092315025005493E-2</v>
      </c>
      <c r="H20" s="680">
        <f>USA!H20/H$9</f>
        <v>3.2579821343596632E-2</v>
      </c>
      <c r="I20" s="680">
        <f>USA!I20/I$9</f>
        <v>1.4381112330637555E-2</v>
      </c>
      <c r="J20" s="680">
        <f>USA!J20/J$9</f>
        <v>5.5959752541445598E-2</v>
      </c>
      <c r="K20" s="680">
        <f>USA!K20/K$9</f>
        <v>9.5712573135404086E-2</v>
      </c>
      <c r="L20" s="680">
        <f>USA!L20/L$9</f>
        <v>2.9064385433538599E-2</v>
      </c>
      <c r="M20" s="680">
        <f>USA!M20/M$9</f>
        <v>2.5842130152517056E-2</v>
      </c>
      <c r="N20" s="680">
        <f>USA!N20/N$9</f>
        <v>0.59550431990701513</v>
      </c>
      <c r="O20" s="680">
        <f>USA!O20/O$9</f>
        <v>0.22114846407667238</v>
      </c>
      <c r="P20" s="680">
        <f>USA!P20/P$9</f>
        <v>7.667718214783352E-2</v>
      </c>
      <c r="Q20" s="680">
        <f>USA!Q20/Q$9</f>
        <v>9.992059176380258E-2</v>
      </c>
      <c r="R20" s="680">
        <f>USA!R20/R$9</f>
        <v>0.12495064587382715</v>
      </c>
      <c r="S20" s="680">
        <f>USA!S20/S$9</f>
        <v>1.8943059544070388E-2</v>
      </c>
      <c r="T20" s="680">
        <f>USA!T20/T$9</f>
        <v>0.11604436484633718</v>
      </c>
      <c r="U20" s="680">
        <f>USA!U20/U$9</f>
        <v>4.9157162786443047E-2</v>
      </c>
      <c r="V20" s="680">
        <f>USA!V20/V$9</f>
        <v>0.16973146272413189</v>
      </c>
      <c r="W20" s="680">
        <f>USA!W20/W$9</f>
        <v>0.11101293784187312</v>
      </c>
      <c r="X20" s="680">
        <f>USA!X20/X$9</f>
        <v>6.6185454284394513E-2</v>
      </c>
      <c r="Y20" s="680">
        <f>USA!Y20/Y$9</f>
        <v>5.1381506143510628E-4</v>
      </c>
      <c r="Z20" s="680">
        <f>USA!Z20/Z$9</f>
        <v>8.2142024951410181E-2</v>
      </c>
      <c r="AA20" s="680" t="e">
        <f>USA!AA20/AA$9</f>
        <v>#DIV/0!</v>
      </c>
      <c r="AB20" s="680" t="e">
        <f>USA!AB20/AB$9</f>
        <v>#DIV/0!</v>
      </c>
    </row>
    <row r="21" spans="2:28" ht="45" x14ac:dyDescent="0.25">
      <c r="B21" s="679" t="s">
        <v>47</v>
      </c>
      <c r="C21" s="680">
        <v>1382016.26</v>
      </c>
      <c r="D21" s="680">
        <f>USA!D21/D$9</f>
        <v>8.7786402547893438E-2</v>
      </c>
      <c r="E21" s="680">
        <f>USA!E21/E$9</f>
        <v>6.9237747929027224E-3</v>
      </c>
      <c r="F21" s="680">
        <f>USA!F21/F$9</f>
        <v>9.1282530815358434E-3</v>
      </c>
      <c r="G21" s="680">
        <f>USA!G21/G$9</f>
        <v>2.3323003624557026E-2</v>
      </c>
      <c r="H21" s="680">
        <f>USA!H21/H$9</f>
        <v>3.0621989396661674E-2</v>
      </c>
      <c r="I21" s="680">
        <f>USA!I21/I$9</f>
        <v>2.5726600399998873E-2</v>
      </c>
      <c r="J21" s="680">
        <f>USA!J21/J$9</f>
        <v>0.14688203723757473</v>
      </c>
      <c r="K21" s="680">
        <f>USA!K21/K$9</f>
        <v>4.9396562210813122E-2</v>
      </c>
      <c r="L21" s="680">
        <f>USA!L21/L$9</f>
        <v>0.15995003775377192</v>
      </c>
      <c r="M21" s="680">
        <f>USA!M21/M$9</f>
        <v>5.7029090031739171E-2</v>
      </c>
      <c r="N21" s="680">
        <f>USA!N21/N$9</f>
        <v>9.1657175547586622E-2</v>
      </c>
      <c r="O21" s="680">
        <f>USA!O21/O$9</f>
        <v>0.11967419829210646</v>
      </c>
      <c r="P21" s="680">
        <f>USA!P21/P$9</f>
        <v>0.12495633366030251</v>
      </c>
      <c r="Q21" s="680">
        <f>USA!Q21/Q$9</f>
        <v>5.1085082769852005E-2</v>
      </c>
      <c r="R21" s="680">
        <f>USA!R21/R$9</f>
        <v>3.4759313917007595E-2</v>
      </c>
      <c r="S21" s="680">
        <f>USA!S21/S$9</f>
        <v>0.13422673482747882</v>
      </c>
      <c r="T21" s="680">
        <f>USA!T21/T$9</f>
        <v>0.14485462743359354</v>
      </c>
      <c r="U21" s="680">
        <f>USA!U21/U$9</f>
        <v>0.17703215462831301</v>
      </c>
      <c r="V21" s="680">
        <f>USA!V21/V$9</f>
        <v>0.1833603126603881</v>
      </c>
      <c r="W21" s="680">
        <f>USA!W21/W$9</f>
        <v>7.6398035792239971E-2</v>
      </c>
      <c r="X21" s="680">
        <f>USA!X21/X$9</f>
        <v>0.12491157319640758</v>
      </c>
      <c r="Y21" s="680">
        <f>USA!Y21/Y$9</f>
        <v>4.1070928713167233E-2</v>
      </c>
      <c r="Z21" s="680">
        <f>USA!Z21/Z$9</f>
        <v>1.3002619663569303E-3</v>
      </c>
      <c r="AA21" s="680" t="e">
        <f>USA!AA21/AA$9</f>
        <v>#DIV/0!</v>
      </c>
      <c r="AB21" s="680" t="e">
        <f>USA!AB21/AB$9</f>
        <v>#DIV/0!</v>
      </c>
    </row>
    <row r="22" spans="2:28" ht="90" x14ac:dyDescent="0.25">
      <c r="B22" s="679" t="s">
        <v>48</v>
      </c>
      <c r="C22" s="680">
        <v>2670465.36</v>
      </c>
      <c r="D22" s="680">
        <f>USA!D22/D$9</f>
        <v>7.6041593923959414E-3</v>
      </c>
      <c r="E22" s="680">
        <f>USA!E22/E$9</f>
        <v>0.14571107288313526</v>
      </c>
      <c r="F22" s="680">
        <f>USA!F22/F$9</f>
        <v>6.7244338112221677E-2</v>
      </c>
      <c r="G22" s="680">
        <f>USA!G22/G$9</f>
        <v>9.064286694776566E-2</v>
      </c>
      <c r="H22" s="680">
        <f>USA!H22/H$9</f>
        <v>0.15628838344199858</v>
      </c>
      <c r="I22" s="680">
        <f>USA!I22/I$9</f>
        <v>0.11632644632814668</v>
      </c>
      <c r="J22" s="680">
        <f>USA!J22/J$9</f>
        <v>0.24240569439416726</v>
      </c>
      <c r="K22" s="680">
        <f>USA!K22/K$9</f>
        <v>8.5916216618756702E-2</v>
      </c>
      <c r="L22" s="680">
        <f>USA!L22/L$9</f>
        <v>0.26434310404887063</v>
      </c>
      <c r="M22" s="680">
        <f>USA!M22/M$9</f>
        <v>0.25007616632856905</v>
      </c>
      <c r="N22" s="680">
        <f>USA!N22/N$9</f>
        <v>0.12796011225270296</v>
      </c>
      <c r="O22" s="680">
        <f>USA!O22/O$9</f>
        <v>0.12026690255905186</v>
      </c>
      <c r="P22" s="680">
        <f>USA!P22/P$9</f>
        <v>0.27945630815737366</v>
      </c>
      <c r="Q22" s="680">
        <f>USA!Q22/Q$9</f>
        <v>0.24561026462459898</v>
      </c>
      <c r="R22" s="680">
        <f>USA!R22/R$9</f>
        <v>0.10198236962228162</v>
      </c>
      <c r="S22" s="680">
        <f>USA!S22/S$9</f>
        <v>7.1517084517141366E-2</v>
      </c>
      <c r="T22" s="680">
        <f>USA!T22/T$9</f>
        <v>0.1622746954762917</v>
      </c>
      <c r="U22" s="680">
        <f>USA!U22/U$9</f>
        <v>0.1422209719076678</v>
      </c>
      <c r="V22" s="680">
        <f>USA!V22/V$9</f>
        <v>0.13512356270258416</v>
      </c>
      <c r="W22" s="680">
        <f>USA!W22/W$9</f>
        <v>0.14762366700028334</v>
      </c>
      <c r="X22" s="680">
        <f>USA!X22/X$9</f>
        <v>1.0836973274177417E-2</v>
      </c>
      <c r="Y22" s="680">
        <f>USA!Y22/Y$9</f>
        <v>0.18334153804768816</v>
      </c>
      <c r="Z22" s="680">
        <f>USA!Z22/Z$9</f>
        <v>9.2580846727841296E-2</v>
      </c>
      <c r="AA22" s="680" t="e">
        <f>USA!AA22/AA$9</f>
        <v>#DIV/0!</v>
      </c>
      <c r="AB22" s="680" t="e">
        <f>USA!AB22/AB$9</f>
        <v>#DIV/0!</v>
      </c>
    </row>
    <row r="23" spans="2:28" ht="60" x14ac:dyDescent="0.25">
      <c r="B23" s="679" t="s">
        <v>49</v>
      </c>
      <c r="C23" s="680">
        <v>1466279.67</v>
      </c>
      <c r="D23" s="680">
        <f>USA!D23/D$9</f>
        <v>1.3512982661915604E-2</v>
      </c>
      <c r="E23" s="680">
        <f>USA!E23/E$9</f>
        <v>4.5894267302944637E-2</v>
      </c>
      <c r="F23" s="680">
        <f>USA!F23/F$9</f>
        <v>1.7624510533450762E-2</v>
      </c>
      <c r="G23" s="680">
        <f>USA!G23/G$9</f>
        <v>8.5253470428379372E-2</v>
      </c>
      <c r="H23" s="680">
        <f>USA!H23/H$9</f>
        <v>9.532036740785467E-2</v>
      </c>
      <c r="I23" s="680">
        <f>USA!I23/I$9</f>
        <v>4.0564869158780659E-2</v>
      </c>
      <c r="J23" s="680">
        <f>USA!J23/J$9</f>
        <v>0.11477974038670039</v>
      </c>
      <c r="K23" s="680">
        <f>USA!K23/K$9</f>
        <v>0.13159984829978319</v>
      </c>
      <c r="L23" s="680">
        <f>USA!L23/L$9</f>
        <v>6.7512961253674508E-2</v>
      </c>
      <c r="M23" s="680">
        <f>USA!M23/M$9</f>
        <v>0.14758768081100532</v>
      </c>
      <c r="N23" s="680">
        <f>USA!N23/N$9</f>
        <v>4.3307964169371639E-2</v>
      </c>
      <c r="O23" s="680">
        <f>USA!O23/O$9</f>
        <v>0.13566635246700651</v>
      </c>
      <c r="P23" s="680">
        <f>USA!P23/P$9</f>
        <v>0.13252513453190348</v>
      </c>
      <c r="Q23" s="680">
        <f>USA!Q23/Q$9</f>
        <v>0.19015943991443227</v>
      </c>
      <c r="R23" s="680">
        <f>USA!R23/R$9</f>
        <v>6.1935309569137321E-2</v>
      </c>
      <c r="S23" s="680">
        <f>USA!S23/S$9</f>
        <v>4.4438903696159E-2</v>
      </c>
      <c r="T23" s="680">
        <f>USA!T23/T$9</f>
        <v>0.11532402716040381</v>
      </c>
      <c r="U23" s="680">
        <f>USA!U23/U$9</f>
        <v>7.2784831680426487E-2</v>
      </c>
      <c r="V23" s="680">
        <f>USA!V23/V$9</f>
        <v>7.6962557069936016E-2</v>
      </c>
      <c r="W23" s="680">
        <f>USA!W23/W$9</f>
        <v>8.1056127885278148E-2</v>
      </c>
      <c r="X23" s="680">
        <f>USA!X23/X$9</f>
        <v>1.0155022969675281E-2</v>
      </c>
      <c r="Y23" s="680" t="e">
        <f>USA!Y23/Y$9</f>
        <v>#VALUE!</v>
      </c>
      <c r="Z23" s="680">
        <f>USA!Z23/Z$9</f>
        <v>3.8379753111652627E-2</v>
      </c>
      <c r="AA23" s="680" t="e">
        <f>USA!AA23/AA$9</f>
        <v>#DIV/0!</v>
      </c>
      <c r="AB23" s="680" t="e">
        <f>USA!AB23/AB$9</f>
        <v>#DIV/0!</v>
      </c>
    </row>
    <row r="24" spans="2:28" ht="135" x14ac:dyDescent="0.25">
      <c r="B24" s="679" t="s">
        <v>50</v>
      </c>
      <c r="C24" s="680">
        <v>17150.46</v>
      </c>
      <c r="D24" s="680" t="e">
        <f>USA!D24/D$9</f>
        <v>#VALUE!</v>
      </c>
      <c r="E24" s="680" t="e">
        <f>USA!E24/E$9</f>
        <v>#VALUE!</v>
      </c>
      <c r="F24" s="680">
        <f>USA!F24/F$9</f>
        <v>1.2307989544569619E-5</v>
      </c>
      <c r="G24" s="680">
        <f>USA!G24/G$9</f>
        <v>2.1283973526328579E-4</v>
      </c>
      <c r="H24" s="680">
        <f>USA!H24/H$9</f>
        <v>3.7148832966464037E-5</v>
      </c>
      <c r="I24" s="680" t="e">
        <f>USA!I24/I$9</f>
        <v>#VALUE!</v>
      </c>
      <c r="J24" s="680">
        <f>USA!J24/J$9</f>
        <v>4.4626430118895534E-5</v>
      </c>
      <c r="K24" s="680" t="e">
        <f>USA!K24/K$9</f>
        <v>#VALUE!</v>
      </c>
      <c r="L24" s="680">
        <f>USA!L24/L$9</f>
        <v>3.9246210354439362E-5</v>
      </c>
      <c r="M24" s="680">
        <f>USA!M24/M$9</f>
        <v>1.25973236810422E-4</v>
      </c>
      <c r="N24" s="680">
        <f>USA!N24/N$9</f>
        <v>8.4458705699955467E-3</v>
      </c>
      <c r="O24" s="680">
        <f>USA!O24/O$9</f>
        <v>4.6261836696132416E-4</v>
      </c>
      <c r="P24" s="680">
        <f>USA!P24/P$9</f>
        <v>7.4126461856991225E-4</v>
      </c>
      <c r="Q24" s="680">
        <f>USA!Q24/Q$9</f>
        <v>2.0953961516459456E-3</v>
      </c>
      <c r="R24" s="680">
        <f>USA!R24/R$9</f>
        <v>3.6106577748837819E-4</v>
      </c>
      <c r="S24" s="680">
        <f>USA!S24/S$9</f>
        <v>7.3751719544575282E-4</v>
      </c>
      <c r="T24" s="680">
        <f>USA!T24/T$9</f>
        <v>2.7600257041607762E-4</v>
      </c>
      <c r="U24" s="680">
        <f>USA!U24/U$9</f>
        <v>1.0432060601822989E-5</v>
      </c>
      <c r="V24" s="680">
        <f>USA!V24/V$9</f>
        <v>5.2429325900192245E-4</v>
      </c>
      <c r="W24" s="680">
        <f>USA!W24/W$9</f>
        <v>9.4807962457213045E-4</v>
      </c>
      <c r="X24" s="680">
        <f>USA!X24/X$9</f>
        <v>0.11706423908156183</v>
      </c>
      <c r="Y24" s="680" t="e">
        <f>USA!Y24/Y$9</f>
        <v>#VALUE!</v>
      </c>
      <c r="Z24" s="680" t="e">
        <f>USA!Z24/Z$9</f>
        <v>#VALUE!</v>
      </c>
      <c r="AA24" s="680" t="e">
        <f>USA!AA24/AA$9</f>
        <v>#DIV/0!</v>
      </c>
      <c r="AB24" s="680" t="e">
        <f>USA!AB24/AB$9</f>
        <v>#DIV/0!</v>
      </c>
    </row>
    <row r="25" spans="2:28" ht="30" x14ac:dyDescent="0.25">
      <c r="B25" s="679" t="s">
        <v>51</v>
      </c>
      <c r="C25" s="680">
        <v>56367.75</v>
      </c>
      <c r="D25" s="680">
        <f>USA!D25/D$9</f>
        <v>5.6185671514399796E-5</v>
      </c>
      <c r="E25" s="680" t="e">
        <f>USA!E25/E$9</f>
        <v>#VALUE!</v>
      </c>
      <c r="F25" s="680">
        <f>USA!F25/F$9</f>
        <v>1.3251957472876987E-5</v>
      </c>
      <c r="G25" s="680">
        <f>USA!G25/G$9</f>
        <v>6.7193076662151936E-4</v>
      </c>
      <c r="H25" s="680" t="e">
        <f>USA!H25/H$9</f>
        <v>#VALUE!</v>
      </c>
      <c r="I25" s="680">
        <f>USA!I25/I$9</f>
        <v>4.7785018674473606E-6</v>
      </c>
      <c r="J25" s="680">
        <f>USA!J25/J$9</f>
        <v>4.5477172742787357E-3</v>
      </c>
      <c r="K25" s="680">
        <f>USA!K25/K$9</f>
        <v>3.3084376627187222E-4</v>
      </c>
      <c r="L25" s="680" t="e">
        <f>USA!L25/L$9</f>
        <v>#VALUE!</v>
      </c>
      <c r="M25" s="680">
        <f>USA!M25/M$9</f>
        <v>2.6359420327765613E-4</v>
      </c>
      <c r="N25" s="680">
        <f>USA!N25/N$9</f>
        <v>4.4782907224160392E-5</v>
      </c>
      <c r="O25" s="680" t="e">
        <f>USA!O25/O$9</f>
        <v>#VALUE!</v>
      </c>
      <c r="P25" s="680">
        <f>USA!P25/P$9</f>
        <v>5.450198583917711E-5</v>
      </c>
      <c r="Q25" s="680">
        <f>USA!Q25/Q$9</f>
        <v>3.2249289164119699E-3</v>
      </c>
      <c r="R25" s="680">
        <f>USA!R25/R$9</f>
        <v>9.8297948622298442E-3</v>
      </c>
      <c r="S25" s="680">
        <f>USA!S25/S$9</f>
        <v>4.3743554250344117E-2</v>
      </c>
      <c r="T25" s="680">
        <f>USA!T25/T$9</f>
        <v>2.9527184140702944E-5</v>
      </c>
      <c r="U25" s="680">
        <f>USA!U25/U$9</f>
        <v>4.358920131712956E-2</v>
      </c>
      <c r="V25" s="680">
        <f>USA!V25/V$9</f>
        <v>3.347989687703206E-2</v>
      </c>
      <c r="W25" s="680">
        <f>USA!W25/W$9</f>
        <v>3.1160164367588805E-3</v>
      </c>
      <c r="X25" s="680">
        <f>USA!X25/X$9</f>
        <v>7.2743999376891091E-2</v>
      </c>
      <c r="Y25" s="680" t="e">
        <f>USA!Y25/Y$9</f>
        <v>#VALUE!</v>
      </c>
      <c r="Z25" s="680">
        <f>USA!Z25/Z$9</f>
        <v>2.6735340485316448E-3</v>
      </c>
      <c r="AA25" s="680" t="e">
        <f>USA!AA25/AA$9</f>
        <v>#DIV/0!</v>
      </c>
      <c r="AB25" s="680" t="e">
        <f>USA!AB25/AB$9</f>
        <v>#DIV/0!</v>
      </c>
    </row>
    <row r="26" spans="2:28" ht="60" x14ac:dyDescent="0.25">
      <c r="B26" s="679" t="s">
        <v>52</v>
      </c>
      <c r="C26" s="680">
        <v>65266.49</v>
      </c>
      <c r="D26" s="680" t="e">
        <f>USA!D26/D$9</f>
        <v>#VALUE!</v>
      </c>
      <c r="E26" s="680" t="e">
        <f>USA!E26/E$9</f>
        <v>#VALUE!</v>
      </c>
      <c r="F26" s="680" t="e">
        <f>USA!F26/F$9</f>
        <v>#VALUE!</v>
      </c>
      <c r="G26" s="680" t="e">
        <f>USA!G26/G$9</f>
        <v>#VALUE!</v>
      </c>
      <c r="H26" s="680" t="e">
        <f>USA!H26/H$9</f>
        <v>#VALUE!</v>
      </c>
      <c r="I26" s="680" t="e">
        <f>USA!I26/I$9</f>
        <v>#VALUE!</v>
      </c>
      <c r="J26" s="680" t="e">
        <f>USA!J26/J$9</f>
        <v>#VALUE!</v>
      </c>
      <c r="K26" s="680" t="e">
        <f>USA!K26/K$9</f>
        <v>#VALUE!</v>
      </c>
      <c r="L26" s="680" t="e">
        <f>USA!L26/L$9</f>
        <v>#VALUE!</v>
      </c>
      <c r="M26" s="680" t="e">
        <f>USA!M26/M$9</f>
        <v>#VALUE!</v>
      </c>
      <c r="N26" s="680" t="e">
        <f>USA!N26/N$9</f>
        <v>#VALUE!</v>
      </c>
      <c r="O26" s="680" t="e">
        <f>USA!O26/O$9</f>
        <v>#VALUE!</v>
      </c>
      <c r="P26" s="680">
        <f>USA!P26/P$9</f>
        <v>1.3966561270801673E-4</v>
      </c>
      <c r="Q26" s="680">
        <f>USA!Q26/Q$9</f>
        <v>1.1416861525749825E-4</v>
      </c>
      <c r="R26" s="680">
        <f>USA!R26/R$9</f>
        <v>1.651720587751614E-2</v>
      </c>
      <c r="S26" s="680" t="e">
        <f>USA!S26/S$9</f>
        <v>#VALUE!</v>
      </c>
      <c r="T26" s="680">
        <f>USA!T26/T$9</f>
        <v>4.0682521955716623E-2</v>
      </c>
      <c r="U26" s="680">
        <f>USA!U26/U$9</f>
        <v>8.5042847749076012E-4</v>
      </c>
      <c r="V26" s="680">
        <f>USA!V26/V$9</f>
        <v>6.4164806914260286E-4</v>
      </c>
      <c r="W26" s="680">
        <f>USA!W26/W$9</f>
        <v>3.6079399232639073E-3</v>
      </c>
      <c r="X26" s="680">
        <f>USA!X26/X$9</f>
        <v>0.15813530990398339</v>
      </c>
      <c r="Y26" s="680" t="e">
        <f>USA!Y26/Y$9</f>
        <v>#VALUE!</v>
      </c>
      <c r="Z26" s="680">
        <f>USA!Z26/Z$9</f>
        <v>3.2519450629374773E-3</v>
      </c>
      <c r="AA26" s="680" t="e">
        <f>USA!AA26/AA$9</f>
        <v>#DIV/0!</v>
      </c>
      <c r="AB26" s="680" t="e">
        <f>USA!AB26/AB$9</f>
        <v>#DIV/0!</v>
      </c>
    </row>
    <row r="27" spans="2:28" ht="75" x14ac:dyDescent="0.25">
      <c r="B27" s="679" t="s">
        <v>53</v>
      </c>
      <c r="C27" s="680">
        <v>116092.79</v>
      </c>
      <c r="D27" s="680">
        <f>USA!D27/D$9</f>
        <v>4.0854338975261628E-4</v>
      </c>
      <c r="E27" s="680">
        <f>USA!E27/E$9</f>
        <v>1.2709717553345423E-4</v>
      </c>
      <c r="F27" s="680">
        <f>USA!F27/F$9</f>
        <v>3.6220543497050058E-4</v>
      </c>
      <c r="G27" s="680">
        <f>USA!G27/G$9</f>
        <v>1.0102469056539991E-3</v>
      </c>
      <c r="H27" s="680">
        <f>USA!H27/H$9</f>
        <v>3.4231470250565927E-3</v>
      </c>
      <c r="I27" s="680">
        <f>USA!I27/I$9</f>
        <v>4.085668157261615E-4</v>
      </c>
      <c r="J27" s="680">
        <f>USA!J27/J$9</f>
        <v>3.8714112124813523E-3</v>
      </c>
      <c r="K27" s="680">
        <f>USA!K27/K$9</f>
        <v>1.628604541166102E-3</v>
      </c>
      <c r="L27" s="680">
        <f>USA!L27/L$9</f>
        <v>4.8445207173413475E-3</v>
      </c>
      <c r="M27" s="680">
        <f>USA!M27/M$9</f>
        <v>2.4786003841056371E-2</v>
      </c>
      <c r="N27" s="680">
        <f>USA!N27/N$9</f>
        <v>2.4921557590267505E-3</v>
      </c>
      <c r="O27" s="680">
        <f>USA!O27/O$9</f>
        <v>7.6695913655869018E-3</v>
      </c>
      <c r="P27" s="680">
        <f>USA!P27/P$9</f>
        <v>1.2973113843852307E-2</v>
      </c>
      <c r="Q27" s="680">
        <f>USA!Q27/Q$9</f>
        <v>8.6840532779172662E-3</v>
      </c>
      <c r="R27" s="680">
        <f>USA!R27/R$9</f>
        <v>2.8511536520434344E-3</v>
      </c>
      <c r="S27" s="680">
        <f>USA!S27/S$9</f>
        <v>7.8195837722320402E-3</v>
      </c>
      <c r="T27" s="680">
        <f>USA!T27/T$9</f>
        <v>3.3869383517784982E-3</v>
      </c>
      <c r="U27" s="680">
        <f>USA!U27/U$9</f>
        <v>0.22190605127625054</v>
      </c>
      <c r="V27" s="680">
        <f>USA!V27/V$9</f>
        <v>1.7347557393343472E-2</v>
      </c>
      <c r="W27" s="680">
        <f>USA!W27/W$9</f>
        <v>6.4176242945513523E-3</v>
      </c>
      <c r="X27" s="680">
        <f>USA!X27/X$9</f>
        <v>1.4719702422032679E-2</v>
      </c>
      <c r="Y27" s="680">
        <f>USA!Y27/Y$9</f>
        <v>1.272165141253551E-3</v>
      </c>
      <c r="Z27" s="680">
        <f>USA!Z27/Z$9</f>
        <v>6.0849480211120591E-4</v>
      </c>
      <c r="AA27" s="680" t="e">
        <f>USA!AA27/AA$9</f>
        <v>#DIV/0!</v>
      </c>
      <c r="AB27" s="680" t="e">
        <f>USA!AB27/AB$9</f>
        <v>#DIV/0!</v>
      </c>
    </row>
    <row r="28" spans="2:28" ht="30" x14ac:dyDescent="0.25">
      <c r="B28" s="679" t="s">
        <v>54</v>
      </c>
      <c r="C28" s="680">
        <v>146684.81</v>
      </c>
      <c r="D28" s="680">
        <f>USA!D28/D$9</f>
        <v>6.5663677828918044E-4</v>
      </c>
      <c r="E28" s="680">
        <f>USA!E28/E$9</f>
        <v>1.8110329106661993E-3</v>
      </c>
      <c r="F28" s="680">
        <f>USA!F28/F$9</f>
        <v>7.5313297949514688E-4</v>
      </c>
      <c r="G28" s="680">
        <f>USA!G28/G$9</f>
        <v>1.8474242384187321E-3</v>
      </c>
      <c r="H28" s="680">
        <f>USA!H28/H$9</f>
        <v>1.4681896901964229E-2</v>
      </c>
      <c r="I28" s="680">
        <f>USA!I28/I$9</f>
        <v>2.9443323077346963E-3</v>
      </c>
      <c r="J28" s="680">
        <f>USA!J28/J$9</f>
        <v>9.6385776510579287E-3</v>
      </c>
      <c r="K28" s="680">
        <f>USA!K28/K$9</f>
        <v>8.3675485695425787E-3</v>
      </c>
      <c r="L28" s="680">
        <f>USA!L28/L$9</f>
        <v>9.9392298755339153E-3</v>
      </c>
      <c r="M28" s="680">
        <f>USA!M28/M$9</f>
        <v>4.1802251619345492E-3</v>
      </c>
      <c r="N28" s="680">
        <f>USA!N28/N$9</f>
        <v>8.2466557814516086E-3</v>
      </c>
      <c r="O28" s="680">
        <f>USA!O28/O$9</f>
        <v>5.0379323490156629E-3</v>
      </c>
      <c r="P28" s="680">
        <f>USA!P28/P$9</f>
        <v>9.7442301984715981E-3</v>
      </c>
      <c r="Q28" s="680">
        <f>USA!Q28/Q$9</f>
        <v>1.3812416782563936E-2</v>
      </c>
      <c r="R28" s="680">
        <f>USA!R28/R$9</f>
        <v>2.4379034472138791E-2</v>
      </c>
      <c r="S28" s="680">
        <f>USA!S28/S$9</f>
        <v>2.1962168136439773E-2</v>
      </c>
      <c r="T28" s="680">
        <f>USA!T28/T$9</f>
        <v>1.1723881223985235E-2</v>
      </c>
      <c r="U28" s="680">
        <f>USA!U28/U$9</f>
        <v>1.0343431194395932E-2</v>
      </c>
      <c r="V28" s="680">
        <f>USA!V28/V$9</f>
        <v>3.1369471789491975E-2</v>
      </c>
      <c r="W28" s="680">
        <f>USA!W28/W$9</f>
        <v>8.1087550768454194E-3</v>
      </c>
      <c r="X28" s="680">
        <f>USA!X28/X$9</f>
        <v>2.2547913523663806E-2</v>
      </c>
      <c r="Y28" s="680" t="e">
        <f>USA!Y28/Y$9</f>
        <v>#VALUE!</v>
      </c>
      <c r="Z28" s="680">
        <f>USA!Z28/Z$9</f>
        <v>4.8406822248747013E-6</v>
      </c>
      <c r="AA28" s="680" t="e">
        <f>USA!AA28/AA$9</f>
        <v>#DIV/0!</v>
      </c>
      <c r="AB28" s="680" t="e">
        <f>USA!AB28/AB$9</f>
        <v>#DIV/0!</v>
      </c>
    </row>
    <row r="29" spans="2:28" ht="195" x14ac:dyDescent="0.25">
      <c r="B29" s="679" t="s">
        <v>55</v>
      </c>
      <c r="C29" s="681" t="s">
        <v>34</v>
      </c>
      <c r="D29" s="680" t="e">
        <f>USA!D29/D$9</f>
        <v>#VALUE!</v>
      </c>
      <c r="E29" s="680" t="e">
        <f>USA!E29/E$9</f>
        <v>#VALUE!</v>
      </c>
      <c r="F29" s="680" t="e">
        <f>USA!F29/F$9</f>
        <v>#VALUE!</v>
      </c>
      <c r="G29" s="680" t="e">
        <f>USA!G29/G$9</f>
        <v>#VALUE!</v>
      </c>
      <c r="H29" s="680" t="e">
        <f>USA!H29/H$9</f>
        <v>#VALUE!</v>
      </c>
      <c r="I29" s="680" t="e">
        <f>USA!I29/I$9</f>
        <v>#VALUE!</v>
      </c>
      <c r="J29" s="680" t="e">
        <f>USA!J29/J$9</f>
        <v>#VALUE!</v>
      </c>
      <c r="K29" s="680" t="e">
        <f>USA!K29/K$9</f>
        <v>#VALUE!</v>
      </c>
      <c r="L29" s="680" t="e">
        <f>USA!L29/L$9</f>
        <v>#VALUE!</v>
      </c>
      <c r="M29" s="680" t="e">
        <f>USA!M29/M$9</f>
        <v>#VALUE!</v>
      </c>
      <c r="N29" s="680" t="e">
        <f>USA!N29/N$9</f>
        <v>#VALUE!</v>
      </c>
      <c r="O29" s="680" t="e">
        <f>USA!O29/O$9</f>
        <v>#VALUE!</v>
      </c>
      <c r="P29" s="680" t="e">
        <f>USA!P29/P$9</f>
        <v>#VALUE!</v>
      </c>
      <c r="Q29" s="680" t="e">
        <f>USA!Q29/Q$9</f>
        <v>#VALUE!</v>
      </c>
      <c r="R29" s="680" t="e">
        <f>USA!R29/R$9</f>
        <v>#VALUE!</v>
      </c>
      <c r="S29" s="680" t="e">
        <f>USA!S29/S$9</f>
        <v>#VALUE!</v>
      </c>
      <c r="T29" s="680" t="e">
        <f>USA!T29/T$9</f>
        <v>#VALUE!</v>
      </c>
      <c r="U29" s="680" t="e">
        <f>USA!U29/U$9</f>
        <v>#VALUE!</v>
      </c>
      <c r="V29" s="680" t="e">
        <f>USA!V29/V$9</f>
        <v>#VALUE!</v>
      </c>
      <c r="W29" s="680" t="e">
        <f>USA!W29/W$9</f>
        <v>#VALUE!</v>
      </c>
      <c r="X29" s="680">
        <f>USA!X29/X$9</f>
        <v>1.1453171023333036E-3</v>
      </c>
      <c r="Y29" s="680" t="e">
        <f>USA!Y29/Y$9</f>
        <v>#VALUE!</v>
      </c>
      <c r="Z29" s="680" t="e">
        <f>USA!Z29/Z$9</f>
        <v>#VALUE!</v>
      </c>
      <c r="AA29" s="680" t="e">
        <f>USA!AA29/AA$9</f>
        <v>#DIV/0!</v>
      </c>
      <c r="AB29" s="680" t="e">
        <f>USA!AB29/AB$9</f>
        <v>#DIV/0!</v>
      </c>
    </row>
    <row r="30" spans="2:28" ht="105" x14ac:dyDescent="0.25">
      <c r="B30" s="679" t="s">
        <v>56</v>
      </c>
      <c r="C30" s="681" t="s">
        <v>34</v>
      </c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  <c r="AA30" s="680">
        <v>0</v>
      </c>
      <c r="AB30" s="680">
        <v>0</v>
      </c>
    </row>
    <row r="31" spans="2:28" ht="30" x14ac:dyDescent="0.25">
      <c r="B31" s="679" t="s">
        <v>84</v>
      </c>
      <c r="C31" s="680">
        <v>201198.48</v>
      </c>
      <c r="D31" s="680">
        <v>814.76</v>
      </c>
      <c r="E31" s="680">
        <v>3342.29</v>
      </c>
      <c r="F31" s="680">
        <v>60537.46</v>
      </c>
      <c r="G31" s="680">
        <v>10450.09</v>
      </c>
      <c r="H31" s="680">
        <v>1609.67</v>
      </c>
      <c r="I31" s="680">
        <v>5719.3</v>
      </c>
      <c r="J31" s="680">
        <v>11426.93</v>
      </c>
      <c r="K31" s="680">
        <v>18483.21</v>
      </c>
      <c r="L31" s="680">
        <v>2855.33</v>
      </c>
      <c r="M31" s="680">
        <v>9531.94</v>
      </c>
      <c r="N31" s="680">
        <v>46741.55</v>
      </c>
      <c r="O31" s="680">
        <v>4253.2299999999996</v>
      </c>
      <c r="P31" s="680">
        <v>4855.2</v>
      </c>
      <c r="Q31" s="680">
        <v>2234.2600000000002</v>
      </c>
      <c r="R31" s="680">
        <v>11453.55</v>
      </c>
      <c r="S31" s="680">
        <v>1056.33</v>
      </c>
      <c r="T31" s="680">
        <v>210.25</v>
      </c>
      <c r="U31" s="680">
        <v>1419.79</v>
      </c>
      <c r="V31" s="680">
        <v>4203.32</v>
      </c>
      <c r="W31" s="680">
        <v>201198.48</v>
      </c>
      <c r="X31" s="680">
        <v>287278.84000000003</v>
      </c>
      <c r="Y31" s="680">
        <v>-114396.25</v>
      </c>
      <c r="Z31" s="680">
        <v>61209.79</v>
      </c>
    </row>
    <row r="33" spans="2:27" x14ac:dyDescent="0.25">
      <c r="B33" s="683" t="s">
        <v>57</v>
      </c>
      <c r="AA33" s="684" t="s">
        <v>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20"/>
  <dimension ref="B1:AC31"/>
  <sheetViews>
    <sheetView topLeftCell="A3" workbookViewId="0">
      <selection activeCell="B11" sqref="B11"/>
    </sheetView>
  </sheetViews>
  <sheetFormatPr baseColWidth="10" defaultColWidth="11.5703125" defaultRowHeight="15" x14ac:dyDescent="0.25"/>
  <cols>
    <col min="1" max="16384" width="11.5703125" style="673"/>
  </cols>
  <sheetData>
    <row r="1" spans="2:29" x14ac:dyDescent="0.25">
      <c r="B1" s="672" t="s">
        <v>0</v>
      </c>
    </row>
    <row r="2" spans="2:29" x14ac:dyDescent="0.25">
      <c r="B2" s="674" t="s">
        <v>85</v>
      </c>
    </row>
    <row r="3" spans="2:29" x14ac:dyDescent="0.25">
      <c r="B3" s="674" t="s">
        <v>2</v>
      </c>
    </row>
    <row r="4" spans="2:29" x14ac:dyDescent="0.25">
      <c r="B4" s="674" t="s">
        <v>86</v>
      </c>
    </row>
    <row r="5" spans="2:29" x14ac:dyDescent="0.25">
      <c r="AA5" s="647" t="s">
        <v>73</v>
      </c>
      <c r="AB5" t="s">
        <v>74</v>
      </c>
      <c r="AC5" t="s">
        <v>75</v>
      </c>
    </row>
    <row r="6" spans="2:29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6</v>
      </c>
      <c r="Y6" s="676" t="s">
        <v>7</v>
      </c>
      <c r="Z6" s="676" t="s">
        <v>8</v>
      </c>
    </row>
    <row r="7" spans="2:29" ht="150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10</v>
      </c>
      <c r="X7" s="676" t="s">
        <v>32</v>
      </c>
      <c r="Y7" s="676" t="s">
        <v>32</v>
      </c>
      <c r="Z7" s="676" t="s">
        <v>32</v>
      </c>
    </row>
    <row r="8" spans="2:29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</row>
    <row r="9" spans="2:29" x14ac:dyDescent="0.25">
      <c r="B9" s="679" t="s">
        <v>35</v>
      </c>
      <c r="C9" s="680">
        <v>2073912</v>
      </c>
      <c r="D9" s="680">
        <v>69504</v>
      </c>
      <c r="E9" s="680">
        <v>88489</v>
      </c>
      <c r="F9" s="680">
        <v>572108</v>
      </c>
      <c r="G9" s="680">
        <v>17529</v>
      </c>
      <c r="H9" s="680">
        <v>7234</v>
      </c>
      <c r="I9" s="680">
        <v>225928</v>
      </c>
      <c r="J9" s="680">
        <v>162610</v>
      </c>
      <c r="K9" s="680">
        <v>119036</v>
      </c>
      <c r="L9" s="680">
        <v>50634</v>
      </c>
      <c r="M9" s="680">
        <v>91432</v>
      </c>
      <c r="N9" s="680">
        <v>137419</v>
      </c>
      <c r="O9" s="680">
        <v>101517</v>
      </c>
      <c r="P9" s="680">
        <v>60500</v>
      </c>
      <c r="Q9" s="680">
        <v>46305</v>
      </c>
      <c r="R9" s="680">
        <v>175315</v>
      </c>
      <c r="S9" s="680">
        <v>28905</v>
      </c>
      <c r="T9" s="680">
        <v>83779</v>
      </c>
      <c r="U9" s="680">
        <v>14340</v>
      </c>
      <c r="V9" s="680">
        <v>21329</v>
      </c>
      <c r="W9" s="680">
        <v>2073912</v>
      </c>
      <c r="X9" s="680">
        <v>1925708</v>
      </c>
      <c r="Y9" s="680">
        <v>603248</v>
      </c>
      <c r="Z9" s="680">
        <v>770533</v>
      </c>
    </row>
    <row r="10" spans="2:29" ht="75" x14ac:dyDescent="0.25">
      <c r="B10" s="679" t="s">
        <v>36</v>
      </c>
      <c r="C10" s="680">
        <v>85522</v>
      </c>
      <c r="D10" s="680">
        <v>13566</v>
      </c>
      <c r="E10" s="681">
        <v>0</v>
      </c>
      <c r="F10" s="680">
        <v>66779</v>
      </c>
      <c r="G10" s="680">
        <v>21</v>
      </c>
      <c r="H10" s="681">
        <v>0</v>
      </c>
      <c r="I10" s="680">
        <v>1600</v>
      </c>
      <c r="J10" s="680">
        <v>134</v>
      </c>
      <c r="K10" s="680">
        <v>1</v>
      </c>
      <c r="L10" s="680">
        <v>2793</v>
      </c>
      <c r="M10" s="680">
        <v>3</v>
      </c>
      <c r="N10" s="681" t="s">
        <v>34</v>
      </c>
      <c r="O10" s="680">
        <v>6</v>
      </c>
      <c r="P10" s="681" t="s">
        <v>34</v>
      </c>
      <c r="Q10" s="681" t="s">
        <v>34</v>
      </c>
      <c r="R10" s="680">
        <v>419</v>
      </c>
      <c r="S10" s="680">
        <v>24</v>
      </c>
      <c r="T10" s="680">
        <v>59</v>
      </c>
      <c r="U10" s="680">
        <v>48</v>
      </c>
      <c r="V10" s="680">
        <v>67</v>
      </c>
      <c r="W10" s="680">
        <v>85522</v>
      </c>
      <c r="X10" s="680">
        <v>30660</v>
      </c>
      <c r="Y10" s="681" t="s">
        <v>34</v>
      </c>
      <c r="Z10" s="680">
        <v>37649</v>
      </c>
    </row>
    <row r="11" spans="2:29" ht="45" x14ac:dyDescent="0.25">
      <c r="B11" s="679" t="s">
        <v>37</v>
      </c>
      <c r="C11" s="680">
        <v>121601</v>
      </c>
      <c r="D11" s="680">
        <v>631</v>
      </c>
      <c r="E11" s="680">
        <v>19438</v>
      </c>
      <c r="F11" s="680">
        <v>77911</v>
      </c>
      <c r="G11" s="680">
        <v>4108</v>
      </c>
      <c r="H11" s="680">
        <v>51</v>
      </c>
      <c r="I11" s="680">
        <v>10540</v>
      </c>
      <c r="J11" s="680">
        <v>1744</v>
      </c>
      <c r="K11" s="680">
        <v>548</v>
      </c>
      <c r="L11" s="680">
        <v>132</v>
      </c>
      <c r="M11" s="680">
        <v>145</v>
      </c>
      <c r="N11" s="680">
        <v>393</v>
      </c>
      <c r="O11" s="680">
        <v>1989</v>
      </c>
      <c r="P11" s="680">
        <v>290</v>
      </c>
      <c r="Q11" s="680">
        <v>229</v>
      </c>
      <c r="R11" s="680">
        <v>1659</v>
      </c>
      <c r="S11" s="680">
        <v>892</v>
      </c>
      <c r="T11" s="680">
        <v>601</v>
      </c>
      <c r="U11" s="680">
        <v>52</v>
      </c>
      <c r="V11" s="680">
        <v>248</v>
      </c>
      <c r="W11" s="680">
        <v>121601</v>
      </c>
      <c r="X11" s="680">
        <v>7616</v>
      </c>
      <c r="Y11" s="680">
        <v>4588</v>
      </c>
      <c r="Z11" s="680">
        <v>142395</v>
      </c>
    </row>
    <row r="12" spans="2:29" ht="45" x14ac:dyDescent="0.25">
      <c r="B12" s="679" t="s">
        <v>38</v>
      </c>
      <c r="C12" s="680">
        <v>798378</v>
      </c>
      <c r="D12" s="680">
        <v>40275</v>
      </c>
      <c r="E12" s="680">
        <v>29754</v>
      </c>
      <c r="F12" s="680">
        <v>350523</v>
      </c>
      <c r="G12" s="680">
        <v>2546</v>
      </c>
      <c r="H12" s="680">
        <v>1412</v>
      </c>
      <c r="I12" s="680">
        <v>152294</v>
      </c>
      <c r="J12" s="680">
        <v>23429</v>
      </c>
      <c r="K12" s="680">
        <v>38644</v>
      </c>
      <c r="L12" s="680">
        <v>28100</v>
      </c>
      <c r="M12" s="680">
        <v>15913</v>
      </c>
      <c r="N12" s="680">
        <v>3077</v>
      </c>
      <c r="O12" s="680">
        <v>6457</v>
      </c>
      <c r="P12" s="680">
        <v>8554</v>
      </c>
      <c r="Q12" s="680">
        <v>11287</v>
      </c>
      <c r="R12" s="680">
        <v>35660</v>
      </c>
      <c r="S12" s="680">
        <v>7115</v>
      </c>
      <c r="T12" s="680">
        <v>33932</v>
      </c>
      <c r="U12" s="680">
        <v>3264</v>
      </c>
      <c r="V12" s="680">
        <v>6142</v>
      </c>
      <c r="W12" s="680">
        <v>798378</v>
      </c>
      <c r="X12" s="680">
        <v>543745</v>
      </c>
      <c r="Y12" s="680">
        <v>95003</v>
      </c>
      <c r="Z12" s="680">
        <v>459424</v>
      </c>
    </row>
    <row r="13" spans="2:29" ht="90" x14ac:dyDescent="0.25">
      <c r="B13" s="679" t="s">
        <v>39</v>
      </c>
      <c r="C13" s="680">
        <v>29889</v>
      </c>
      <c r="D13" s="680">
        <v>2313</v>
      </c>
      <c r="E13" s="680">
        <v>3329</v>
      </c>
      <c r="F13" s="680">
        <v>8861</v>
      </c>
      <c r="G13" s="680">
        <v>76</v>
      </c>
      <c r="H13" s="680">
        <v>39</v>
      </c>
      <c r="I13" s="680">
        <v>273</v>
      </c>
      <c r="J13" s="680">
        <v>2496</v>
      </c>
      <c r="K13" s="680">
        <v>1073</v>
      </c>
      <c r="L13" s="680">
        <v>1047</v>
      </c>
      <c r="M13" s="680">
        <v>436</v>
      </c>
      <c r="N13" s="680">
        <v>716</v>
      </c>
      <c r="O13" s="680">
        <v>1818</v>
      </c>
      <c r="P13" s="680">
        <v>385</v>
      </c>
      <c r="Q13" s="680">
        <v>321</v>
      </c>
      <c r="R13" s="680">
        <v>2866</v>
      </c>
      <c r="S13" s="680">
        <v>1013</v>
      </c>
      <c r="T13" s="680">
        <v>1686</v>
      </c>
      <c r="U13" s="680">
        <v>299</v>
      </c>
      <c r="V13" s="680">
        <v>842</v>
      </c>
      <c r="W13" s="680">
        <v>29889</v>
      </c>
      <c r="X13" s="680">
        <v>20872</v>
      </c>
      <c r="Y13" s="681" t="s">
        <v>34</v>
      </c>
      <c r="Z13" s="680">
        <v>3343</v>
      </c>
    </row>
    <row r="14" spans="2:29" ht="120" x14ac:dyDescent="0.25">
      <c r="B14" s="679" t="s">
        <v>40</v>
      </c>
      <c r="C14" s="680">
        <v>21421</v>
      </c>
      <c r="D14" s="680">
        <v>51</v>
      </c>
      <c r="E14" s="680">
        <v>1153</v>
      </c>
      <c r="F14" s="680">
        <v>2273</v>
      </c>
      <c r="G14" s="680">
        <v>32</v>
      </c>
      <c r="H14" s="680">
        <v>134</v>
      </c>
      <c r="I14" s="680">
        <v>361</v>
      </c>
      <c r="J14" s="680">
        <v>3380</v>
      </c>
      <c r="K14" s="680">
        <v>844</v>
      </c>
      <c r="L14" s="680">
        <v>719</v>
      </c>
      <c r="M14" s="680">
        <v>315</v>
      </c>
      <c r="N14" s="680">
        <v>768</v>
      </c>
      <c r="O14" s="680">
        <v>2300</v>
      </c>
      <c r="P14" s="680">
        <v>333</v>
      </c>
      <c r="Q14" s="680">
        <v>232</v>
      </c>
      <c r="R14" s="680">
        <v>5134</v>
      </c>
      <c r="S14" s="680">
        <v>653</v>
      </c>
      <c r="T14" s="680">
        <v>1643</v>
      </c>
      <c r="U14" s="680">
        <v>183</v>
      </c>
      <c r="V14" s="680">
        <v>912</v>
      </c>
      <c r="W14" s="680">
        <v>21421</v>
      </c>
      <c r="X14" s="680">
        <v>10165</v>
      </c>
      <c r="Y14" s="681" t="s">
        <v>34</v>
      </c>
      <c r="Z14" s="680">
        <v>194</v>
      </c>
    </row>
    <row r="15" spans="2:29" ht="60" x14ac:dyDescent="0.25">
      <c r="B15" s="679" t="s">
        <v>41</v>
      </c>
      <c r="C15" s="680">
        <v>59267</v>
      </c>
      <c r="D15" s="680">
        <v>1452</v>
      </c>
      <c r="E15" s="680">
        <v>2780</v>
      </c>
      <c r="F15" s="680">
        <v>2208</v>
      </c>
      <c r="G15" s="680">
        <v>2824</v>
      </c>
      <c r="H15" s="680">
        <v>337</v>
      </c>
      <c r="I15" s="680">
        <v>150</v>
      </c>
      <c r="J15" s="680">
        <v>2137</v>
      </c>
      <c r="K15" s="680">
        <v>5881</v>
      </c>
      <c r="L15" s="680">
        <v>679</v>
      </c>
      <c r="M15" s="680">
        <v>346</v>
      </c>
      <c r="N15" s="680">
        <v>989</v>
      </c>
      <c r="O15" s="680">
        <v>28011</v>
      </c>
      <c r="P15" s="680">
        <v>398</v>
      </c>
      <c r="Q15" s="680">
        <v>368</v>
      </c>
      <c r="R15" s="680">
        <v>6604</v>
      </c>
      <c r="S15" s="680">
        <v>1991</v>
      </c>
      <c r="T15" s="680">
        <v>1599</v>
      </c>
      <c r="U15" s="680">
        <v>284</v>
      </c>
      <c r="V15" s="680">
        <v>227</v>
      </c>
      <c r="W15" s="680">
        <v>59267</v>
      </c>
      <c r="X15" s="680">
        <v>545</v>
      </c>
      <c r="Y15" s="680">
        <v>376707</v>
      </c>
      <c r="Z15" s="681" t="s">
        <v>34</v>
      </c>
      <c r="AA15" s="646">
        <f>W15/($W15+$X15+$Y15)</f>
        <v>0.13577186789120291</v>
      </c>
      <c r="AB15" s="646">
        <f t="shared" ref="AB15:AC15" si="0">X15/($W15+$X15+$Y15)</f>
        <v>1.2485138103954239E-3</v>
      </c>
      <c r="AC15" s="646">
        <f t="shared" si="0"/>
        <v>0.86297961829840164</v>
      </c>
    </row>
    <row r="16" spans="2:29" ht="165" x14ac:dyDescent="0.25">
      <c r="B16" s="679" t="s">
        <v>42</v>
      </c>
      <c r="C16" s="680">
        <v>13122</v>
      </c>
      <c r="D16" s="680">
        <v>120</v>
      </c>
      <c r="E16" s="680">
        <v>232</v>
      </c>
      <c r="F16" s="680">
        <v>318</v>
      </c>
      <c r="G16" s="680">
        <v>26</v>
      </c>
      <c r="H16" s="680">
        <v>1098</v>
      </c>
      <c r="I16" s="680">
        <v>570</v>
      </c>
      <c r="J16" s="680">
        <v>1139</v>
      </c>
      <c r="K16" s="680">
        <v>1776</v>
      </c>
      <c r="L16" s="680">
        <v>229</v>
      </c>
      <c r="M16" s="680">
        <v>966</v>
      </c>
      <c r="N16" s="680">
        <v>441</v>
      </c>
      <c r="O16" s="680">
        <v>300</v>
      </c>
      <c r="P16" s="680">
        <v>553</v>
      </c>
      <c r="Q16" s="680">
        <v>1717</v>
      </c>
      <c r="R16" s="680">
        <v>607</v>
      </c>
      <c r="S16" s="680">
        <v>126</v>
      </c>
      <c r="T16" s="680">
        <v>582</v>
      </c>
      <c r="U16" s="680">
        <v>1741</v>
      </c>
      <c r="V16" s="680">
        <v>579</v>
      </c>
      <c r="W16" s="680">
        <v>13122</v>
      </c>
      <c r="X16" s="680">
        <v>14461</v>
      </c>
      <c r="Y16" s="681" t="s">
        <v>34</v>
      </c>
      <c r="Z16" s="680">
        <v>2078</v>
      </c>
    </row>
    <row r="17" spans="2:27" ht="60" x14ac:dyDescent="0.25">
      <c r="B17" s="679" t="s">
        <v>43</v>
      </c>
      <c r="C17" s="680">
        <v>108979</v>
      </c>
      <c r="D17" s="680">
        <v>2979</v>
      </c>
      <c r="E17" s="680">
        <v>2593</v>
      </c>
      <c r="F17" s="680">
        <v>15880</v>
      </c>
      <c r="G17" s="680">
        <v>296</v>
      </c>
      <c r="H17" s="680">
        <v>373</v>
      </c>
      <c r="I17" s="680">
        <v>2698</v>
      </c>
      <c r="J17" s="680">
        <v>18586</v>
      </c>
      <c r="K17" s="680">
        <v>41481</v>
      </c>
      <c r="L17" s="680">
        <v>1561</v>
      </c>
      <c r="M17" s="680">
        <v>1934</v>
      </c>
      <c r="N17" s="680">
        <v>2532</v>
      </c>
      <c r="O17" s="680">
        <v>2536</v>
      </c>
      <c r="P17" s="680">
        <v>2191</v>
      </c>
      <c r="Q17" s="680">
        <v>2273</v>
      </c>
      <c r="R17" s="680">
        <v>4439</v>
      </c>
      <c r="S17" s="680">
        <v>4011</v>
      </c>
      <c r="T17" s="680">
        <v>1498</v>
      </c>
      <c r="U17" s="680">
        <v>375</v>
      </c>
      <c r="V17" s="680">
        <v>744</v>
      </c>
      <c r="W17" s="680">
        <v>108979</v>
      </c>
      <c r="X17" s="680">
        <v>19390</v>
      </c>
      <c r="Y17" s="681" t="s">
        <v>34</v>
      </c>
      <c r="Z17" s="680">
        <v>12899</v>
      </c>
    </row>
    <row r="18" spans="2:27" ht="60" x14ac:dyDescent="0.25">
      <c r="B18" s="679" t="s">
        <v>44</v>
      </c>
      <c r="C18" s="680">
        <v>21883</v>
      </c>
      <c r="D18" s="680">
        <v>68</v>
      </c>
      <c r="E18" s="680">
        <v>420</v>
      </c>
      <c r="F18" s="680">
        <v>2139</v>
      </c>
      <c r="G18" s="680">
        <v>112</v>
      </c>
      <c r="H18" s="680">
        <v>112</v>
      </c>
      <c r="I18" s="680">
        <v>576</v>
      </c>
      <c r="J18" s="680">
        <v>3363</v>
      </c>
      <c r="K18" s="680">
        <v>1531</v>
      </c>
      <c r="L18" s="680">
        <v>357</v>
      </c>
      <c r="M18" s="680">
        <v>1432</v>
      </c>
      <c r="N18" s="680">
        <v>1197</v>
      </c>
      <c r="O18" s="680">
        <v>1872</v>
      </c>
      <c r="P18" s="680">
        <v>2348</v>
      </c>
      <c r="Q18" s="680">
        <v>1426</v>
      </c>
      <c r="R18" s="680">
        <v>1624</v>
      </c>
      <c r="S18" s="680">
        <v>773</v>
      </c>
      <c r="T18" s="680">
        <v>1707</v>
      </c>
      <c r="U18" s="680">
        <v>320</v>
      </c>
      <c r="V18" s="680">
        <v>505</v>
      </c>
      <c r="W18" s="680">
        <v>21883</v>
      </c>
      <c r="X18" s="680">
        <v>77669</v>
      </c>
      <c r="Y18" s="681" t="s">
        <v>34</v>
      </c>
      <c r="Z18" s="680">
        <v>324</v>
      </c>
    </row>
    <row r="19" spans="2:27" ht="75" x14ac:dyDescent="0.25">
      <c r="B19" s="679" t="s">
        <v>45</v>
      </c>
      <c r="C19" s="680">
        <v>125777</v>
      </c>
      <c r="D19" s="680">
        <v>343</v>
      </c>
      <c r="E19" s="680">
        <v>3130</v>
      </c>
      <c r="F19" s="680">
        <v>4473</v>
      </c>
      <c r="G19" s="680">
        <v>1460</v>
      </c>
      <c r="H19" s="680">
        <v>637</v>
      </c>
      <c r="I19" s="680">
        <v>1591</v>
      </c>
      <c r="J19" s="680">
        <v>15166</v>
      </c>
      <c r="K19" s="680">
        <v>4011</v>
      </c>
      <c r="L19" s="680">
        <v>1766</v>
      </c>
      <c r="M19" s="680">
        <v>41449</v>
      </c>
      <c r="N19" s="680">
        <v>15542</v>
      </c>
      <c r="O19" s="680">
        <v>4286</v>
      </c>
      <c r="P19" s="680">
        <v>8637</v>
      </c>
      <c r="Q19" s="680">
        <v>3862</v>
      </c>
      <c r="R19" s="680">
        <v>10824</v>
      </c>
      <c r="S19" s="680">
        <v>3422</v>
      </c>
      <c r="T19" s="680">
        <v>3328</v>
      </c>
      <c r="U19" s="680">
        <v>776</v>
      </c>
      <c r="V19" s="680">
        <v>1073</v>
      </c>
      <c r="W19" s="680">
        <v>125777</v>
      </c>
      <c r="X19" s="680">
        <v>56198</v>
      </c>
      <c r="Y19" s="680">
        <v>43064</v>
      </c>
      <c r="Z19" s="680">
        <v>40705</v>
      </c>
    </row>
    <row r="20" spans="2:27" ht="60" x14ac:dyDescent="0.25">
      <c r="B20" s="679" t="s">
        <v>46</v>
      </c>
      <c r="C20" s="680">
        <v>180489</v>
      </c>
      <c r="D20" s="680">
        <v>2248</v>
      </c>
      <c r="E20" s="680">
        <v>5320</v>
      </c>
      <c r="F20" s="680">
        <v>11670</v>
      </c>
      <c r="G20" s="680">
        <v>1523</v>
      </c>
      <c r="H20" s="680">
        <v>624</v>
      </c>
      <c r="I20" s="680">
        <v>7779</v>
      </c>
      <c r="J20" s="680">
        <v>20633</v>
      </c>
      <c r="K20" s="680">
        <v>6919</v>
      </c>
      <c r="L20" s="680">
        <v>2501</v>
      </c>
      <c r="M20" s="680">
        <v>2874</v>
      </c>
      <c r="N20" s="680">
        <v>84185</v>
      </c>
      <c r="O20" s="680">
        <v>18236</v>
      </c>
      <c r="P20" s="680">
        <v>2894</v>
      </c>
      <c r="Q20" s="680">
        <v>2552</v>
      </c>
      <c r="R20" s="680">
        <v>7131</v>
      </c>
      <c r="S20" s="680">
        <v>405</v>
      </c>
      <c r="T20" s="680">
        <v>1622</v>
      </c>
      <c r="U20" s="680">
        <v>550</v>
      </c>
      <c r="V20" s="680">
        <v>824</v>
      </c>
      <c r="W20" s="680">
        <v>180489</v>
      </c>
      <c r="X20" s="680">
        <v>128567</v>
      </c>
      <c r="Y20" s="681" t="s">
        <v>34</v>
      </c>
      <c r="Z20" s="680">
        <v>16710</v>
      </c>
    </row>
    <row r="21" spans="2:27" ht="45" x14ac:dyDescent="0.25">
      <c r="B21" s="679" t="s">
        <v>47</v>
      </c>
      <c r="C21" s="680">
        <v>71113</v>
      </c>
      <c r="D21" s="680">
        <v>121</v>
      </c>
      <c r="E21" s="680">
        <v>321</v>
      </c>
      <c r="F21" s="680">
        <v>2476</v>
      </c>
      <c r="G21" s="680">
        <v>442</v>
      </c>
      <c r="H21" s="680">
        <v>227</v>
      </c>
      <c r="I21" s="680">
        <v>1807</v>
      </c>
      <c r="J21" s="680">
        <v>18889</v>
      </c>
      <c r="K21" s="680">
        <v>2450</v>
      </c>
      <c r="L21" s="680">
        <v>3630</v>
      </c>
      <c r="M21" s="680">
        <v>3472</v>
      </c>
      <c r="N21" s="680">
        <v>3184</v>
      </c>
      <c r="O21" s="680">
        <v>9140</v>
      </c>
      <c r="P21" s="680">
        <v>5093</v>
      </c>
      <c r="Q21" s="680">
        <v>2922</v>
      </c>
      <c r="R21" s="680">
        <v>5794</v>
      </c>
      <c r="S21" s="680">
        <v>1367</v>
      </c>
      <c r="T21" s="680">
        <v>5214</v>
      </c>
      <c r="U21" s="680">
        <v>996</v>
      </c>
      <c r="V21" s="680">
        <v>3569</v>
      </c>
      <c r="W21" s="680">
        <v>71113</v>
      </c>
      <c r="X21" s="680">
        <v>298947</v>
      </c>
      <c r="Y21" s="680">
        <v>44106</v>
      </c>
      <c r="Z21" s="680">
        <v>162</v>
      </c>
    </row>
    <row r="22" spans="2:27" ht="90" x14ac:dyDescent="0.25">
      <c r="B22" s="679" t="s">
        <v>48</v>
      </c>
      <c r="C22" s="680">
        <v>169622</v>
      </c>
      <c r="D22" s="680">
        <v>3217</v>
      </c>
      <c r="E22" s="680">
        <v>12847</v>
      </c>
      <c r="F22" s="680">
        <v>14245</v>
      </c>
      <c r="G22" s="680">
        <v>3145</v>
      </c>
      <c r="H22" s="680">
        <v>475</v>
      </c>
      <c r="I22" s="680">
        <v>33221</v>
      </c>
      <c r="J22" s="680">
        <v>28528</v>
      </c>
      <c r="K22" s="680">
        <v>2944</v>
      </c>
      <c r="L22" s="680">
        <v>1575</v>
      </c>
      <c r="M22" s="680">
        <v>5409</v>
      </c>
      <c r="N22" s="680">
        <v>11060</v>
      </c>
      <c r="O22" s="680">
        <v>7135</v>
      </c>
      <c r="P22" s="680">
        <v>16359</v>
      </c>
      <c r="Q22" s="680">
        <v>6264</v>
      </c>
      <c r="R22" s="680">
        <v>15287</v>
      </c>
      <c r="S22" s="680">
        <v>1820</v>
      </c>
      <c r="T22" s="680">
        <v>3605</v>
      </c>
      <c r="U22" s="680">
        <v>602</v>
      </c>
      <c r="V22" s="680">
        <v>1885</v>
      </c>
      <c r="W22" s="680">
        <v>169622</v>
      </c>
      <c r="X22" s="680">
        <v>9239</v>
      </c>
      <c r="Y22" s="680">
        <v>39781</v>
      </c>
      <c r="Z22" s="680">
        <v>25784</v>
      </c>
    </row>
    <row r="23" spans="2:27" ht="60" x14ac:dyDescent="0.25">
      <c r="B23" s="679" t="s">
        <v>49</v>
      </c>
      <c r="C23" s="680">
        <v>149119</v>
      </c>
      <c r="D23" s="680">
        <v>1744</v>
      </c>
      <c r="E23" s="680">
        <v>5843</v>
      </c>
      <c r="F23" s="680">
        <v>10957</v>
      </c>
      <c r="G23" s="680">
        <v>799</v>
      </c>
      <c r="H23" s="680">
        <v>1160</v>
      </c>
      <c r="I23" s="680">
        <v>9270</v>
      </c>
      <c r="J23" s="680">
        <v>22175</v>
      </c>
      <c r="K23" s="680">
        <v>8914</v>
      </c>
      <c r="L23" s="680">
        <v>4191</v>
      </c>
      <c r="M23" s="680">
        <v>12203</v>
      </c>
      <c r="N23" s="680">
        <v>9925</v>
      </c>
      <c r="O23" s="680">
        <v>14756</v>
      </c>
      <c r="P23" s="680">
        <v>9243</v>
      </c>
      <c r="Q23" s="680">
        <v>9745</v>
      </c>
      <c r="R23" s="680">
        <v>13296</v>
      </c>
      <c r="S23" s="680">
        <v>3580</v>
      </c>
      <c r="T23" s="680">
        <v>5958</v>
      </c>
      <c r="U23" s="680">
        <v>2656</v>
      </c>
      <c r="V23" s="680">
        <v>2705</v>
      </c>
      <c r="W23" s="680">
        <v>149119</v>
      </c>
      <c r="X23" s="680">
        <v>9161</v>
      </c>
      <c r="Y23" s="681" t="s">
        <v>34</v>
      </c>
      <c r="Z23" s="680">
        <v>25745</v>
      </c>
    </row>
    <row r="24" spans="2:27" ht="135" x14ac:dyDescent="0.25">
      <c r="B24" s="679" t="s">
        <v>50</v>
      </c>
      <c r="C24" s="680">
        <v>9498</v>
      </c>
      <c r="D24" s="680">
        <v>19</v>
      </c>
      <c r="E24" s="680">
        <v>131</v>
      </c>
      <c r="F24" s="680">
        <v>475</v>
      </c>
      <c r="G24" s="680">
        <v>10</v>
      </c>
      <c r="H24" s="680">
        <v>11</v>
      </c>
      <c r="I24" s="680">
        <v>981</v>
      </c>
      <c r="J24" s="680">
        <v>14</v>
      </c>
      <c r="K24" s="680">
        <v>326</v>
      </c>
      <c r="L24" s="681" t="s">
        <v>34</v>
      </c>
      <c r="M24" s="680">
        <v>29</v>
      </c>
      <c r="N24" s="680">
        <v>543</v>
      </c>
      <c r="O24" s="680">
        <v>118</v>
      </c>
      <c r="P24" s="680">
        <v>445</v>
      </c>
      <c r="Q24" s="680">
        <v>25</v>
      </c>
      <c r="R24" s="680">
        <v>5451</v>
      </c>
      <c r="S24" s="681" t="s">
        <v>34</v>
      </c>
      <c r="T24" s="680">
        <v>919</v>
      </c>
      <c r="U24" s="681" t="s">
        <v>34</v>
      </c>
      <c r="V24" s="681" t="s">
        <v>34</v>
      </c>
      <c r="W24" s="680">
        <v>9498</v>
      </c>
      <c r="X24" s="680">
        <v>319863</v>
      </c>
      <c r="Y24" s="681" t="s">
        <v>34</v>
      </c>
      <c r="Z24" s="680">
        <v>1007</v>
      </c>
    </row>
    <row r="25" spans="2:27" ht="30" x14ac:dyDescent="0.25">
      <c r="B25" s="679" t="s">
        <v>51</v>
      </c>
      <c r="C25" s="680">
        <v>7860</v>
      </c>
      <c r="D25" s="681" t="s">
        <v>34</v>
      </c>
      <c r="E25" s="680">
        <v>23</v>
      </c>
      <c r="F25" s="680">
        <v>40</v>
      </c>
      <c r="G25" s="680">
        <v>19</v>
      </c>
      <c r="H25" s="680">
        <v>3</v>
      </c>
      <c r="I25" s="680">
        <v>403</v>
      </c>
      <c r="J25" s="680">
        <v>613</v>
      </c>
      <c r="K25" s="680">
        <v>163</v>
      </c>
      <c r="L25" s="680">
        <v>113</v>
      </c>
      <c r="M25" s="680">
        <v>1289</v>
      </c>
      <c r="N25" s="680">
        <v>451</v>
      </c>
      <c r="O25" s="680">
        <v>55</v>
      </c>
      <c r="P25" s="680">
        <v>239</v>
      </c>
      <c r="Q25" s="680">
        <v>167</v>
      </c>
      <c r="R25" s="680">
        <v>3411</v>
      </c>
      <c r="S25" s="680">
        <v>389</v>
      </c>
      <c r="T25" s="680">
        <v>425</v>
      </c>
      <c r="U25" s="680">
        <v>4</v>
      </c>
      <c r="V25" s="680">
        <v>54</v>
      </c>
      <c r="W25" s="680">
        <v>7860</v>
      </c>
      <c r="X25" s="680">
        <v>125718</v>
      </c>
      <c r="Y25" s="681" t="s">
        <v>34</v>
      </c>
      <c r="Z25" s="680">
        <v>1144</v>
      </c>
    </row>
    <row r="26" spans="2:27" ht="60" x14ac:dyDescent="0.25">
      <c r="B26" s="679" t="s">
        <v>52</v>
      </c>
      <c r="C26" s="680">
        <v>66008</v>
      </c>
      <c r="D26" s="681" t="s">
        <v>34</v>
      </c>
      <c r="E26" s="681" t="s">
        <v>34</v>
      </c>
      <c r="F26" s="681" t="s">
        <v>34</v>
      </c>
      <c r="G26" s="681" t="s">
        <v>34</v>
      </c>
      <c r="H26" s="680">
        <v>7</v>
      </c>
      <c r="I26" s="681" t="s">
        <v>34</v>
      </c>
      <c r="J26" s="681" t="s">
        <v>34</v>
      </c>
      <c r="K26" s="681" t="s">
        <v>34</v>
      </c>
      <c r="L26" s="681" t="s">
        <v>34</v>
      </c>
      <c r="M26" s="681" t="s">
        <v>34</v>
      </c>
      <c r="N26" s="680">
        <v>152</v>
      </c>
      <c r="O26" s="681" t="s">
        <v>34</v>
      </c>
      <c r="P26" s="681" t="s">
        <v>34</v>
      </c>
      <c r="Q26" s="681" t="s">
        <v>34</v>
      </c>
      <c r="R26" s="680">
        <v>51242</v>
      </c>
      <c r="S26" s="680">
        <v>46</v>
      </c>
      <c r="T26" s="680">
        <v>14562</v>
      </c>
      <c r="U26" s="681" t="s">
        <v>34</v>
      </c>
      <c r="V26" s="681" t="s">
        <v>34</v>
      </c>
      <c r="W26" s="680">
        <v>66008</v>
      </c>
      <c r="X26" s="680">
        <v>185502</v>
      </c>
      <c r="Y26" s="681" t="s">
        <v>34</v>
      </c>
      <c r="Z26" s="680">
        <v>35</v>
      </c>
    </row>
    <row r="27" spans="2:27" ht="75" x14ac:dyDescent="0.25">
      <c r="B27" s="679" t="s">
        <v>53</v>
      </c>
      <c r="C27" s="680">
        <v>7694</v>
      </c>
      <c r="D27" s="681" t="s">
        <v>34</v>
      </c>
      <c r="E27" s="680">
        <v>1</v>
      </c>
      <c r="F27" s="681" t="s">
        <v>34</v>
      </c>
      <c r="G27" s="681" t="s">
        <v>34</v>
      </c>
      <c r="H27" s="680">
        <v>46</v>
      </c>
      <c r="I27" s="681" t="s">
        <v>34</v>
      </c>
      <c r="J27" s="680">
        <v>1</v>
      </c>
      <c r="K27" s="681" t="s">
        <v>34</v>
      </c>
      <c r="L27" s="680">
        <v>739</v>
      </c>
      <c r="M27" s="680">
        <v>1698</v>
      </c>
      <c r="N27" s="680">
        <v>355</v>
      </c>
      <c r="O27" s="680">
        <v>725</v>
      </c>
      <c r="P27" s="680">
        <v>407</v>
      </c>
      <c r="Q27" s="680">
        <v>699</v>
      </c>
      <c r="R27" s="680">
        <v>887</v>
      </c>
      <c r="S27" s="680">
        <v>109</v>
      </c>
      <c r="T27" s="680">
        <v>165</v>
      </c>
      <c r="U27" s="680">
        <v>1833</v>
      </c>
      <c r="V27" s="680">
        <v>30</v>
      </c>
      <c r="W27" s="680">
        <v>7694</v>
      </c>
      <c r="X27" s="680">
        <v>24702</v>
      </c>
      <c r="Y27" s="681" t="s">
        <v>34</v>
      </c>
      <c r="Z27" s="680">
        <v>792</v>
      </c>
    </row>
    <row r="28" spans="2:27" ht="30" x14ac:dyDescent="0.25">
      <c r="B28" s="679" t="s">
        <v>54</v>
      </c>
      <c r="C28" s="680">
        <v>26670</v>
      </c>
      <c r="D28" s="680">
        <v>356</v>
      </c>
      <c r="E28" s="680">
        <v>1174</v>
      </c>
      <c r="F28" s="680">
        <v>879</v>
      </c>
      <c r="G28" s="680">
        <v>90</v>
      </c>
      <c r="H28" s="680">
        <v>487</v>
      </c>
      <c r="I28" s="680">
        <v>1813</v>
      </c>
      <c r="J28" s="680">
        <v>184</v>
      </c>
      <c r="K28" s="680">
        <v>1529</v>
      </c>
      <c r="L28" s="680">
        <v>502</v>
      </c>
      <c r="M28" s="680">
        <v>1519</v>
      </c>
      <c r="N28" s="680">
        <v>1908</v>
      </c>
      <c r="O28" s="680">
        <v>1777</v>
      </c>
      <c r="P28" s="680">
        <v>2133</v>
      </c>
      <c r="Q28" s="680">
        <v>2217</v>
      </c>
      <c r="R28" s="680">
        <v>2981</v>
      </c>
      <c r="S28" s="680">
        <v>1169</v>
      </c>
      <c r="T28" s="680">
        <v>4673</v>
      </c>
      <c r="U28" s="680">
        <v>358</v>
      </c>
      <c r="V28" s="680">
        <v>921</v>
      </c>
      <c r="W28" s="680">
        <v>26670</v>
      </c>
      <c r="X28" s="680">
        <v>40068</v>
      </c>
      <c r="Y28" s="681" t="s">
        <v>34</v>
      </c>
      <c r="Z28" s="680">
        <v>143</v>
      </c>
    </row>
    <row r="29" spans="2:27" ht="195" x14ac:dyDescent="0.25">
      <c r="B29" s="679" t="s">
        <v>55</v>
      </c>
      <c r="C29" s="681" t="s">
        <v>34</v>
      </c>
      <c r="D29" s="681" t="s">
        <v>34</v>
      </c>
      <c r="E29" s="681" t="s">
        <v>34</v>
      </c>
      <c r="F29" s="681" t="s">
        <v>34</v>
      </c>
      <c r="G29" s="681" t="s">
        <v>34</v>
      </c>
      <c r="H29" s="681" t="s">
        <v>34</v>
      </c>
      <c r="I29" s="681" t="s">
        <v>34</v>
      </c>
      <c r="J29" s="681" t="s">
        <v>34</v>
      </c>
      <c r="K29" s="681" t="s">
        <v>34</v>
      </c>
      <c r="L29" s="681" t="s">
        <v>34</v>
      </c>
      <c r="M29" s="681" t="s">
        <v>34</v>
      </c>
      <c r="N29" s="681" t="s">
        <v>34</v>
      </c>
      <c r="O29" s="681" t="s">
        <v>34</v>
      </c>
      <c r="P29" s="681" t="s">
        <v>34</v>
      </c>
      <c r="Q29" s="681" t="s">
        <v>34</v>
      </c>
      <c r="R29" s="681" t="s">
        <v>34</v>
      </c>
      <c r="S29" s="681" t="s">
        <v>34</v>
      </c>
      <c r="T29" s="681" t="s">
        <v>34</v>
      </c>
      <c r="U29" s="681" t="s">
        <v>34</v>
      </c>
      <c r="V29" s="681" t="s">
        <v>34</v>
      </c>
      <c r="W29" s="681" t="s">
        <v>34</v>
      </c>
      <c r="X29" s="680">
        <v>2617</v>
      </c>
      <c r="Y29" s="681" t="s">
        <v>34</v>
      </c>
      <c r="Z29" s="681" t="s">
        <v>34</v>
      </c>
    </row>
    <row r="31" spans="2:27" x14ac:dyDescent="0.25">
      <c r="B31" s="683" t="s">
        <v>57</v>
      </c>
      <c r="AA31" s="684" t="s">
        <v>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36951-EFC2-49D0-893E-23F4B4AD7118}">
  <dimension ref="B1:AC31"/>
  <sheetViews>
    <sheetView topLeftCell="A7" workbookViewId="0">
      <selection activeCell="E10" sqref="E10"/>
    </sheetView>
  </sheetViews>
  <sheetFormatPr baseColWidth="10" defaultColWidth="11.5703125" defaultRowHeight="15" x14ac:dyDescent="0.25"/>
  <cols>
    <col min="1" max="16384" width="11.5703125" style="673"/>
  </cols>
  <sheetData>
    <row r="1" spans="2:29" x14ac:dyDescent="0.25">
      <c r="B1" s="672" t="s">
        <v>0</v>
      </c>
    </row>
    <row r="2" spans="2:29" x14ac:dyDescent="0.25">
      <c r="B2" s="674" t="s">
        <v>85</v>
      </c>
    </row>
    <row r="3" spans="2:29" x14ac:dyDescent="0.25">
      <c r="B3" s="674" t="s">
        <v>2</v>
      </c>
    </row>
    <row r="4" spans="2:29" x14ac:dyDescent="0.25">
      <c r="B4" s="674" t="s">
        <v>86</v>
      </c>
    </row>
    <row r="5" spans="2:29" x14ac:dyDescent="0.25">
      <c r="AA5" s="647" t="s">
        <v>73</v>
      </c>
      <c r="AB5" t="s">
        <v>74</v>
      </c>
      <c r="AC5" t="s">
        <v>75</v>
      </c>
    </row>
    <row r="6" spans="2:29" ht="75" x14ac:dyDescent="0.25">
      <c r="B6" s="675" t="s">
        <v>4</v>
      </c>
      <c r="C6" s="676" t="s">
        <v>5</v>
      </c>
      <c r="D6" s="676" t="s">
        <v>5</v>
      </c>
      <c r="E6" s="676" t="s">
        <v>5</v>
      </c>
      <c r="F6" s="676" t="s">
        <v>5</v>
      </c>
      <c r="G6" s="676" t="s">
        <v>5</v>
      </c>
      <c r="H6" s="676" t="s">
        <v>5</v>
      </c>
      <c r="I6" s="676" t="s">
        <v>5</v>
      </c>
      <c r="J6" s="676" t="s">
        <v>5</v>
      </c>
      <c r="K6" s="676" t="s">
        <v>5</v>
      </c>
      <c r="L6" s="676" t="s">
        <v>5</v>
      </c>
      <c r="M6" s="676" t="s">
        <v>5</v>
      </c>
      <c r="N6" s="676" t="s">
        <v>5</v>
      </c>
      <c r="O6" s="676" t="s">
        <v>5</v>
      </c>
      <c r="P6" s="676" t="s">
        <v>5</v>
      </c>
      <c r="Q6" s="676" t="s">
        <v>5</v>
      </c>
      <c r="R6" s="676" t="s">
        <v>5</v>
      </c>
      <c r="S6" s="676" t="s">
        <v>5</v>
      </c>
      <c r="T6" s="676" t="s">
        <v>5</v>
      </c>
      <c r="U6" s="676" t="s">
        <v>5</v>
      </c>
      <c r="V6" s="676" t="s">
        <v>5</v>
      </c>
      <c r="W6" s="676" t="s">
        <v>5</v>
      </c>
      <c r="X6" s="676" t="s">
        <v>6</v>
      </c>
      <c r="Y6" s="676" t="s">
        <v>7</v>
      </c>
      <c r="Z6" s="676" t="s">
        <v>8</v>
      </c>
    </row>
    <row r="7" spans="2:29" ht="150" x14ac:dyDescent="0.25">
      <c r="B7" s="675" t="s">
        <v>9</v>
      </c>
      <c r="C7" s="676" t="s">
        <v>10</v>
      </c>
      <c r="D7" s="676" t="s">
        <v>11</v>
      </c>
      <c r="E7" s="676" t="s">
        <v>12</v>
      </c>
      <c r="F7" s="676" t="s">
        <v>13</v>
      </c>
      <c r="G7" s="676" t="s">
        <v>14</v>
      </c>
      <c r="H7" s="676" t="s">
        <v>15</v>
      </c>
      <c r="I7" s="676" t="s">
        <v>16</v>
      </c>
      <c r="J7" s="676" t="s">
        <v>17</v>
      </c>
      <c r="K7" s="676" t="s">
        <v>18</v>
      </c>
      <c r="L7" s="676" t="s">
        <v>19</v>
      </c>
      <c r="M7" s="676" t="s">
        <v>20</v>
      </c>
      <c r="N7" s="676" t="s">
        <v>21</v>
      </c>
      <c r="O7" s="676" t="s">
        <v>22</v>
      </c>
      <c r="P7" s="676" t="s">
        <v>23</v>
      </c>
      <c r="Q7" s="676" t="s">
        <v>24</v>
      </c>
      <c r="R7" s="676" t="s">
        <v>25</v>
      </c>
      <c r="S7" s="676" t="s">
        <v>26</v>
      </c>
      <c r="T7" s="676" t="s">
        <v>27</v>
      </c>
      <c r="U7" s="676" t="s">
        <v>28</v>
      </c>
      <c r="V7" s="676" t="s">
        <v>29</v>
      </c>
      <c r="W7" s="676" t="s">
        <v>10</v>
      </c>
      <c r="X7" s="676" t="s">
        <v>32</v>
      </c>
      <c r="Y7" s="676" t="s">
        <v>32</v>
      </c>
      <c r="Z7" s="676" t="s">
        <v>32</v>
      </c>
    </row>
    <row r="8" spans="2:29" x14ac:dyDescent="0.25">
      <c r="B8" s="677" t="s">
        <v>33</v>
      </c>
      <c r="C8" s="678" t="s">
        <v>34</v>
      </c>
      <c r="D8" s="678" t="s">
        <v>34</v>
      </c>
      <c r="E8" s="678" t="s">
        <v>34</v>
      </c>
      <c r="F8" s="678" t="s">
        <v>34</v>
      </c>
      <c r="G8" s="678" t="s">
        <v>34</v>
      </c>
      <c r="H8" s="678" t="s">
        <v>34</v>
      </c>
      <c r="I8" s="678" t="s">
        <v>34</v>
      </c>
      <c r="J8" s="678" t="s">
        <v>34</v>
      </c>
      <c r="K8" s="678" t="s">
        <v>34</v>
      </c>
      <c r="L8" s="678" t="s">
        <v>34</v>
      </c>
      <c r="M8" s="678" t="s">
        <v>34</v>
      </c>
      <c r="N8" s="678" t="s">
        <v>34</v>
      </c>
      <c r="O8" s="678" t="s">
        <v>34</v>
      </c>
      <c r="P8" s="678" t="s">
        <v>34</v>
      </c>
      <c r="Q8" s="678" t="s">
        <v>34</v>
      </c>
      <c r="R8" s="678" t="s">
        <v>34</v>
      </c>
      <c r="S8" s="678" t="s">
        <v>34</v>
      </c>
      <c r="T8" s="678" t="s">
        <v>34</v>
      </c>
      <c r="U8" s="678" t="s">
        <v>34</v>
      </c>
      <c r="V8" s="678" t="s">
        <v>34</v>
      </c>
      <c r="W8" s="678" t="s">
        <v>34</v>
      </c>
      <c r="X8" s="678" t="s">
        <v>34</v>
      </c>
      <c r="Y8" s="678" t="s">
        <v>34</v>
      </c>
      <c r="Z8" s="678" t="s">
        <v>34</v>
      </c>
    </row>
    <row r="9" spans="2:29" x14ac:dyDescent="0.25">
      <c r="B9" s="679" t="s">
        <v>35</v>
      </c>
      <c r="C9" s="680">
        <v>2073912</v>
      </c>
      <c r="D9" s="680">
        <v>69504</v>
      </c>
      <c r="E9" s="680">
        <v>88489</v>
      </c>
      <c r="F9" s="680">
        <v>572108</v>
      </c>
      <c r="G9" s="680">
        <v>17529</v>
      </c>
      <c r="H9" s="680">
        <v>7234</v>
      </c>
      <c r="I9" s="680">
        <v>225928</v>
      </c>
      <c r="J9" s="680">
        <v>162610</v>
      </c>
      <c r="K9" s="680">
        <v>119036</v>
      </c>
      <c r="L9" s="680">
        <v>50634</v>
      </c>
      <c r="M9" s="680">
        <v>91432</v>
      </c>
      <c r="N9" s="680">
        <v>137419</v>
      </c>
      <c r="O9" s="680">
        <v>101517</v>
      </c>
      <c r="P9" s="680">
        <v>60500</v>
      </c>
      <c r="Q9" s="680">
        <v>46305</v>
      </c>
      <c r="R9" s="680">
        <v>175315</v>
      </c>
      <c r="S9" s="680">
        <v>28905</v>
      </c>
      <c r="T9" s="680">
        <v>83779</v>
      </c>
      <c r="U9" s="680">
        <v>14340</v>
      </c>
      <c r="V9" s="680">
        <v>21329</v>
      </c>
      <c r="W9" s="680">
        <v>2073912</v>
      </c>
      <c r="X9" s="680">
        <v>1925708</v>
      </c>
      <c r="Y9" s="680">
        <v>603248</v>
      </c>
      <c r="Z9" s="680">
        <v>770533</v>
      </c>
    </row>
    <row r="10" spans="2:29" ht="75" x14ac:dyDescent="0.25">
      <c r="B10" s="679" t="s">
        <v>36</v>
      </c>
      <c r="C10" s="680">
        <v>85522</v>
      </c>
      <c r="D10" s="680">
        <f>Canada!D10/D$9</f>
        <v>0.19518301104972377</v>
      </c>
      <c r="E10" s="680">
        <f>Canada!E10/E$9</f>
        <v>0</v>
      </c>
      <c r="F10" s="680">
        <f>Canada!F10/F$9</f>
        <v>0.11672446461157683</v>
      </c>
      <c r="G10" s="680">
        <f>Canada!G10/G$9</f>
        <v>1.1980147184665411E-3</v>
      </c>
      <c r="H10" s="680">
        <f>Canada!H10/H$9</f>
        <v>0</v>
      </c>
      <c r="I10" s="680">
        <f>Canada!I10/I$9</f>
        <v>7.0819021989306325E-3</v>
      </c>
      <c r="J10" s="680">
        <f>Canada!J10/J$9</f>
        <v>8.2405756103560665E-4</v>
      </c>
      <c r="K10" s="680">
        <f>Canada!K10/K$9</f>
        <v>8.400819920024195E-6</v>
      </c>
      <c r="L10" s="680">
        <f>Canada!L10/L$9</f>
        <v>5.5160564047872972E-2</v>
      </c>
      <c r="M10" s="680">
        <f>Canada!M10/M$9</f>
        <v>3.2811269577390848E-5</v>
      </c>
      <c r="N10" s="680" t="e">
        <f>Canada!N10/N$9</f>
        <v>#VALUE!</v>
      </c>
      <c r="O10" s="680">
        <f>Canada!O10/O$9</f>
        <v>5.910340140075061E-5</v>
      </c>
      <c r="P10" s="680" t="e">
        <f>Canada!P10/P$9</f>
        <v>#VALUE!</v>
      </c>
      <c r="Q10" s="680" t="e">
        <f>Canada!Q10/Q$9</f>
        <v>#VALUE!</v>
      </c>
      <c r="R10" s="680">
        <f>Canada!R10/R$9</f>
        <v>2.3899837435473292E-3</v>
      </c>
      <c r="S10" s="680">
        <f>Canada!S10/S$9</f>
        <v>8.303061754021796E-4</v>
      </c>
      <c r="T10" s="680">
        <f>Canada!T10/T$9</f>
        <v>7.042337578629489E-4</v>
      </c>
      <c r="U10" s="680">
        <f>Canada!U10/U$9</f>
        <v>3.3472803347280333E-3</v>
      </c>
      <c r="V10" s="680">
        <f>Canada!V10/V$9</f>
        <v>3.1412630690609029E-3</v>
      </c>
      <c r="W10" s="680">
        <f>Canada!W10/W$9</f>
        <v>4.1237043808994789E-2</v>
      </c>
      <c r="X10" s="680">
        <f>Canada!X10/X$9</f>
        <v>1.5921416954179968E-2</v>
      </c>
      <c r="Y10" s="680" t="e">
        <f>Canada!Y10/Y$9</f>
        <v>#VALUE!</v>
      </c>
      <c r="Z10" s="680">
        <f>Canada!Z10/Z$9</f>
        <v>4.8860983241470514E-2</v>
      </c>
    </row>
    <row r="11" spans="2:29" ht="45" x14ac:dyDescent="0.25">
      <c r="B11" s="679" t="s">
        <v>37</v>
      </c>
      <c r="C11" s="680">
        <v>121601</v>
      </c>
      <c r="D11" s="680">
        <f>Canada!D11/D$9</f>
        <v>9.0786141804788216E-3</v>
      </c>
      <c r="E11" s="680">
        <f>Canada!E11/E$9</f>
        <v>0.21966572116308242</v>
      </c>
      <c r="F11" s="680">
        <f>Canada!F11/F$9</f>
        <v>0.13618232921056864</v>
      </c>
      <c r="G11" s="680">
        <f>Canada!G11/G$9</f>
        <v>0.23435449826002624</v>
      </c>
      <c r="H11" s="680">
        <f>Canada!H11/H$9</f>
        <v>7.0500414708321813E-3</v>
      </c>
      <c r="I11" s="680">
        <f>Canada!I11/I$9</f>
        <v>4.6652030735455541E-2</v>
      </c>
      <c r="J11" s="680">
        <f>Canada!J11/J$9</f>
        <v>1.0725047660045508E-2</v>
      </c>
      <c r="K11" s="680">
        <f>Canada!K11/K$9</f>
        <v>4.6036493161732582E-3</v>
      </c>
      <c r="L11" s="680">
        <f>Canada!L11/L$9</f>
        <v>2.6069439507050598E-3</v>
      </c>
      <c r="M11" s="680">
        <f>Canada!M11/M$9</f>
        <v>1.5858780295738911E-3</v>
      </c>
      <c r="N11" s="680">
        <f>Canada!N11/N$9</f>
        <v>2.859866539561487E-3</v>
      </c>
      <c r="O11" s="680">
        <f>Canada!O11/O$9</f>
        <v>1.9592777564348827E-2</v>
      </c>
      <c r="P11" s="680">
        <f>Canada!P11/P$9</f>
        <v>4.7933884297520664E-3</v>
      </c>
      <c r="Q11" s="680">
        <f>Canada!Q11/Q$9</f>
        <v>4.9454702515927002E-3</v>
      </c>
      <c r="R11" s="680">
        <f>Canada!R11/R$9</f>
        <v>9.4629666600119788E-3</v>
      </c>
      <c r="S11" s="680">
        <f>Canada!S11/S$9</f>
        <v>3.0859712852447672E-2</v>
      </c>
      <c r="T11" s="680">
        <f>Canada!T11/T$9</f>
        <v>7.1736353978920728E-3</v>
      </c>
      <c r="U11" s="680">
        <f>Canada!U11/U$9</f>
        <v>3.6262203626220364E-3</v>
      </c>
      <c r="V11" s="680">
        <f>Canada!V11/V$9</f>
        <v>1.1627361807867224E-2</v>
      </c>
      <c r="W11" s="680">
        <f>Canada!W11/W$9</f>
        <v>5.8633635371221154E-2</v>
      </c>
      <c r="X11" s="680">
        <f>Canada!X11/X$9</f>
        <v>3.9549090516319196E-3</v>
      </c>
      <c r="Y11" s="680">
        <f>Canada!Y11/Y$9</f>
        <v>7.6054955839057903E-3</v>
      </c>
      <c r="Z11" s="680">
        <f>Canada!Z11/Z$9</f>
        <v>0.18480065097795942</v>
      </c>
    </row>
    <row r="12" spans="2:29" ht="45" x14ac:dyDescent="0.25">
      <c r="B12" s="679" t="s">
        <v>38</v>
      </c>
      <c r="C12" s="680">
        <v>798378</v>
      </c>
      <c r="D12" s="680">
        <f>Canada!D12/D$9</f>
        <v>0.57946305248618779</v>
      </c>
      <c r="E12" s="680">
        <f>Canada!E12/E$9</f>
        <v>0.33624518301709816</v>
      </c>
      <c r="F12" s="680">
        <f>Canada!F12/F$9</f>
        <v>0.61268676543589673</v>
      </c>
      <c r="G12" s="680">
        <f>Canada!G12/G$9</f>
        <v>0.14524502253408636</v>
      </c>
      <c r="H12" s="680">
        <f>Canada!H12/H$9</f>
        <v>0.19518938346696157</v>
      </c>
      <c r="I12" s="680">
        <f>Canada!I12/I$9</f>
        <v>0.67408200842746357</v>
      </c>
      <c r="J12" s="680">
        <f>Canada!J12/J$9</f>
        <v>0.14408092983211365</v>
      </c>
      <c r="K12" s="680">
        <f>Canada!K12/K$9</f>
        <v>0.32464128498941497</v>
      </c>
      <c r="L12" s="680">
        <f>Canada!L12/L$9</f>
        <v>0.55496306829403164</v>
      </c>
      <c r="M12" s="680">
        <f>Canada!M12/M$9</f>
        <v>0.17404191092834018</v>
      </c>
      <c r="N12" s="680">
        <f>Canada!N12/N$9</f>
        <v>2.2391372372088283E-2</v>
      </c>
      <c r="O12" s="680">
        <f>Canada!O12/O$9</f>
        <v>6.3605110474107787E-2</v>
      </c>
      <c r="P12" s="680">
        <f>Canada!P12/P$9</f>
        <v>0.14138842975206611</v>
      </c>
      <c r="Q12" s="680">
        <f>Canada!Q12/Q$9</f>
        <v>0.24375337436561925</v>
      </c>
      <c r="R12" s="680">
        <f>Canada!R12/R$9</f>
        <v>0.20340529903316887</v>
      </c>
      <c r="S12" s="680">
        <f>Canada!S12/S$9</f>
        <v>0.24615118491610449</v>
      </c>
      <c r="T12" s="680">
        <f>Canada!T12/T$9</f>
        <v>0.40501796392890821</v>
      </c>
      <c r="U12" s="680">
        <f>Canada!U12/U$9</f>
        <v>0.22761506276150628</v>
      </c>
      <c r="V12" s="680">
        <f>Canada!V12/V$9</f>
        <v>0.28796474283838902</v>
      </c>
      <c r="W12" s="680">
        <f>Canada!W12/W$9</f>
        <v>0.38496233205651925</v>
      </c>
      <c r="X12" s="680">
        <f>Canada!X12/X$9</f>
        <v>0.28236108485814049</v>
      </c>
      <c r="Y12" s="680">
        <f>Canada!Y12/Y$9</f>
        <v>0.15748581014773361</v>
      </c>
      <c r="Z12" s="680">
        <f>Canada!Z12/Z$9</f>
        <v>0.59624182221916522</v>
      </c>
    </row>
    <row r="13" spans="2:29" ht="90" x14ac:dyDescent="0.25">
      <c r="B13" s="679" t="s">
        <v>39</v>
      </c>
      <c r="C13" s="680">
        <v>29889</v>
      </c>
      <c r="D13" s="680">
        <f>Canada!D13/D$9</f>
        <v>3.3278660220994474E-2</v>
      </c>
      <c r="E13" s="680">
        <f>Canada!E13/E$9</f>
        <v>3.762049520279357E-2</v>
      </c>
      <c r="F13" s="680">
        <f>Canada!F13/F$9</f>
        <v>1.5488334370433555E-2</v>
      </c>
      <c r="G13" s="680">
        <f>Canada!G13/G$9</f>
        <v>4.3356723144503395E-3</v>
      </c>
      <c r="H13" s="680">
        <f>Canada!H13/H$9</f>
        <v>5.3912081835775505E-3</v>
      </c>
      <c r="I13" s="680">
        <f>Canada!I13/I$9</f>
        <v>1.2083495626925393E-3</v>
      </c>
      <c r="J13" s="680">
        <f>Canada!J13/J$9</f>
        <v>1.5349609495111001E-2</v>
      </c>
      <c r="K13" s="680">
        <f>Canada!K13/K$9</f>
        <v>9.0140797741859614E-3</v>
      </c>
      <c r="L13" s="680">
        <f>Canada!L13/L$9</f>
        <v>2.0677805427183317E-2</v>
      </c>
      <c r="M13" s="680">
        <f>Canada!M13/M$9</f>
        <v>4.768571178580803E-3</v>
      </c>
      <c r="N13" s="680">
        <f>Canada!N13/N$9</f>
        <v>5.2103420924326333E-3</v>
      </c>
      <c r="O13" s="680">
        <f>Canada!O13/O$9</f>
        <v>1.7908330624427437E-2</v>
      </c>
      <c r="P13" s="680">
        <f>Canada!P13/P$9</f>
        <v>6.3636363636363638E-3</v>
      </c>
      <c r="Q13" s="680">
        <f>Canada!Q13/Q$9</f>
        <v>6.932296728215096E-3</v>
      </c>
      <c r="R13" s="680">
        <f>Canada!R13/R$9</f>
        <v>1.6347716966602973E-2</v>
      </c>
      <c r="S13" s="680">
        <f>Canada!S13/S$9</f>
        <v>3.504583982010033E-2</v>
      </c>
      <c r="T13" s="680">
        <f>Canada!T13/T$9</f>
        <v>2.0124374843337831E-2</v>
      </c>
      <c r="U13" s="680">
        <f>Canada!U13/U$9</f>
        <v>2.0850767085076709E-2</v>
      </c>
      <c r="V13" s="680">
        <f>Canada!V13/V$9</f>
        <v>3.9476768718645978E-2</v>
      </c>
      <c r="W13" s="680">
        <f>Canada!W13/W$9</f>
        <v>1.4411894043720274E-2</v>
      </c>
      <c r="X13" s="680">
        <f>Canada!X13/X$9</f>
        <v>1.0838611045911425E-2</v>
      </c>
      <c r="Y13" s="680" t="e">
        <f>Canada!Y13/Y$9</f>
        <v>#VALUE!</v>
      </c>
      <c r="Z13" s="680">
        <f>Canada!Z13/Z$9</f>
        <v>4.3385552598006836E-3</v>
      </c>
    </row>
    <row r="14" spans="2:29" ht="120" x14ac:dyDescent="0.25">
      <c r="B14" s="679" t="s">
        <v>40</v>
      </c>
      <c r="C14" s="680">
        <v>21421</v>
      </c>
      <c r="D14" s="680">
        <f>Canada!D14/D$9</f>
        <v>7.3377071823204417E-4</v>
      </c>
      <c r="E14" s="680">
        <f>Canada!E14/E$9</f>
        <v>1.3029868119201257E-2</v>
      </c>
      <c r="F14" s="680">
        <f>Canada!F14/F$9</f>
        <v>3.9730260720003919E-3</v>
      </c>
      <c r="G14" s="680">
        <f>Canada!G14/G$9</f>
        <v>1.8255462376633009E-3</v>
      </c>
      <c r="H14" s="680">
        <f>Canada!H14/H$9</f>
        <v>1.8523638374343378E-2</v>
      </c>
      <c r="I14" s="680">
        <f>Canada!I14/I$9</f>
        <v>1.597854183633724E-3</v>
      </c>
      <c r="J14" s="680">
        <f>Canada!J14/J$9</f>
        <v>2.078592952462948E-2</v>
      </c>
      <c r="K14" s="680">
        <f>Canada!K14/K$9</f>
        <v>7.0902920125004197E-3</v>
      </c>
      <c r="L14" s="680">
        <f>Canada!L14/L$9</f>
        <v>1.4199944701188924E-2</v>
      </c>
      <c r="M14" s="680">
        <f>Canada!M14/M$9</f>
        <v>3.4451833056260389E-3</v>
      </c>
      <c r="N14" s="680">
        <f>Canada!N14/N$9</f>
        <v>5.5887468254026008E-3</v>
      </c>
      <c r="O14" s="680">
        <f>Canada!O14/O$9</f>
        <v>2.2656303870287733E-2</v>
      </c>
      <c r="P14" s="680">
        <f>Canada!P14/P$9</f>
        <v>5.5041322314049587E-3</v>
      </c>
      <c r="Q14" s="680">
        <f>Canada!Q14/Q$9</f>
        <v>5.0102580714825613E-3</v>
      </c>
      <c r="R14" s="680">
        <f>Canada!R14/R$9</f>
        <v>2.9284430881556058E-2</v>
      </c>
      <c r="S14" s="680">
        <f>Canada!S14/S$9</f>
        <v>2.2591247189067635E-2</v>
      </c>
      <c r="T14" s="680">
        <f>Canada!T14/T$9</f>
        <v>1.9611119731675002E-2</v>
      </c>
      <c r="U14" s="680">
        <f>Canada!U14/U$9</f>
        <v>1.2761506276150627E-2</v>
      </c>
      <c r="V14" s="680">
        <f>Canada!V14/V$9</f>
        <v>4.2758685357963337E-2</v>
      </c>
      <c r="W14" s="680">
        <f>Canada!W14/W$9</f>
        <v>1.0328789263961056E-2</v>
      </c>
      <c r="X14" s="680">
        <f>Canada!X14/X$9</f>
        <v>5.2785780606405541E-3</v>
      </c>
      <c r="Y14" s="680" t="e">
        <f>Canada!Y14/Y$9</f>
        <v>#VALUE!</v>
      </c>
      <c r="Z14" s="680">
        <f>Canada!Z14/Z$9</f>
        <v>2.5177377218107467E-4</v>
      </c>
    </row>
    <row r="15" spans="2:29" ht="60" x14ac:dyDescent="0.25">
      <c r="B15" s="679" t="s">
        <v>41</v>
      </c>
      <c r="C15" s="680">
        <v>59267</v>
      </c>
      <c r="D15" s="680">
        <f>Canada!D15/D$9</f>
        <v>2.0890883977900551E-2</v>
      </c>
      <c r="E15" s="680">
        <f>Canada!E15/E$9</f>
        <v>3.1416334233633561E-2</v>
      </c>
      <c r="F15" s="680">
        <f>Canada!F15/F$9</f>
        <v>3.8594111601306046E-3</v>
      </c>
      <c r="G15" s="680">
        <f>Canada!G15/G$9</f>
        <v>0.1611044554737863</v>
      </c>
      <c r="H15" s="680">
        <f>Canada!H15/H$9</f>
        <v>4.6585568150400887E-2</v>
      </c>
      <c r="I15" s="680">
        <f>Canada!I15/I$9</f>
        <v>6.6392833114974677E-4</v>
      </c>
      <c r="J15" s="680">
        <f>Canada!J15/J$9</f>
        <v>1.3141873193530534E-2</v>
      </c>
      <c r="K15" s="680">
        <f>Canada!K15/K$9</f>
        <v>4.9405221949662285E-2</v>
      </c>
      <c r="L15" s="680">
        <f>Canada!L15/L$9</f>
        <v>1.3409961685823755E-2</v>
      </c>
      <c r="M15" s="680">
        <f>Canada!M15/M$9</f>
        <v>3.7842330912590777E-3</v>
      </c>
      <c r="N15" s="680">
        <f>Canada!N15/N$9</f>
        <v>7.1969669405249634E-3</v>
      </c>
      <c r="O15" s="680">
        <f>Canada!O15/O$9</f>
        <v>0.27592422943940426</v>
      </c>
      <c r="P15" s="680">
        <f>Canada!P15/P$9</f>
        <v>6.5785123966942147E-3</v>
      </c>
      <c r="Q15" s="680">
        <f>Canada!Q15/Q$9</f>
        <v>7.9473059064895796E-3</v>
      </c>
      <c r="R15" s="680">
        <f>Canada!R15/R$9</f>
        <v>3.7669338048655278E-2</v>
      </c>
      <c r="S15" s="680">
        <f>Canada!S15/S$9</f>
        <v>6.888081646773915E-2</v>
      </c>
      <c r="T15" s="680">
        <f>Canada!T15/T$9</f>
        <v>1.9085928454624666E-2</v>
      </c>
      <c r="U15" s="680">
        <f>Canada!U15/U$9</f>
        <v>1.9804741980474199E-2</v>
      </c>
      <c r="V15" s="680">
        <f>Canada!V15/V$9</f>
        <v>1.0642786816072015E-2</v>
      </c>
      <c r="W15" s="680">
        <f>Canada!W15/W$9</f>
        <v>2.8577393833489558E-2</v>
      </c>
      <c r="X15" s="680">
        <f>Canada!X15/X$9</f>
        <v>2.8301279321683246E-4</v>
      </c>
      <c r="Y15" s="680">
        <f>Canada!Y15/Y$9</f>
        <v>0.62446456515396653</v>
      </c>
      <c r="Z15" s="680" t="e">
        <f>Canada!Z15/Z$9</f>
        <v>#VALUE!</v>
      </c>
      <c r="AA15" s="646">
        <f>W15/($W15+$X15+$Y15)</f>
        <v>4.3741468745026393E-2</v>
      </c>
      <c r="AB15" s="646">
        <f t="shared" ref="AB15:AC15" si="0">X15/($W15+$X15+$Y15)</f>
        <v>4.3318839083322596E-4</v>
      </c>
      <c r="AC15" s="646">
        <f t="shared" si="0"/>
        <v>0.95582534286414034</v>
      </c>
    </row>
    <row r="16" spans="2:29" ht="165" x14ac:dyDescent="0.25">
      <c r="B16" s="679" t="s">
        <v>42</v>
      </c>
      <c r="C16" s="680">
        <v>13122</v>
      </c>
      <c r="D16" s="680">
        <f>Canada!D16/D$9</f>
        <v>1.7265193370165745E-3</v>
      </c>
      <c r="E16" s="680">
        <f>Canada!E16/E$9</f>
        <v>2.6217947993535918E-3</v>
      </c>
      <c r="F16" s="680">
        <f>Canada!F16/F$9</f>
        <v>5.5583910730141865E-4</v>
      </c>
      <c r="G16" s="680">
        <f>Canada!G16/G$9</f>
        <v>1.483256318101432E-3</v>
      </c>
      <c r="H16" s="680">
        <f>Canada!H16/H$9</f>
        <v>0.15178324578379873</v>
      </c>
      <c r="I16" s="680">
        <f>Canada!I16/I$9</f>
        <v>2.522927658369038E-3</v>
      </c>
      <c r="J16" s="680">
        <f>Canada!J16/J$9</f>
        <v>7.0044892688026564E-3</v>
      </c>
      <c r="K16" s="680">
        <f>Canada!K16/K$9</f>
        <v>1.4919856177962969E-2</v>
      </c>
      <c r="L16" s="680">
        <f>Canada!L16/L$9</f>
        <v>4.5226527629655964E-3</v>
      </c>
      <c r="M16" s="680">
        <f>Canada!M16/M$9</f>
        <v>1.0565228803919854E-2</v>
      </c>
      <c r="N16" s="680">
        <f>Canada!N16/N$9</f>
        <v>3.2091632161491495E-3</v>
      </c>
      <c r="O16" s="680">
        <f>Canada!O16/O$9</f>
        <v>2.9551700700375305E-3</v>
      </c>
      <c r="P16" s="680">
        <f>Canada!P16/P$9</f>
        <v>9.140495867768595E-3</v>
      </c>
      <c r="Q16" s="680">
        <f>Canada!Q16/Q$9</f>
        <v>3.7080228916963609E-2</v>
      </c>
      <c r="R16" s="680">
        <f>Canada!R16/R$9</f>
        <v>3.4623392179790663E-3</v>
      </c>
      <c r="S16" s="680">
        <f>Canada!S16/S$9</f>
        <v>4.359107420861443E-3</v>
      </c>
      <c r="T16" s="680">
        <f>Canada!T16/T$9</f>
        <v>6.9468482555294286E-3</v>
      </c>
      <c r="U16" s="680">
        <f>Canada!U16/U$9</f>
        <v>0.12140864714086472</v>
      </c>
      <c r="V16" s="680">
        <f>Canada!V16/V$9</f>
        <v>2.714613905949646E-2</v>
      </c>
      <c r="W16" s="680">
        <f>Canada!W16/W$9</f>
        <v>6.3271729948040228E-3</v>
      </c>
      <c r="X16" s="680">
        <f>Canada!X16/X$9</f>
        <v>7.5094458765295677E-3</v>
      </c>
      <c r="Y16" s="680" t="e">
        <f>Canada!Y16/Y$9</f>
        <v>#VALUE!</v>
      </c>
      <c r="Z16" s="680">
        <f>Canada!Z16/Z$9</f>
        <v>2.6968345288261504E-3</v>
      </c>
    </row>
    <row r="17" spans="2:27" ht="60" x14ac:dyDescent="0.25">
      <c r="B17" s="679" t="s">
        <v>43</v>
      </c>
      <c r="C17" s="680">
        <v>108979</v>
      </c>
      <c r="D17" s="680">
        <f>Canada!D17/D$9</f>
        <v>4.2860842541436461E-2</v>
      </c>
      <c r="E17" s="680">
        <f>Canada!E17/E$9</f>
        <v>2.9303077218637345E-2</v>
      </c>
      <c r="F17" s="680">
        <f>Canada!F17/F$9</f>
        <v>2.7756996930649459E-2</v>
      </c>
      <c r="G17" s="680">
        <f>Canada!G17/G$9</f>
        <v>1.6886302698385532E-2</v>
      </c>
      <c r="H17" s="680">
        <f>Canada!H17/H$9</f>
        <v>5.1562068012164779E-2</v>
      </c>
      <c r="I17" s="680">
        <f>Canada!I17/I$9</f>
        <v>1.194185758294678E-2</v>
      </c>
      <c r="J17" s="680">
        <f>Canada!J17/J$9</f>
        <v>0.1142980136522969</v>
      </c>
      <c r="K17" s="680">
        <f>Canada!K17/K$9</f>
        <v>0.34847441110252358</v>
      </c>
      <c r="L17" s="680">
        <f>Canada!L17/L$9</f>
        <v>3.0829087174625746E-2</v>
      </c>
      <c r="M17" s="680">
        <f>Canada!M17/M$9</f>
        <v>2.1152331787557967E-2</v>
      </c>
      <c r="N17" s="680">
        <f>Canada!N17/N$9</f>
        <v>1.8425399689999199E-2</v>
      </c>
      <c r="O17" s="680">
        <f>Canada!O17/O$9</f>
        <v>2.4981037658717259E-2</v>
      </c>
      <c r="P17" s="680">
        <f>Canada!P17/P$9</f>
        <v>3.6214876033057848E-2</v>
      </c>
      <c r="Q17" s="680">
        <f>Canada!Q17/Q$9</f>
        <v>4.9087571536551126E-2</v>
      </c>
      <c r="R17" s="680">
        <f>Canada!R17/R$9</f>
        <v>2.5320138037247239E-2</v>
      </c>
      <c r="S17" s="680">
        <f>Canada!S17/S$9</f>
        <v>0.13876491956408926</v>
      </c>
      <c r="T17" s="680">
        <f>Canada!T17/T$9</f>
        <v>1.7880375750486399E-2</v>
      </c>
      <c r="U17" s="680">
        <f>Canada!U17/U$9</f>
        <v>2.615062761506276E-2</v>
      </c>
      <c r="V17" s="680">
        <f>Canada!V17/V$9</f>
        <v>3.4882085423601668E-2</v>
      </c>
      <c r="W17" s="680">
        <f>Canada!W17/W$9</f>
        <v>5.2547552644470932E-2</v>
      </c>
      <c r="X17" s="680">
        <f>Canada!X17/X$9</f>
        <v>1.0069023964173177E-2</v>
      </c>
      <c r="Y17" s="680" t="e">
        <f>Canada!Y17/Y$9</f>
        <v>#VALUE!</v>
      </c>
      <c r="Z17" s="680">
        <f>Canada!Z17/Z$9</f>
        <v>1.6740360244142691E-2</v>
      </c>
    </row>
    <row r="18" spans="2:27" ht="60" x14ac:dyDescent="0.25">
      <c r="B18" s="679" t="s">
        <v>44</v>
      </c>
      <c r="C18" s="680">
        <v>21883</v>
      </c>
      <c r="D18" s="680">
        <f>Canada!D18/D$9</f>
        <v>9.783609576427257E-4</v>
      </c>
      <c r="E18" s="680">
        <f>Canada!E18/E$9</f>
        <v>4.7463526540021924E-3</v>
      </c>
      <c r="F18" s="680">
        <f>Canada!F18/F$9</f>
        <v>3.7388045613765235E-3</v>
      </c>
      <c r="G18" s="680">
        <f>Canada!G18/G$9</f>
        <v>6.3894118318215528E-3</v>
      </c>
      <c r="H18" s="680">
        <f>Canada!H18/H$9</f>
        <v>1.5482444014376555E-2</v>
      </c>
      <c r="I18" s="680">
        <f>Canada!I18/I$9</f>
        <v>2.5494847916150277E-3</v>
      </c>
      <c r="J18" s="680">
        <f>Canada!J18/J$9</f>
        <v>2.0681384908677203E-2</v>
      </c>
      <c r="K18" s="680">
        <f>Canada!K18/K$9</f>
        <v>1.2861655297557041E-2</v>
      </c>
      <c r="L18" s="680">
        <f>Canada!L18/L$9</f>
        <v>7.0505984121341393E-3</v>
      </c>
      <c r="M18" s="680">
        <f>Canada!M18/M$9</f>
        <v>1.5661912678274565E-2</v>
      </c>
      <c r="N18" s="680">
        <f>Canada!N18/N$9</f>
        <v>8.710585872404834E-3</v>
      </c>
      <c r="O18" s="680">
        <f>Canada!O18/O$9</f>
        <v>1.844026123703419E-2</v>
      </c>
      <c r="P18" s="680">
        <f>Canada!P18/P$9</f>
        <v>3.8809917355371898E-2</v>
      </c>
      <c r="Q18" s="680">
        <f>Canada!Q18/Q$9</f>
        <v>3.0795810387647123E-2</v>
      </c>
      <c r="R18" s="680">
        <f>Canada!R18/R$9</f>
        <v>9.2633260131762835E-3</v>
      </c>
      <c r="S18" s="680">
        <f>Canada!S18/S$9</f>
        <v>2.6742778066078533E-2</v>
      </c>
      <c r="T18" s="680">
        <f>Canada!T18/T$9</f>
        <v>2.0375034316475488E-2</v>
      </c>
      <c r="U18" s="680">
        <f>Canada!U18/U$9</f>
        <v>2.2315202231520222E-2</v>
      </c>
      <c r="V18" s="680">
        <f>Canada!V18/V$9</f>
        <v>2.367668432650382E-2</v>
      </c>
      <c r="W18" s="680">
        <f>Canada!W18/W$9</f>
        <v>1.0551556671642769E-2</v>
      </c>
      <c r="X18" s="680">
        <f>Canada!X18/X$9</f>
        <v>4.0332698415336071E-2</v>
      </c>
      <c r="Y18" s="680" t="e">
        <f>Canada!Y18/Y$9</f>
        <v>#VALUE!</v>
      </c>
      <c r="Z18" s="680">
        <f>Canada!Z18/Z$9</f>
        <v>4.2048815560138242E-4</v>
      </c>
    </row>
    <row r="19" spans="2:27" ht="75" x14ac:dyDescent="0.25">
      <c r="B19" s="679" t="s">
        <v>45</v>
      </c>
      <c r="C19" s="680">
        <v>125777</v>
      </c>
      <c r="D19" s="680">
        <f>Canada!D19/D$9</f>
        <v>4.9349677716390428E-3</v>
      </c>
      <c r="E19" s="680">
        <f>Canada!E19/E$9</f>
        <v>3.5371628111968721E-2</v>
      </c>
      <c r="F19" s="680">
        <f>Canada!F19/F$9</f>
        <v>7.8184538583624067E-3</v>
      </c>
      <c r="G19" s="680">
        <f>Canada!G19/G$9</f>
        <v>8.3290547093388095E-2</v>
      </c>
      <c r="H19" s="680">
        <f>Canada!H19/H$9</f>
        <v>8.8056400331766663E-2</v>
      </c>
      <c r="I19" s="680">
        <f>Canada!I19/I$9</f>
        <v>7.0420664990616484E-3</v>
      </c>
      <c r="J19" s="680">
        <f>Canada!J19/J$9</f>
        <v>9.3266096796015011E-2</v>
      </c>
      <c r="K19" s="680">
        <f>Canada!K19/K$9</f>
        <v>3.3695688699217047E-2</v>
      </c>
      <c r="L19" s="680">
        <f>Canada!L19/L$9</f>
        <v>3.4877750128372242E-2</v>
      </c>
      <c r="M19" s="680">
        <f>Canada!M19/M$9</f>
        <v>0.45333143757109107</v>
      </c>
      <c r="N19" s="680">
        <f>Canada!N19/N$9</f>
        <v>0.1130993530734469</v>
      </c>
      <c r="O19" s="680">
        <f>Canada!O19/O$9</f>
        <v>4.2219529733936188E-2</v>
      </c>
      <c r="P19" s="680">
        <f>Canada!P19/P$9</f>
        <v>0.1427603305785124</v>
      </c>
      <c r="Q19" s="680">
        <f>Canada!Q19/Q$9</f>
        <v>8.3403520138214018E-2</v>
      </c>
      <c r="R19" s="680">
        <f>Canada!R19/R$9</f>
        <v>6.1740296038559163E-2</v>
      </c>
      <c r="S19" s="680">
        <f>Canada!S19/S$9</f>
        <v>0.1183878221760941</v>
      </c>
      <c r="T19" s="680">
        <f>Canada!T19/T$9</f>
        <v>3.9723558409625326E-2</v>
      </c>
      <c r="U19" s="680">
        <f>Canada!U19/U$9</f>
        <v>5.4114365411436542E-2</v>
      </c>
      <c r="V19" s="680">
        <f>Canada!V19/V$9</f>
        <v>5.0307093628393265E-2</v>
      </c>
      <c r="W19" s="680">
        <f>Canada!W19/W$9</f>
        <v>6.064722129000652E-2</v>
      </c>
      <c r="X19" s="680">
        <f>Canada!X19/X$9</f>
        <v>2.918303294165055E-2</v>
      </c>
      <c r="Y19" s="680">
        <f>Canada!Y19/Y$9</f>
        <v>7.1386892289738213E-2</v>
      </c>
      <c r="Z19" s="680">
        <f>Canada!Z19/Z$9</f>
        <v>5.2827069054797136E-2</v>
      </c>
    </row>
    <row r="20" spans="2:27" ht="60" x14ac:dyDescent="0.25">
      <c r="B20" s="679" t="s">
        <v>46</v>
      </c>
      <c r="C20" s="680">
        <v>180489</v>
      </c>
      <c r="D20" s="680">
        <f>Canada!D20/D$9</f>
        <v>3.2343462246777165E-2</v>
      </c>
      <c r="E20" s="680">
        <f>Canada!E20/E$9</f>
        <v>6.0120466950694437E-2</v>
      </c>
      <c r="F20" s="680">
        <f>Canada!F20/F$9</f>
        <v>2.0398246484929418E-2</v>
      </c>
      <c r="G20" s="680">
        <f>Canada!G20/G$9</f>
        <v>8.6884591248787724E-2</v>
      </c>
      <c r="H20" s="680">
        <f>Canada!H20/H$9</f>
        <v>8.6259330937240808E-2</v>
      </c>
      <c r="I20" s="680">
        <f>Canada!I20/I$9</f>
        <v>3.443132325342587E-2</v>
      </c>
      <c r="J20" s="680">
        <f>Canada!J20/J$9</f>
        <v>0.12688641534960948</v>
      </c>
      <c r="K20" s="680">
        <f>Canada!K20/K$9</f>
        <v>5.8125273026647398E-2</v>
      </c>
      <c r="L20" s="680">
        <f>Canada!L20/L$9</f>
        <v>4.9393688035707234E-2</v>
      </c>
      <c r="M20" s="680">
        <f>Canada!M20/M$9</f>
        <v>3.1433196255140433E-2</v>
      </c>
      <c r="N20" s="680">
        <f>Canada!N20/N$9</f>
        <v>0.61261543163609111</v>
      </c>
      <c r="O20" s="680">
        <f>Canada!O20/O$9</f>
        <v>0.17963493799068136</v>
      </c>
      <c r="P20" s="680">
        <f>Canada!P20/P$9</f>
        <v>4.7834710743801655E-2</v>
      </c>
      <c r="Q20" s="680">
        <f>Canada!Q20/Q$9</f>
        <v>5.5112838786308176E-2</v>
      </c>
      <c r="R20" s="680">
        <f>Canada!R20/R$9</f>
        <v>4.0675355788152755E-2</v>
      </c>
      <c r="S20" s="680">
        <f>Canada!S20/S$9</f>
        <v>1.4011416709911779E-2</v>
      </c>
      <c r="T20" s="680">
        <f>Canada!T20/T$9</f>
        <v>1.9360460258537344E-2</v>
      </c>
      <c r="U20" s="680">
        <f>Canada!U20/U$9</f>
        <v>3.8354253835425386E-2</v>
      </c>
      <c r="V20" s="680">
        <f>Canada!V20/V$9</f>
        <v>3.8632847297107226E-2</v>
      </c>
      <c r="W20" s="680">
        <f>Canada!W20/W$9</f>
        <v>8.7028282781525926E-2</v>
      </c>
      <c r="X20" s="680">
        <f>Canada!X20/X$9</f>
        <v>6.6763496854144039E-2</v>
      </c>
      <c r="Y20" s="680" t="e">
        <f>Canada!Y20/Y$9</f>
        <v>#VALUE!</v>
      </c>
      <c r="Z20" s="680">
        <f>Canada!Z20/Z$9</f>
        <v>2.1686287284256481E-2</v>
      </c>
    </row>
    <row r="21" spans="2:27" ht="45" x14ac:dyDescent="0.25">
      <c r="B21" s="679" t="s">
        <v>47</v>
      </c>
      <c r="C21" s="680">
        <v>71113</v>
      </c>
      <c r="D21" s="680">
        <f>Canada!D21/D$9</f>
        <v>1.7409069981583795E-3</v>
      </c>
      <c r="E21" s="680">
        <f>Canada!E21/E$9</f>
        <v>3.6275695284159614E-3</v>
      </c>
      <c r="F21" s="680">
        <f>Canada!F21/F$9</f>
        <v>4.3278541813783411E-3</v>
      </c>
      <c r="G21" s="680">
        <f>Canada!G21/G$9</f>
        <v>2.5215357407724341E-2</v>
      </c>
      <c r="H21" s="680">
        <f>Canada!H21/H$9</f>
        <v>3.1379596350566766E-2</v>
      </c>
      <c r="I21" s="680">
        <f>Canada!I21/I$9</f>
        <v>7.9981232959172831E-3</v>
      </c>
      <c r="J21" s="680">
        <f>Canada!J21/J$9</f>
        <v>0.11616136768956399</v>
      </c>
      <c r="K21" s="680">
        <f>Canada!K21/K$9</f>
        <v>2.0582008804059276E-2</v>
      </c>
      <c r="L21" s="680">
        <f>Canada!L21/L$9</f>
        <v>7.1690958644389152E-2</v>
      </c>
      <c r="M21" s="680">
        <f>Canada!M21/M$9</f>
        <v>3.7973575990900343E-2</v>
      </c>
      <c r="N21" s="680">
        <f>Canada!N21/N$9</f>
        <v>2.317001288031495E-2</v>
      </c>
      <c r="O21" s="680">
        <f>Canada!O21/O$9</f>
        <v>9.003418146714344E-2</v>
      </c>
      <c r="P21" s="680">
        <f>Canada!P21/P$9</f>
        <v>8.4181818181818177E-2</v>
      </c>
      <c r="Q21" s="680">
        <f>Canada!Q21/Q$9</f>
        <v>6.3103336572724322E-2</v>
      </c>
      <c r="R21" s="680">
        <f>Canada!R21/R$9</f>
        <v>3.3049083079029179E-2</v>
      </c>
      <c r="S21" s="680">
        <f>Canada!S21/S$9</f>
        <v>4.729285590728248E-2</v>
      </c>
      <c r="T21" s="680">
        <f>Canada!T21/T$9</f>
        <v>6.2235166330464678E-2</v>
      </c>
      <c r="U21" s="680">
        <f>Canada!U21/U$9</f>
        <v>6.9456066945606701E-2</v>
      </c>
      <c r="V21" s="680">
        <f>Canada!V21/V$9</f>
        <v>0.16733086408176662</v>
      </c>
      <c r="W21" s="680">
        <f>Canada!W21/W$9</f>
        <v>3.4289304464220273E-2</v>
      </c>
      <c r="X21" s="680">
        <f>Canada!X21/X$9</f>
        <v>0.15524004677760075</v>
      </c>
      <c r="Y21" s="680">
        <f>Canada!Y21/Y$9</f>
        <v>7.3114208418428236E-2</v>
      </c>
      <c r="Z21" s="680">
        <f>Canada!Z21/Z$9</f>
        <v>2.1024407780069121E-4</v>
      </c>
    </row>
    <row r="22" spans="2:27" ht="90" x14ac:dyDescent="0.25">
      <c r="B22" s="679" t="s">
        <v>48</v>
      </c>
      <c r="C22" s="680">
        <v>169622</v>
      </c>
      <c r="D22" s="680">
        <f>Canada!D22/D$9</f>
        <v>4.6285105893186004E-2</v>
      </c>
      <c r="E22" s="680">
        <f>Canada!E22/E$9</f>
        <v>0.14518188701420515</v>
      </c>
      <c r="F22" s="680">
        <f>Canada!F22/F$9</f>
        <v>2.4899144916694052E-2</v>
      </c>
      <c r="G22" s="680">
        <f>Canada!G22/G$9</f>
        <v>0.17941696617034628</v>
      </c>
      <c r="H22" s="680">
        <f>Canada!H22/H$9</f>
        <v>6.5662150953829143E-2</v>
      </c>
      <c r="I22" s="680">
        <f>Canada!I22/I$9</f>
        <v>0.14704242059417161</v>
      </c>
      <c r="J22" s="680">
        <f>Canada!J22/J$9</f>
        <v>0.17543816493450587</v>
      </c>
      <c r="K22" s="680">
        <f>Canada!K22/K$9</f>
        <v>2.4732013844551228E-2</v>
      </c>
      <c r="L22" s="680">
        <f>Canada!L22/L$9</f>
        <v>3.1105581230003555E-2</v>
      </c>
      <c r="M22" s="680">
        <f>Canada!M22/M$9</f>
        <v>5.9158719048035699E-2</v>
      </c>
      <c r="N22" s="680">
        <f>Canada!N22/N$9</f>
        <v>8.0483775897073909E-2</v>
      </c>
      <c r="O22" s="680">
        <f>Canada!O22/O$9</f>
        <v>7.028379483239261E-2</v>
      </c>
      <c r="P22" s="680">
        <f>Canada!P22/P$9</f>
        <v>0.27039669421487605</v>
      </c>
      <c r="Q22" s="680">
        <f>Canada!Q22/Q$9</f>
        <v>0.13527696793002916</v>
      </c>
      <c r="R22" s="680">
        <f>Canada!R22/R$9</f>
        <v>8.7197330519350885E-2</v>
      </c>
      <c r="S22" s="680">
        <f>Canada!S22/S$9</f>
        <v>6.2964884967998611E-2</v>
      </c>
      <c r="T22" s="680">
        <f>Canada!T22/T$9</f>
        <v>4.3029876221964934E-2</v>
      </c>
      <c r="U22" s="680">
        <f>Canada!U22/U$9</f>
        <v>4.1980474198047422E-2</v>
      </c>
      <c r="V22" s="680">
        <f>Canada!V22/V$9</f>
        <v>8.837732664447466E-2</v>
      </c>
      <c r="W22" s="680">
        <f>Canada!W22/W$9</f>
        <v>8.1788426895644556E-2</v>
      </c>
      <c r="X22" s="680">
        <f>Canada!X22/X$9</f>
        <v>4.7977159569363576E-3</v>
      </c>
      <c r="Y22" s="680">
        <f>Canada!Y22/Y$9</f>
        <v>6.5944686099249403E-2</v>
      </c>
      <c r="Z22" s="680">
        <f>Canada!Z22/Z$9</f>
        <v>3.3462551246993967E-2</v>
      </c>
    </row>
    <row r="23" spans="2:27" ht="60" x14ac:dyDescent="0.25">
      <c r="B23" s="679" t="s">
        <v>49</v>
      </c>
      <c r="C23" s="680">
        <v>149119</v>
      </c>
      <c r="D23" s="680">
        <f>Canada!D23/D$9</f>
        <v>2.5092081031307549E-2</v>
      </c>
      <c r="E23" s="680">
        <f>Canada!E23/E$9</f>
        <v>6.6030806088892405E-2</v>
      </c>
      <c r="F23" s="680">
        <f>Canada!F23/F$9</f>
        <v>1.915197829780391E-2</v>
      </c>
      <c r="G23" s="680">
        <f>Canada!G23/G$9</f>
        <v>4.5581607621655543E-2</v>
      </c>
      <c r="H23" s="680">
        <f>Canada!H23/H$9</f>
        <v>0.16035388443461432</v>
      </c>
      <c r="I23" s="680">
        <f>Canada!I23/I$9</f>
        <v>4.1030770865054356E-2</v>
      </c>
      <c r="J23" s="680">
        <f>Canada!J23/J$9</f>
        <v>0.13636922698481027</v>
      </c>
      <c r="K23" s="680">
        <f>Canada!K23/K$9</f>
        <v>7.4884908767095665E-2</v>
      </c>
      <c r="L23" s="680">
        <f>Canada!L23/L$9</f>
        <v>8.2770470434885654E-2</v>
      </c>
      <c r="M23" s="680">
        <f>Canada!M23/M$9</f>
        <v>0.13346530755096683</v>
      </c>
      <c r="N23" s="680">
        <f>Canada!N23/N$9</f>
        <v>7.2224364898594809E-2</v>
      </c>
      <c r="O23" s="680">
        <f>Canada!O23/O$9</f>
        <v>0.145354965178246</v>
      </c>
      <c r="P23" s="680">
        <f>Canada!P23/P$9</f>
        <v>0.15277685950413222</v>
      </c>
      <c r="Q23" s="680">
        <f>Canada!Q23/Q$9</f>
        <v>0.21045243494223087</v>
      </c>
      <c r="R23" s="680">
        <f>Canada!R23/R$9</f>
        <v>7.5840629723640307E-2</v>
      </c>
      <c r="S23" s="680">
        <f>Canada!S23/S$9</f>
        <v>0.12385400449749179</v>
      </c>
      <c r="T23" s="680">
        <f>Canada!T23/T$9</f>
        <v>7.1115673378770339E-2</v>
      </c>
      <c r="U23" s="680">
        <f>Canada!U23/U$9</f>
        <v>0.18521617852161784</v>
      </c>
      <c r="V23" s="680">
        <f>Canada!V23/V$9</f>
        <v>0.1268226358479066</v>
      </c>
      <c r="W23" s="680">
        <f>Canada!W23/W$9</f>
        <v>7.1902279363830285E-2</v>
      </c>
      <c r="X23" s="680">
        <f>Canada!X23/X$9</f>
        <v>4.7572113736869762E-3</v>
      </c>
      <c r="Y23" s="680" t="e">
        <f>Canada!Y23/Y$9</f>
        <v>#VALUE!</v>
      </c>
      <c r="Z23" s="680">
        <f>Canada!Z23/Z$9</f>
        <v>3.3411936931967874E-2</v>
      </c>
    </row>
    <row r="24" spans="2:27" ht="135" x14ac:dyDescent="0.25">
      <c r="B24" s="679" t="s">
        <v>50</v>
      </c>
      <c r="C24" s="680">
        <v>9498</v>
      </c>
      <c r="D24" s="680">
        <f>Canada!D24/D$9</f>
        <v>2.7336556169429098E-4</v>
      </c>
      <c r="E24" s="680">
        <f>Canada!E24/E$9</f>
        <v>1.4804099944625885E-3</v>
      </c>
      <c r="F24" s="680">
        <f>Canada!F24/F$9</f>
        <v>8.3026281750998062E-4</v>
      </c>
      <c r="G24" s="680">
        <f>Canada!G24/G$9</f>
        <v>5.7048319926978155E-4</v>
      </c>
      <c r="H24" s="680">
        <f>Canada!H24/H$9</f>
        <v>1.5205971799834117E-3</v>
      </c>
      <c r="I24" s="680">
        <f>Canada!I24/I$9</f>
        <v>4.3420912857193442E-3</v>
      </c>
      <c r="J24" s="680">
        <f>Canada!J24/J$9</f>
        <v>8.6095566078346966E-5</v>
      </c>
      <c r="K24" s="680">
        <f>Canada!K24/K$9</f>
        <v>2.7386672939278874E-3</v>
      </c>
      <c r="L24" s="680" t="e">
        <f>Canada!L24/L$9</f>
        <v>#VALUE!</v>
      </c>
      <c r="M24" s="680">
        <f>Canada!M24/M$9</f>
        <v>3.171756059147782E-4</v>
      </c>
      <c r="N24" s="680">
        <f>Canada!N24/N$9</f>
        <v>3.9514186538979323E-3</v>
      </c>
      <c r="O24" s="680">
        <f>Canada!O24/O$9</f>
        <v>1.1623668942147621E-3</v>
      </c>
      <c r="P24" s="680">
        <f>Canada!P24/P$9</f>
        <v>7.3553719008264459E-3</v>
      </c>
      <c r="Q24" s="680">
        <f>Canada!Q24/Q$9</f>
        <v>5.3989849908217253E-4</v>
      </c>
      <c r="R24" s="680">
        <f>Canada!R24/R$9</f>
        <v>3.1092604740039359E-2</v>
      </c>
      <c r="S24" s="680" t="e">
        <f>Canada!S24/S$9</f>
        <v>#VALUE!</v>
      </c>
      <c r="T24" s="680">
        <f>Canada!T24/T$9</f>
        <v>1.0969335991119492E-2</v>
      </c>
      <c r="U24" s="680" t="e">
        <f>Canada!U24/U$9</f>
        <v>#VALUE!</v>
      </c>
      <c r="V24" s="680" t="e">
        <f>Canada!V24/V$9</f>
        <v>#VALUE!</v>
      </c>
      <c r="W24" s="680">
        <f>Canada!W24/W$9</f>
        <v>4.579750731950054E-3</v>
      </c>
      <c r="X24" s="680">
        <f>Canada!X24/X$9</f>
        <v>0.16610150656278105</v>
      </c>
      <c r="Y24" s="680" t="e">
        <f>Canada!Y24/Y$9</f>
        <v>#VALUE!</v>
      </c>
      <c r="Z24" s="680">
        <f>Canada!Z24/Z$9</f>
        <v>1.3068875700326917E-3</v>
      </c>
    </row>
    <row r="25" spans="2:27" ht="30" x14ac:dyDescent="0.25">
      <c r="B25" s="679" t="s">
        <v>51</v>
      </c>
      <c r="C25" s="680">
        <v>7860</v>
      </c>
      <c r="D25" s="680" t="e">
        <f>Canada!D25/D$9</f>
        <v>#VALUE!</v>
      </c>
      <c r="E25" s="680">
        <f>Canada!E25/E$9</f>
        <v>2.5991931200488195E-4</v>
      </c>
      <c r="F25" s="680">
        <f>Canada!F25/F$9</f>
        <v>6.9916868842945736E-5</v>
      </c>
      <c r="G25" s="680">
        <f>Canada!G25/G$9</f>
        <v>1.0839180786125849E-3</v>
      </c>
      <c r="H25" s="680">
        <f>Canada!H25/H$9</f>
        <v>4.1470832181365771E-4</v>
      </c>
      <c r="I25" s="680">
        <f>Canada!I25/I$9</f>
        <v>1.7837541163556532E-3</v>
      </c>
      <c r="J25" s="680">
        <f>Canada!J25/J$9</f>
        <v>3.7697558575733349E-3</v>
      </c>
      <c r="K25" s="680">
        <f>Canada!K25/K$9</f>
        <v>1.3693336469639437E-3</v>
      </c>
      <c r="L25" s="680">
        <f>Canada!L25/L$9</f>
        <v>2.2317020184066043E-3</v>
      </c>
      <c r="M25" s="680">
        <f>Canada!M25/M$9</f>
        <v>1.4097908828418935E-2</v>
      </c>
      <c r="N25" s="680">
        <f>Canada!N25/N$9</f>
        <v>3.2819333571049128E-3</v>
      </c>
      <c r="O25" s="680">
        <f>Canada!O25/O$9</f>
        <v>5.4178117950688057E-4</v>
      </c>
      <c r="P25" s="680">
        <f>Canada!P25/P$9</f>
        <v>3.9504132231404955E-3</v>
      </c>
      <c r="Q25" s="680">
        <f>Canada!Q25/Q$9</f>
        <v>3.6065219738689127E-3</v>
      </c>
      <c r="R25" s="680">
        <f>Canada!R25/R$9</f>
        <v>1.9456407038758807E-2</v>
      </c>
      <c r="S25" s="680">
        <f>Canada!S25/S$9</f>
        <v>1.345787925964366E-2</v>
      </c>
      <c r="T25" s="680">
        <f>Canada!T25/T$9</f>
        <v>5.0728702896907342E-3</v>
      </c>
      <c r="U25" s="680">
        <f>Canada!U25/U$9</f>
        <v>2.7894002789400279E-4</v>
      </c>
      <c r="V25" s="680">
        <f>Canada!V25/V$9</f>
        <v>2.5317642646162501E-3</v>
      </c>
      <c r="W25" s="680">
        <f>Canada!W25/W$9</f>
        <v>3.7899390138057933E-3</v>
      </c>
      <c r="X25" s="680">
        <f>Canada!X25/X$9</f>
        <v>6.5284040986483938E-2</v>
      </c>
      <c r="Y25" s="680" t="e">
        <f>Canada!Y25/Y$9</f>
        <v>#VALUE!</v>
      </c>
      <c r="Z25" s="680">
        <f>Canada!Z25/Z$9</f>
        <v>1.4846865740987083E-3</v>
      </c>
    </row>
    <row r="26" spans="2:27" ht="60" x14ac:dyDescent="0.25">
      <c r="B26" s="679" t="s">
        <v>52</v>
      </c>
      <c r="C26" s="680">
        <v>66008</v>
      </c>
      <c r="D26" s="680" t="e">
        <f>Canada!D26/D$9</f>
        <v>#VALUE!</v>
      </c>
      <c r="E26" s="680" t="e">
        <f>Canada!E26/E$9</f>
        <v>#VALUE!</v>
      </c>
      <c r="F26" s="680" t="e">
        <f>Canada!F26/F$9</f>
        <v>#VALUE!</v>
      </c>
      <c r="G26" s="680" t="e">
        <f>Canada!G26/G$9</f>
        <v>#VALUE!</v>
      </c>
      <c r="H26" s="680">
        <f>Canada!H26/H$9</f>
        <v>9.676527508985347E-4</v>
      </c>
      <c r="I26" s="680" t="e">
        <f>Canada!I26/I$9</f>
        <v>#VALUE!</v>
      </c>
      <c r="J26" s="680" t="e">
        <f>Canada!J26/J$9</f>
        <v>#VALUE!</v>
      </c>
      <c r="K26" s="680" t="e">
        <f>Canada!K26/K$9</f>
        <v>#VALUE!</v>
      </c>
      <c r="L26" s="680" t="e">
        <f>Canada!L26/L$9</f>
        <v>#VALUE!</v>
      </c>
      <c r="M26" s="680" t="e">
        <f>Canada!M26/M$9</f>
        <v>#VALUE!</v>
      </c>
      <c r="N26" s="680">
        <f>Canada!N26/N$9</f>
        <v>1.1061061425275982E-3</v>
      </c>
      <c r="O26" s="680" t="e">
        <f>Canada!O26/O$9</f>
        <v>#VALUE!</v>
      </c>
      <c r="P26" s="680" t="e">
        <f>Canada!P26/P$9</f>
        <v>#VALUE!</v>
      </c>
      <c r="Q26" s="680" t="e">
        <f>Canada!Q26/Q$9</f>
        <v>#VALUE!</v>
      </c>
      <c r="R26" s="680">
        <f>Canada!R26/R$9</f>
        <v>0.29228531500442062</v>
      </c>
      <c r="S26" s="680">
        <f>Canada!S26/S$9</f>
        <v>1.5914201695208441E-3</v>
      </c>
      <c r="T26" s="680">
        <f>Canada!T26/T$9</f>
        <v>0.17381444037288582</v>
      </c>
      <c r="U26" s="680" t="e">
        <f>Canada!U26/U$9</f>
        <v>#VALUE!</v>
      </c>
      <c r="V26" s="680" t="e">
        <f>Canada!V26/V$9</f>
        <v>#VALUE!</v>
      </c>
      <c r="W26" s="680">
        <f>Canada!W26/W$9</f>
        <v>3.1827772827390938E-2</v>
      </c>
      <c r="X26" s="680">
        <f>Canada!X26/X$9</f>
        <v>9.6329246178548364E-2</v>
      </c>
      <c r="Y26" s="680" t="e">
        <f>Canada!Y26/Y$9</f>
        <v>#VALUE!</v>
      </c>
      <c r="Z26" s="680">
        <f>Canada!Z26/Z$9</f>
        <v>4.5423103228544394E-5</v>
      </c>
    </row>
    <row r="27" spans="2:27" ht="75" x14ac:dyDescent="0.25">
      <c r="B27" s="679" t="s">
        <v>53</v>
      </c>
      <c r="C27" s="680">
        <v>7694</v>
      </c>
      <c r="D27" s="680" t="e">
        <f>Canada!D27/D$9</f>
        <v>#VALUE!</v>
      </c>
      <c r="E27" s="680">
        <f>Canada!E27/E$9</f>
        <v>1.1300839652386172E-5</v>
      </c>
      <c r="F27" s="680" t="e">
        <f>Canada!F27/F$9</f>
        <v>#VALUE!</v>
      </c>
      <c r="G27" s="680" t="e">
        <f>Canada!G27/G$9</f>
        <v>#VALUE!</v>
      </c>
      <c r="H27" s="680">
        <f>Canada!H27/H$9</f>
        <v>6.3588609344760851E-3</v>
      </c>
      <c r="I27" s="680" t="e">
        <f>Canada!I27/I$9</f>
        <v>#VALUE!</v>
      </c>
      <c r="J27" s="680">
        <f>Canada!J27/J$9</f>
        <v>6.1496832913104971E-6</v>
      </c>
      <c r="K27" s="680" t="e">
        <f>Canada!K27/K$9</f>
        <v>#VALUE!</v>
      </c>
      <c r="L27" s="680">
        <f>Canada!L27/L$9</f>
        <v>1.459493620887151E-2</v>
      </c>
      <c r="M27" s="680">
        <f>Canada!M27/M$9</f>
        <v>1.8571178580803219E-2</v>
      </c>
      <c r="N27" s="680">
        <f>Canada!N27/N$9</f>
        <v>2.5833400039295875E-3</v>
      </c>
      <c r="O27" s="680">
        <f>Canada!O27/O$9</f>
        <v>7.141661002590699E-3</v>
      </c>
      <c r="P27" s="680">
        <f>Canada!P27/P$9</f>
        <v>6.7272727272727276E-3</v>
      </c>
      <c r="Q27" s="680">
        <f>Canada!Q27/Q$9</f>
        <v>1.5095562034337545E-2</v>
      </c>
      <c r="R27" s="680">
        <f>Canada!R27/R$9</f>
        <v>5.0594643926646322E-3</v>
      </c>
      <c r="S27" s="680">
        <f>Canada!S27/S$9</f>
        <v>3.7709738799515656E-3</v>
      </c>
      <c r="T27" s="680">
        <f>Canada!T27/T$9</f>
        <v>1.9694672889387557E-3</v>
      </c>
      <c r="U27" s="680">
        <f>Canada!U27/U$9</f>
        <v>0.12782426778242678</v>
      </c>
      <c r="V27" s="680">
        <f>Canada!V27/V$9</f>
        <v>1.4065357025645833E-3</v>
      </c>
      <c r="W27" s="680">
        <f>Canada!W27/W$9</f>
        <v>3.7098970448119304E-3</v>
      </c>
      <c r="X27" s="680">
        <f>Canada!X27/X$9</f>
        <v>1.2827489941361826E-2</v>
      </c>
      <c r="Y27" s="680" t="e">
        <f>Canada!Y27/Y$9</f>
        <v>#VALUE!</v>
      </c>
      <c r="Z27" s="680">
        <f>Canada!Z27/Z$9</f>
        <v>1.0278599359144903E-3</v>
      </c>
    </row>
    <row r="28" spans="2:27" ht="30" x14ac:dyDescent="0.25">
      <c r="B28" s="679" t="s">
        <v>54</v>
      </c>
      <c r="C28" s="680">
        <v>26670</v>
      </c>
      <c r="D28" s="680">
        <f>Canada!D28/D$9</f>
        <v>5.1220073664825045E-3</v>
      </c>
      <c r="E28" s="680">
        <f>Canada!E28/E$9</f>
        <v>1.3267185751901367E-2</v>
      </c>
      <c r="F28" s="680">
        <f>Canada!F28/F$9</f>
        <v>1.5364231928237325E-3</v>
      </c>
      <c r="G28" s="680">
        <f>Canada!G28/G$9</f>
        <v>5.1343487934280337E-3</v>
      </c>
      <c r="H28" s="680">
        <f>Canada!H28/H$9</f>
        <v>6.7320984241083764E-2</v>
      </c>
      <c r="I28" s="680">
        <f>Canada!I28/I$9</f>
        <v>8.0246804291632737E-3</v>
      </c>
      <c r="J28" s="680">
        <f>Canada!J28/J$9</f>
        <v>1.1315417256011315E-3</v>
      </c>
      <c r="K28" s="680">
        <f>Canada!K28/K$9</f>
        <v>1.2844853657716994E-2</v>
      </c>
      <c r="L28" s="680">
        <f>Canada!L28/L$9</f>
        <v>9.9142868428328795E-3</v>
      </c>
      <c r="M28" s="680">
        <f>Canada!M28/M$9</f>
        <v>1.66134394960189E-2</v>
      </c>
      <c r="N28" s="680">
        <f>Canada!N28/N$9</f>
        <v>1.3884542894359586E-2</v>
      </c>
      <c r="O28" s="680">
        <f>Canada!O28/O$9</f>
        <v>1.7504457381522308E-2</v>
      </c>
      <c r="P28" s="680">
        <f>Canada!P28/P$9</f>
        <v>3.5256198347107436E-2</v>
      </c>
      <c r="Q28" s="680">
        <f>Canada!Q28/Q$9</f>
        <v>4.7878198898607061E-2</v>
      </c>
      <c r="R28" s="680">
        <f>Canada!R28/R$9</f>
        <v>1.7003679091920257E-2</v>
      </c>
      <c r="S28" s="680">
        <f>Canada!S28/S$9</f>
        <v>4.0442829960214498E-2</v>
      </c>
      <c r="T28" s="680">
        <f>Canada!T28/T$9</f>
        <v>5.5777700855823058E-2</v>
      </c>
      <c r="U28" s="680">
        <f>Canada!U28/U$9</f>
        <v>2.4965132496513248E-2</v>
      </c>
      <c r="V28" s="680">
        <f>Canada!V28/V$9</f>
        <v>4.318064606873271E-2</v>
      </c>
      <c r="W28" s="680">
        <f>Canada!W28/W$9</f>
        <v>1.2859754897989887E-2</v>
      </c>
      <c r="X28" s="680">
        <f>Canada!X28/X$9</f>
        <v>2.0806892841489986E-2</v>
      </c>
      <c r="Y28" s="680" t="e">
        <f>Canada!Y28/Y$9</f>
        <v>#VALUE!</v>
      </c>
      <c r="Z28" s="680">
        <f>Canada!Z28/Z$9</f>
        <v>1.8558582176233853E-4</v>
      </c>
    </row>
    <row r="29" spans="2:27" ht="195" x14ac:dyDescent="0.25">
      <c r="B29" s="679" t="s">
        <v>55</v>
      </c>
      <c r="C29" s="681" t="s">
        <v>34</v>
      </c>
      <c r="D29" s="680" t="e">
        <f>Canada!D29/D$9</f>
        <v>#VALUE!</v>
      </c>
      <c r="E29" s="680" t="e">
        <f>Canada!E29/E$9</f>
        <v>#VALUE!</v>
      </c>
      <c r="F29" s="680" t="e">
        <f>Canada!F29/F$9</f>
        <v>#VALUE!</v>
      </c>
      <c r="G29" s="680" t="e">
        <f>Canada!G29/G$9</f>
        <v>#VALUE!</v>
      </c>
      <c r="H29" s="680" t="e">
        <f>Canada!H29/H$9</f>
        <v>#VALUE!</v>
      </c>
      <c r="I29" s="680" t="e">
        <f>Canada!I29/I$9</f>
        <v>#VALUE!</v>
      </c>
      <c r="J29" s="680" t="e">
        <f>Canada!J29/J$9</f>
        <v>#VALUE!</v>
      </c>
      <c r="K29" s="680" t="e">
        <f>Canada!K29/K$9</f>
        <v>#VALUE!</v>
      </c>
      <c r="L29" s="680" t="e">
        <f>Canada!L29/L$9</f>
        <v>#VALUE!</v>
      </c>
      <c r="M29" s="680" t="e">
        <f>Canada!M29/M$9</f>
        <v>#VALUE!</v>
      </c>
      <c r="N29" s="680" t="e">
        <f>Canada!N29/N$9</f>
        <v>#VALUE!</v>
      </c>
      <c r="O29" s="680" t="e">
        <f>Canada!O29/O$9</f>
        <v>#VALUE!</v>
      </c>
      <c r="P29" s="680" t="e">
        <f>Canada!P29/P$9</f>
        <v>#VALUE!</v>
      </c>
      <c r="Q29" s="680" t="e">
        <f>Canada!Q29/Q$9</f>
        <v>#VALUE!</v>
      </c>
      <c r="R29" s="680" t="e">
        <f>Canada!R29/R$9</f>
        <v>#VALUE!</v>
      </c>
      <c r="S29" s="680" t="e">
        <f>Canada!S29/S$9</f>
        <v>#VALUE!</v>
      </c>
      <c r="T29" s="680" t="e">
        <f>Canada!T29/T$9</f>
        <v>#VALUE!</v>
      </c>
      <c r="U29" s="680" t="e">
        <f>Canada!U29/U$9</f>
        <v>#VALUE!</v>
      </c>
      <c r="V29" s="680" t="e">
        <f>Canada!V29/V$9</f>
        <v>#VALUE!</v>
      </c>
      <c r="W29" s="680" t="e">
        <f>Canada!W29/W$9</f>
        <v>#VALUE!</v>
      </c>
      <c r="X29" s="680">
        <f>Canada!X29/X$9</f>
        <v>1.358980696969634E-3</v>
      </c>
      <c r="Y29" s="680" t="e">
        <f>Canada!Y29/Y$9</f>
        <v>#VALUE!</v>
      </c>
      <c r="Z29" s="680" t="e">
        <f>Canada!Z29/Z$9</f>
        <v>#VALUE!</v>
      </c>
    </row>
    <row r="30" spans="2:27" x14ac:dyDescent="0.25">
      <c r="D30" s="680">
        <v>0</v>
      </c>
      <c r="E30" s="680">
        <v>0</v>
      </c>
      <c r="F30" s="680">
        <v>0</v>
      </c>
      <c r="G30" s="680">
        <v>0</v>
      </c>
      <c r="H30" s="680">
        <v>0</v>
      </c>
      <c r="I30" s="680">
        <v>0</v>
      </c>
      <c r="J30" s="680">
        <v>0</v>
      </c>
      <c r="K30" s="680">
        <v>0</v>
      </c>
      <c r="L30" s="680">
        <v>0</v>
      </c>
      <c r="M30" s="680">
        <v>0</v>
      </c>
      <c r="N30" s="680">
        <v>0</v>
      </c>
      <c r="O30" s="680">
        <v>0</v>
      </c>
      <c r="P30" s="680">
        <v>0</v>
      </c>
      <c r="Q30" s="680">
        <v>0</v>
      </c>
      <c r="R30" s="680">
        <v>0</v>
      </c>
      <c r="S30" s="680">
        <v>0</v>
      </c>
      <c r="T30" s="680">
        <v>0</v>
      </c>
      <c r="U30" s="680">
        <v>0</v>
      </c>
      <c r="V30" s="680">
        <v>0</v>
      </c>
      <c r="W30" s="680">
        <v>0</v>
      </c>
      <c r="X30" s="680">
        <v>0</v>
      </c>
      <c r="Y30" s="680">
        <v>0</v>
      </c>
      <c r="Z30" s="680">
        <v>0</v>
      </c>
    </row>
    <row r="31" spans="2:27" x14ac:dyDescent="0.25">
      <c r="B31" s="683" t="s">
        <v>57</v>
      </c>
      <c r="D31" s="680">
        <v>814.76</v>
      </c>
      <c r="E31" s="680">
        <v>3342.29</v>
      </c>
      <c r="F31" s="680">
        <v>60537.46</v>
      </c>
      <c r="G31" s="680">
        <v>10450.09</v>
      </c>
      <c r="H31" s="680">
        <v>1609.67</v>
      </c>
      <c r="I31" s="680">
        <v>5719.3</v>
      </c>
      <c r="J31" s="680">
        <v>11426.93</v>
      </c>
      <c r="K31" s="680">
        <v>18483.21</v>
      </c>
      <c r="L31" s="680">
        <v>2855.33</v>
      </c>
      <c r="M31" s="680">
        <v>9531.94</v>
      </c>
      <c r="N31" s="680">
        <v>46741.55</v>
      </c>
      <c r="O31" s="680">
        <v>4253.2299999999996</v>
      </c>
      <c r="P31" s="680">
        <v>4855.2</v>
      </c>
      <c r="Q31" s="680">
        <v>2234.2600000000002</v>
      </c>
      <c r="R31" s="680">
        <v>11453.55</v>
      </c>
      <c r="S31" s="680">
        <v>1056.33</v>
      </c>
      <c r="T31" s="680">
        <v>210.25</v>
      </c>
      <c r="U31" s="680">
        <v>1419.79</v>
      </c>
      <c r="V31" s="680">
        <v>4203.32</v>
      </c>
      <c r="W31" s="680">
        <v>201198.48</v>
      </c>
      <c r="X31" s="680">
        <v>287278.84000000003</v>
      </c>
      <c r="Y31" s="680">
        <v>-114396.25</v>
      </c>
      <c r="Z31" s="680">
        <v>61209.79</v>
      </c>
      <c r="AA31" s="684" t="s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26258-34C3-4CAF-BAFB-01BCB8D2C9DE}">
  <dimension ref="B3:P23"/>
  <sheetViews>
    <sheetView topLeftCell="A3" workbookViewId="0">
      <selection activeCell="C4" sqref="C4:P23"/>
    </sheetView>
  </sheetViews>
  <sheetFormatPr baseColWidth="10" defaultRowHeight="15" x14ac:dyDescent="0.25"/>
  <cols>
    <col min="1" max="1" width="2.140625" customWidth="1"/>
    <col min="2" max="2" width="41.7109375" customWidth="1"/>
    <col min="3" max="16" width="10.7109375" customWidth="1"/>
  </cols>
  <sheetData>
    <row r="3" spans="2:16" ht="15.75" x14ac:dyDescent="0.25">
      <c r="B3" s="705"/>
      <c r="C3" s="702" t="s">
        <v>96</v>
      </c>
      <c r="D3" s="703" t="s">
        <v>97</v>
      </c>
      <c r="E3" s="703" t="s">
        <v>98</v>
      </c>
      <c r="F3" s="703" t="s">
        <v>99</v>
      </c>
      <c r="G3" s="703" t="s">
        <v>100</v>
      </c>
      <c r="H3" s="703" t="s">
        <v>107</v>
      </c>
      <c r="I3" s="703" t="s">
        <v>101</v>
      </c>
      <c r="J3" s="703" t="s">
        <v>106</v>
      </c>
      <c r="K3" s="703" t="s">
        <v>102</v>
      </c>
      <c r="L3" s="703" t="s">
        <v>103</v>
      </c>
      <c r="M3" s="703" t="s">
        <v>129</v>
      </c>
      <c r="N3" s="703" t="s">
        <v>108</v>
      </c>
      <c r="O3" s="703" t="s">
        <v>104</v>
      </c>
      <c r="P3" s="704" t="s">
        <v>105</v>
      </c>
    </row>
    <row r="4" spans="2:16" ht="20.100000000000001" customHeight="1" x14ac:dyDescent="0.25">
      <c r="B4" s="700" t="s">
        <v>109</v>
      </c>
      <c r="C4" s="706">
        <f>'France (2)'!H10</f>
        <v>6.6749658742369674E-5</v>
      </c>
      <c r="D4" s="707">
        <f>'Allemagne (2)'!H10</f>
        <v>0</v>
      </c>
      <c r="E4" s="707">
        <f>'Italie (2)'!H10</f>
        <v>4.078030372196354E-4</v>
      </c>
      <c r="F4" s="707">
        <f>'Espagne (2)'!H10</f>
        <v>1.2961732029246986E-3</v>
      </c>
      <c r="G4" s="707">
        <f>'Belgique (2)'!H10</f>
        <v>0</v>
      </c>
      <c r="H4" s="707">
        <f>'Pays Bas (2)'!H10</f>
        <v>0</v>
      </c>
      <c r="I4" s="707">
        <f>'Autriche (2)'!H10</f>
        <v>2.7539401920161061E-4</v>
      </c>
      <c r="J4" s="707">
        <f>'Finlande (2)'!H10</f>
        <v>1.1740558292282429E-4</v>
      </c>
      <c r="K4" s="707">
        <f>'Suède (2)'!H10</f>
        <v>1.6030008175304171E-5</v>
      </c>
      <c r="L4" s="707">
        <f>'Pologne (2)'!H10</f>
        <v>1.6377416730894547E-3</v>
      </c>
      <c r="M4" s="707">
        <f>'Tchequie (2)'!G10</f>
        <v>1.3850965231100543E-2</v>
      </c>
      <c r="N4" s="707">
        <f>'UK (2)'!G10</f>
        <v>1.1390666353981707E-2</v>
      </c>
      <c r="O4" s="707">
        <v>0.01</v>
      </c>
      <c r="P4" s="714">
        <f>'Canada (2)'!G10</f>
        <v>1.1980147184665411E-3</v>
      </c>
    </row>
    <row r="5" spans="2:16" ht="20.100000000000001" customHeight="1" x14ac:dyDescent="0.25">
      <c r="B5" s="701" t="s">
        <v>110</v>
      </c>
      <c r="C5" s="708">
        <f>'France (2)'!H11</f>
        <v>1.6720789514963605E-3</v>
      </c>
      <c r="D5" s="709">
        <f>'Allemagne (2)'!H11</f>
        <v>3.6852880959344836E-3</v>
      </c>
      <c r="E5" s="709">
        <f>'Italie (2)'!H11</f>
        <v>1.2084969110441584E-2</v>
      </c>
      <c r="F5" s="709">
        <f>'Espagne (2)'!H11</f>
        <v>1.2154591206912924E-3</v>
      </c>
      <c r="G5" s="709">
        <f>'Belgique (2)'!H11</f>
        <v>2.0162388970628303E-3</v>
      </c>
      <c r="H5" s="709">
        <f>'Pays Bas (2)'!H11</f>
        <v>5.7294577976523195E-3</v>
      </c>
      <c r="I5" s="709">
        <f>'Autriche (2)'!H11</f>
        <v>3.657851596036718E-3</v>
      </c>
      <c r="J5" s="709">
        <f>'Finlande (2)'!H11</f>
        <v>3.4236453201970445E-4</v>
      </c>
      <c r="K5" s="709">
        <f>'Suède (2)'!H11</f>
        <v>1.3160636711924724E-2</v>
      </c>
      <c r="L5" s="709">
        <f>'Pologne (2)'!H11</f>
        <v>3.6360635386253628E-3</v>
      </c>
      <c r="M5" s="709">
        <f>'Tchequie (2)'!G11</f>
        <v>0.35471553887935436</v>
      </c>
      <c r="N5" s="709">
        <f>'UK (2)'!G11</f>
        <v>6.7986643885333958E-2</v>
      </c>
      <c r="O5" s="709">
        <f>'USA (2)'!H11</f>
        <v>5.8161510153129847E-3</v>
      </c>
      <c r="P5" s="715">
        <f>'Canada (2)'!G11</f>
        <v>0.23435449826002624</v>
      </c>
    </row>
    <row r="6" spans="2:16" ht="20.100000000000001" customHeight="1" x14ac:dyDescent="0.25">
      <c r="B6" s="701" t="s">
        <v>111</v>
      </c>
      <c r="C6" s="708">
        <f>'France (2)'!H12</f>
        <v>0.30290327640699932</v>
      </c>
      <c r="D6" s="709">
        <f>'Allemagne (2)'!H12</f>
        <v>0.14167885346592571</v>
      </c>
      <c r="E6" s="709">
        <f>'Italie (2)'!H12</f>
        <v>0.24485529078791199</v>
      </c>
      <c r="F6" s="709">
        <f>'Espagne (2)'!H12</f>
        <v>0.26054505744943501</v>
      </c>
      <c r="G6" s="709">
        <f>'Belgique (2)'!H12</f>
        <v>6.7364176339164084E-2</v>
      </c>
      <c r="H6" s="709">
        <f>'Pays Bas (2)'!H12</f>
        <v>0.20011179429849077</v>
      </c>
      <c r="I6" s="709">
        <f>'Autriche (2)'!H12</f>
        <v>7.530215085191011E-2</v>
      </c>
      <c r="J6" s="709">
        <f>'Finlande (2)'!H12</f>
        <v>0.32641502463054189</v>
      </c>
      <c r="K6" s="709">
        <f>'Suède (2)'!H12</f>
        <v>0.19518137954250356</v>
      </c>
      <c r="L6" s="709">
        <f>'Pologne (2)'!H12</f>
        <v>0.37256489975160945</v>
      </c>
      <c r="M6" s="709">
        <f>'Tchequie (2)'!G12</f>
        <v>0.16870321302703675</v>
      </c>
      <c r="N6" s="709">
        <f>'UK (2)'!G12</f>
        <v>7.7501200486895155E-2</v>
      </c>
      <c r="O6" s="709">
        <f>'USA (2)'!H12</f>
        <v>0.30341722090170242</v>
      </c>
      <c r="P6" s="715">
        <f>'Canada (2)'!G12</f>
        <v>0.14524502253408636</v>
      </c>
    </row>
    <row r="7" spans="2:16" ht="20.100000000000001" customHeight="1" x14ac:dyDescent="0.25">
      <c r="B7" s="701" t="s">
        <v>112</v>
      </c>
      <c r="C7" s="708">
        <f>'France (2)'!H13</f>
        <v>6.255110520747463E-2</v>
      </c>
      <c r="D7" s="709">
        <f>'Allemagne (2)'!H13</f>
        <v>2.7610412401286925E-2</v>
      </c>
      <c r="E7" s="709">
        <f>'Italie (2)'!H13</f>
        <v>5.7804558872759371E-2</v>
      </c>
      <c r="F7" s="709">
        <f>'Espagne (2)'!H13</f>
        <v>3.1459500522267592E-2</v>
      </c>
      <c r="G7" s="709">
        <f>'Belgique (2)'!H13</f>
        <v>2.5088551032641272E-2</v>
      </c>
      <c r="H7" s="709">
        <f>'Pays Bas (2)'!H13</f>
        <v>2.2917831190609278E-2</v>
      </c>
      <c r="I7" s="709">
        <f>'Autriche (2)'!H13</f>
        <v>3.2892878760860562E-2</v>
      </c>
      <c r="J7" s="709">
        <f>'Finlande (2)'!H13</f>
        <v>6.2864942528735632E-2</v>
      </c>
      <c r="K7" s="709">
        <f>'Suède (2)'!H13</f>
        <v>2.4012952246605646E-2</v>
      </c>
      <c r="L7" s="709">
        <f>'Pologne (2)'!H13</f>
        <v>6.0433973709015668E-2</v>
      </c>
      <c r="M7" s="709">
        <f>'Tchequie (2)'!G13</f>
        <v>0.12814255947021619</v>
      </c>
      <c r="N7" s="709">
        <f>'UK (2)'!G13</f>
        <v>0.69322255351938089</v>
      </c>
      <c r="O7" s="709">
        <f>'USA (2)'!H13</f>
        <v>9.3361503548892878E-3</v>
      </c>
      <c r="P7" s="715">
        <f>'Canada (2)'!G13</f>
        <v>4.3356723144503395E-3</v>
      </c>
    </row>
    <row r="8" spans="2:16" ht="20.100000000000001" customHeight="1" x14ac:dyDescent="0.25">
      <c r="B8" s="701" t="s">
        <v>113</v>
      </c>
      <c r="C8" s="708">
        <f>'France (2)'!H14</f>
        <v>0.3574043727701442</v>
      </c>
      <c r="D8" s="709">
        <f>'Allemagne (2)'!H14</f>
        <v>0.36673491274251729</v>
      </c>
      <c r="E8" s="709">
        <f>'Italie (2)'!H14</f>
        <v>0.31609604674518399</v>
      </c>
      <c r="F8" s="709">
        <f>'Espagne (2)'!H14</f>
        <v>0.39316304244611144</v>
      </c>
      <c r="G8" s="709">
        <f>'Belgique (2)'!H14</f>
        <v>0.65209525366465049</v>
      </c>
      <c r="H8" s="709">
        <f>'Pays Bas (2)'!H14</f>
        <v>0.4597540525433203</v>
      </c>
      <c r="I8" s="709">
        <f>'Autriche (2)'!H14</f>
        <v>0.6053376847698666</v>
      </c>
      <c r="J8" s="709">
        <f>'Finlande (2)'!H14</f>
        <v>0.37431403940886698</v>
      </c>
      <c r="K8" s="709">
        <f>'Suède (2)'!H14</f>
        <v>0.21175640799576809</v>
      </c>
      <c r="L8" s="709">
        <f>'Pologne (2)'!H14</f>
        <v>0.29466683506230396</v>
      </c>
      <c r="M8" s="709">
        <f>'Tchequie (2)'!G14</f>
        <v>1.6857091407550595E-2</v>
      </c>
      <c r="N8" s="709">
        <f>'UK (2)'!G14</f>
        <v>5.8963449361787669E-3</v>
      </c>
      <c r="O8" s="709">
        <f>'USA (2)'!H14</f>
        <v>0.19958638017643926</v>
      </c>
      <c r="P8" s="715">
        <f>'Canada (2)'!G14</f>
        <v>1.8255462376633009E-3</v>
      </c>
    </row>
    <row r="9" spans="2:16" ht="20.100000000000001" customHeight="1" x14ac:dyDescent="0.25">
      <c r="B9" s="701" t="s">
        <v>114</v>
      </c>
      <c r="C9" s="708">
        <f>'France (2)'!H15</f>
        <v>1.5025348182907414E-2</v>
      </c>
      <c r="D9" s="709">
        <f>'Allemagne (2)'!H15</f>
        <v>8.0705859413083753E-2</v>
      </c>
      <c r="E9" s="709">
        <f>'Italie (2)'!H15</f>
        <v>9.832922486989866E-3</v>
      </c>
      <c r="F9" s="709">
        <f>'Espagne (2)'!H15</f>
        <v>5.7824518089450196E-2</v>
      </c>
      <c r="G9" s="709">
        <f>'Belgique (2)'!H15</f>
        <v>6.3865729388044246E-2</v>
      </c>
      <c r="H9" s="709">
        <f>'Pays Bas (2)'!H15</f>
        <v>1.6489659027389605E-2</v>
      </c>
      <c r="I9" s="709">
        <f>'Autriche (2)'!H15</f>
        <v>7.2872844989042271E-2</v>
      </c>
      <c r="J9" s="709">
        <f>'Finlande (2)'!H15</f>
        <v>0.12705008210180624</v>
      </c>
      <c r="K9" s="709">
        <f>'Suède (2)'!H15</f>
        <v>4.839459468124329E-2</v>
      </c>
      <c r="L9" s="709">
        <f>'Pologne (2)'!H15</f>
        <v>4.0669419620496139E-2</v>
      </c>
      <c r="M9" s="709">
        <f>'Tchequie (2)'!G15</f>
        <v>6.2463479976921185E-2</v>
      </c>
      <c r="N9" s="709">
        <f>'UK (2)'!G15</f>
        <v>3.4663361139960019E-2</v>
      </c>
      <c r="O9" s="709">
        <f>'USA (2)'!H15</f>
        <v>1.5598087365799841E-3</v>
      </c>
      <c r="P9" s="715">
        <f>'Canada (2)'!G15</f>
        <v>0.1611044554737863</v>
      </c>
    </row>
    <row r="10" spans="2:16" ht="20.100000000000001" customHeight="1" x14ac:dyDescent="0.25">
      <c r="B10" s="701" t="s">
        <v>115</v>
      </c>
      <c r="C10" s="708">
        <f>'France (2)'!H16</f>
        <v>6.8718773675269587E-3</v>
      </c>
      <c r="D10" s="709">
        <f>'Allemagne (2)'!H16</f>
        <v>4.5822365214000195E-3</v>
      </c>
      <c r="E10" s="709">
        <f>'Italie (2)'!H16</f>
        <v>9.1725250311938886E-3</v>
      </c>
      <c r="F10" s="709">
        <f>'Espagne (2)'!H16</f>
        <v>1.0772956034564619E-2</v>
      </c>
      <c r="G10" s="709">
        <f>'Belgique (2)'!H16</f>
        <v>7.1276769658329252E-3</v>
      </c>
      <c r="H10" s="709">
        <f>'Pays Bas (2)'!H16</f>
        <v>1.4253773057574064E-2</v>
      </c>
      <c r="I10" s="709">
        <f>'Autriche (2)'!H16</f>
        <v>2.2631198167979094E-2</v>
      </c>
      <c r="J10" s="709">
        <f>'Finlande (2)'!H16</f>
        <v>3.3509852216748771E-3</v>
      </c>
      <c r="K10" s="709">
        <f>'Suède (2)'!H16</f>
        <v>3.8151419457223924E-2</v>
      </c>
      <c r="L10" s="709">
        <f>'Pologne (2)'!H16</f>
        <v>1.0045642270836803E-2</v>
      </c>
      <c r="M10" s="709">
        <f>'Tchequie (2)'!G16</f>
        <v>7.9158872665934122E-3</v>
      </c>
      <c r="N10" s="709">
        <f>'UK (2)'!G16</f>
        <v>0</v>
      </c>
      <c r="O10" s="709">
        <f>'USA (2)'!H16</f>
        <v>1.6378507690103253E-2</v>
      </c>
      <c r="P10" s="715">
        <f>'Canada (2)'!G16</f>
        <v>1.483256318101432E-3</v>
      </c>
    </row>
    <row r="11" spans="2:16" ht="20.100000000000001" customHeight="1" x14ac:dyDescent="0.25">
      <c r="B11" s="701" t="s">
        <v>116</v>
      </c>
      <c r="C11" s="708">
        <f>'France (2)'!H17</f>
        <v>2.5885517660290961E-2</v>
      </c>
      <c r="D11" s="709">
        <f>'Allemagne (2)'!H17</f>
        <v>5.0502096129472554E-3</v>
      </c>
      <c r="E11" s="709">
        <f>'Italie (2)'!H17</f>
        <v>8.2239264737210507E-2</v>
      </c>
      <c r="F11" s="709">
        <f>'Espagne (2)'!H17</f>
        <v>3.7593770772006457E-2</v>
      </c>
      <c r="G11" s="709">
        <f>'Belgique (2)'!H17</f>
        <v>3.5060759631627705E-2</v>
      </c>
      <c r="H11" s="709">
        <f>'Pays Bas (2)'!H17</f>
        <v>7.224706539966462E-2</v>
      </c>
      <c r="I11" s="709">
        <f>'Autriche (2)'!H17</f>
        <v>4.0238829571901225E-2</v>
      </c>
      <c r="J11" s="709">
        <f>'Finlande (2)'!H17</f>
        <v>4.2863300492610841E-2</v>
      </c>
      <c r="K11" s="709">
        <f>'Suède (2)'!H17</f>
        <v>9.6773159354311272E-2</v>
      </c>
      <c r="L11" s="709">
        <f>'Pologne (2)'!H17</f>
        <v>4.850414361175346E-2</v>
      </c>
      <c r="M11" s="709">
        <f>'Tchequie (2)'!G17</f>
        <v>3.7646401652266903E-2</v>
      </c>
      <c r="N11" s="709">
        <f>'UK (2)'!G17</f>
        <v>2.389806470345182E-3</v>
      </c>
      <c r="O11" s="709">
        <f>'USA (2)'!H17</f>
        <v>5.030777513280707E-2</v>
      </c>
      <c r="P11" s="715">
        <f>'Canada (2)'!G17</f>
        <v>1.6886302698385532E-2</v>
      </c>
    </row>
    <row r="12" spans="2:16" ht="20.100000000000001" customHeight="1" x14ac:dyDescent="0.25">
      <c r="B12" s="701" t="s">
        <v>117</v>
      </c>
      <c r="C12" s="708">
        <f>'France (2)'!H18</f>
        <v>3.1038591315201902E-3</v>
      </c>
      <c r="D12" s="709">
        <f>'Allemagne (2)'!H18</f>
        <v>7.2145851613532222E-4</v>
      </c>
      <c r="E12" s="709">
        <f>'Italie (2)'!H18</f>
        <v>9.4251194497702306E-3</v>
      </c>
      <c r="F12" s="709">
        <f>'Espagne (2)'!H18</f>
        <v>4.3015857943215262E-3</v>
      </c>
      <c r="G12" s="709">
        <f>'Belgique (2)'!H18</f>
        <v>6.5391531796632333E-4</v>
      </c>
      <c r="H12" s="709">
        <f>'Pays Bas (2)'!H18</f>
        <v>1.3974287311347121E-3</v>
      </c>
      <c r="I12" s="709">
        <f>'Autriche (2)'!H18</f>
        <v>1.7506688768531503E-3</v>
      </c>
      <c r="J12" s="709">
        <f>'Finlande (2)'!H18</f>
        <v>6.1576354679802951E-6</v>
      </c>
      <c r="K12" s="709">
        <f>'Suède (2)'!H18</f>
        <v>2.7299103922543002E-2</v>
      </c>
      <c r="L12" s="709">
        <f>'Pologne (2)'!H18</f>
        <v>1.9489323784312206E-3</v>
      </c>
      <c r="M12" s="709">
        <f>'Tchequie (2)'!G18</f>
        <v>2.3924060401821316E-3</v>
      </c>
      <c r="N12" s="709">
        <f>'UK (2)'!G18</f>
        <v>9.6038951612002635E-4</v>
      </c>
      <c r="O12" s="709">
        <f>'USA (2)'!H18</f>
        <v>1.8941777164789276E-2</v>
      </c>
      <c r="P12" s="715">
        <f>'Canada (2)'!G18</f>
        <v>6.3894118318215528E-3</v>
      </c>
    </row>
    <row r="13" spans="2:16" ht="20.100000000000001" customHeight="1" x14ac:dyDescent="0.25">
      <c r="B13" s="701" t="s">
        <v>118</v>
      </c>
      <c r="C13" s="708">
        <f>'France (2)'!H19</f>
        <v>1.2528910945942788E-2</v>
      </c>
      <c r="D13" s="709">
        <f>'Allemagne (2)'!H19</f>
        <v>4.6056351759773816E-2</v>
      </c>
      <c r="E13" s="709">
        <f>'Italie (2)'!H19</f>
        <v>3.114215283483977E-2</v>
      </c>
      <c r="F13" s="709">
        <f>'Espagne (2)'!H19</f>
        <v>2.3392840186117179E-2</v>
      </c>
      <c r="G13" s="709">
        <f>'Belgique (2)'!H19</f>
        <v>3.6619257806114109E-3</v>
      </c>
      <c r="H13" s="709">
        <f>'Pays Bas (2)'!H19</f>
        <v>1.5231973169368362E-2</v>
      </c>
      <c r="I13" s="709">
        <f>'Autriche (2)'!H19</f>
        <v>1.1534190888502703E-2</v>
      </c>
      <c r="J13" s="709">
        <f>'Finlande (2)'!H19</f>
        <v>1.0717980295566504E-2</v>
      </c>
      <c r="K13" s="709">
        <f>'Suède (2)'!H19</f>
        <v>6.5674943494221177E-2</v>
      </c>
      <c r="L13" s="709">
        <f>'Pologne (2)'!H19</f>
        <v>1.3904961065808248E-2</v>
      </c>
      <c r="M13" s="709">
        <f>'Tchequie (2)'!G19</f>
        <v>2.8752972132695849E-2</v>
      </c>
      <c r="N13" s="709">
        <f>'UK (2)'!G19</f>
        <v>1.8158062246641429E-2</v>
      </c>
      <c r="O13" s="709">
        <f>'USA (2)'!H19</f>
        <v>3.7974215171937178E-2</v>
      </c>
      <c r="P13" s="715">
        <f>'Canada (2)'!G19</f>
        <v>8.3290547093388095E-2</v>
      </c>
    </row>
    <row r="14" spans="2:16" ht="20.100000000000001" customHeight="1" x14ac:dyDescent="0.25">
      <c r="B14" s="701" t="s">
        <v>119</v>
      </c>
      <c r="C14" s="708">
        <f>'France (2)'!H20</f>
        <v>2.8986039308874032E-2</v>
      </c>
      <c r="D14" s="709">
        <f>'Allemagne (2)'!H20</f>
        <v>2.4958564882519255E-2</v>
      </c>
      <c r="E14" s="709">
        <f>'Italie (2)'!H20</f>
        <v>2.1516175172707628E-2</v>
      </c>
      <c r="F14" s="709">
        <f>'Espagne (2)'!H20</f>
        <v>1.5615800968568986E-2</v>
      </c>
      <c r="G14" s="709">
        <f>'Belgique (2)'!H20</f>
        <v>2.7889488311263692E-2</v>
      </c>
      <c r="H14" s="709">
        <f>'Pays Bas (2)'!H20</f>
        <v>2.6970374510899946E-2</v>
      </c>
      <c r="I14" s="709">
        <f>'Autriche (2)'!H20</f>
        <v>1.8582589540865765E-2</v>
      </c>
      <c r="J14" s="709">
        <f>'Finlande (2)'!H20</f>
        <v>9.4979474548440076E-3</v>
      </c>
      <c r="K14" s="709">
        <f>'Suède (2)'!H20</f>
        <v>2.7427343987945434E-2</v>
      </c>
      <c r="L14" s="709">
        <f>'Pologne (2)'!H20</f>
        <v>1.6874240145247306E-2</v>
      </c>
      <c r="M14" s="709">
        <f>'Tchequie (2)'!G20</f>
        <v>2.9899563045962859E-2</v>
      </c>
      <c r="N14" s="709">
        <f>'UK (2)'!G20</f>
        <v>1.9944833439422872E-2</v>
      </c>
      <c r="O14" s="709">
        <f>'USA (2)'!H20</f>
        <v>3.2579821343596632E-2</v>
      </c>
      <c r="P14" s="715">
        <f>'Canada (2)'!G20</f>
        <v>8.6884591248787724E-2</v>
      </c>
    </row>
    <row r="15" spans="2:16" ht="20.100000000000001" customHeight="1" x14ac:dyDescent="0.25">
      <c r="B15" s="701" t="s">
        <v>120</v>
      </c>
      <c r="C15" s="708">
        <f>'France (2)'!H21</f>
        <v>1.2014938573626541E-2</v>
      </c>
      <c r="D15" s="709">
        <f>'Allemagne (2)'!H21</f>
        <v>2.3886126547723506E-2</v>
      </c>
      <c r="E15" s="709">
        <f>'Italie (2)'!H21</f>
        <v>1.6543412763626406E-2</v>
      </c>
      <c r="F15" s="709">
        <f>'Espagne (2)'!H21</f>
        <v>2.2647421897255722E-2</v>
      </c>
      <c r="G15" s="709">
        <f>'Belgique (2)'!H21</f>
        <v>4.3376382758432783E-3</v>
      </c>
      <c r="H15" s="709">
        <f>'Pays Bas (2)'!H21</f>
        <v>2.0542202347680269E-2</v>
      </c>
      <c r="I15" s="709">
        <f>'Autriche (2)'!H21</f>
        <v>1.5028494312216626E-2</v>
      </c>
      <c r="J15" s="709">
        <f>'Finlande (2)'!H21</f>
        <v>2.1361247947454844E-2</v>
      </c>
      <c r="K15" s="709">
        <f>'Suède (2)'!H21</f>
        <v>1.8113909238093712E-2</v>
      </c>
      <c r="L15" s="709">
        <f>'Pologne (2)'!H21</f>
        <v>1.8257515150000909E-2</v>
      </c>
      <c r="M15" s="709">
        <f>'Tchequie (2)'!G21</f>
        <v>1.7709684650749142E-2</v>
      </c>
      <c r="N15" s="709">
        <f>'UK (2)'!G21</f>
        <v>2.8476665884954269E-3</v>
      </c>
      <c r="O15" s="709">
        <f>'USA (2)'!H21</f>
        <v>3.0621989396661674E-2</v>
      </c>
      <c r="P15" s="715">
        <f>'Canada (2)'!G21</f>
        <v>2.5215357407724341E-2</v>
      </c>
    </row>
    <row r="16" spans="2:16" ht="20.100000000000001" customHeight="1" x14ac:dyDescent="0.25">
      <c r="B16" s="701" t="s">
        <v>121</v>
      </c>
      <c r="C16" s="708">
        <f>'France (2)'!H22</f>
        <v>5.6707172584580155E-2</v>
      </c>
      <c r="D16" s="709">
        <f>'Allemagne (2)'!H22</f>
        <v>0.15259822560202788</v>
      </c>
      <c r="E16" s="709">
        <f>'Italie (2)'!H22</f>
        <v>5.9438814327885815E-2</v>
      </c>
      <c r="F16" s="709">
        <f>'Espagne (2)'!H22</f>
        <v>6.094387997341183E-2</v>
      </c>
      <c r="G16" s="709">
        <f>'Belgique (2)'!H22</f>
        <v>7.4753419432183527E-2</v>
      </c>
      <c r="H16" s="709">
        <f>'Pays Bas (2)'!H22</f>
        <v>4.6254891000558969E-2</v>
      </c>
      <c r="I16" s="709">
        <f>'Autriche (2)'!H22</f>
        <v>5.2480322341137566E-2</v>
      </c>
      <c r="J16" s="709">
        <f>'Finlande (2)'!H22</f>
        <v>6.7422003284072244E-3</v>
      </c>
      <c r="K16" s="709">
        <f>'Suède (2)'!H22</f>
        <v>0.14481509385569788</v>
      </c>
      <c r="L16" s="709">
        <f>'Pologne (2)'!H22</f>
        <v>4.3769823566874463E-2</v>
      </c>
      <c r="M16" s="709">
        <f>'Tchequie (2)'!G22</f>
        <v>4.75430982209466E-2</v>
      </c>
      <c r="N16" s="709">
        <f>'UK (2)'!G22</f>
        <v>4.9705741119188809E-2</v>
      </c>
      <c r="O16" s="709">
        <f>'USA (2)'!H22</f>
        <v>0.15628838344199858</v>
      </c>
      <c r="P16" s="715">
        <f>'Canada (2)'!G22</f>
        <v>0.17941696617034628</v>
      </c>
    </row>
    <row r="17" spans="2:16" ht="20.100000000000001" customHeight="1" x14ac:dyDescent="0.25">
      <c r="B17" s="701" t="s">
        <v>122</v>
      </c>
      <c r="C17" s="708">
        <f>'France (2)'!H23</f>
        <v>0.10771726179549906</v>
      </c>
      <c r="D17" s="709">
        <f>'Allemagne (2)'!H23</f>
        <v>9.191771473140295E-2</v>
      </c>
      <c r="E17" s="709">
        <f>'Italie (2)'!H23</f>
        <v>0.10919078486868133</v>
      </c>
      <c r="F17" s="709">
        <f>'Espagne (2)'!H23</f>
        <v>6.5734498148323994E-2</v>
      </c>
      <c r="G17" s="709">
        <f>'Belgique (2)'!H23</f>
        <v>3.0298076399106314E-2</v>
      </c>
      <c r="H17" s="709">
        <f>'Pays Bas (2)'!H23</f>
        <v>8.4544438233650085E-2</v>
      </c>
      <c r="I17" s="709">
        <f>'Autriche (2)'!H23</f>
        <v>4.1987739866256278E-2</v>
      </c>
      <c r="J17" s="709">
        <f>'Finlande (2)'!H23</f>
        <v>1.3435960591133004E-2</v>
      </c>
      <c r="K17" s="709">
        <f>'Suède (2)'!H23</f>
        <v>6.0288860747318984E-2</v>
      </c>
      <c r="L17" s="709">
        <f>'Pologne (2)'!H23</f>
        <v>5.5403290358235512E-2</v>
      </c>
      <c r="M17" s="709">
        <f>'Tchequie (2)'!G23</f>
        <v>8.0974308278606896E-2</v>
      </c>
      <c r="N17" s="709">
        <f>'UK (2)'!G23</f>
        <v>1.4986543379454365E-2</v>
      </c>
      <c r="O17" s="709">
        <v>0.105</v>
      </c>
      <c r="P17" s="715">
        <f>'Canada (2)'!G23</f>
        <v>4.5581607621655543E-2</v>
      </c>
    </row>
    <row r="18" spans="2:16" ht="20.100000000000001" customHeight="1" x14ac:dyDescent="0.25">
      <c r="B18" s="701" t="s">
        <v>123</v>
      </c>
      <c r="C18" s="708">
        <f>'France (2)'!H24</f>
        <v>0</v>
      </c>
      <c r="D18" s="709">
        <f>'Allemagne (2)'!H24</f>
        <v>1.979136199668519E-2</v>
      </c>
      <c r="E18" s="709">
        <f>'Italie (2)'!H24</f>
        <v>9.9211783681791904E-4</v>
      </c>
      <c r="F18" s="709">
        <f>'Espagne (2)'!H24</f>
        <v>2.9911689298262273E-4</v>
      </c>
      <c r="G18" s="709">
        <f>'Belgique (2)'!H24</f>
        <v>1.2751348700343304E-3</v>
      </c>
      <c r="H18" s="709">
        <f>'Pays Bas (2)'!H24</f>
        <v>2.9346003353828954E-3</v>
      </c>
      <c r="I18" s="709">
        <f>'Autriche (2)'!H24</f>
        <v>8.5572624357282056E-4</v>
      </c>
      <c r="J18" s="709">
        <f>'Finlande (2)'!H24</f>
        <v>6.2110016420361249E-4</v>
      </c>
      <c r="K18" s="709">
        <f>'Suède (2)'!H24</f>
        <v>7.3417437442893094E-3</v>
      </c>
      <c r="L18" s="709">
        <f>'Pologne (2)'!H24</f>
        <v>6.7403194428654794E-3</v>
      </c>
      <c r="M18" s="709">
        <f>'Tchequie (2)'!G24</f>
        <v>9.9224213648106837E-4</v>
      </c>
      <c r="N18" s="709">
        <f>'UK (2)'!G24</f>
        <v>3.4618691860140486E-4</v>
      </c>
      <c r="O18" s="709">
        <f>'USA (2)'!H24</f>
        <v>3.7148832966464037E-5</v>
      </c>
      <c r="P18" s="715">
        <f>'Canada (2)'!G24</f>
        <v>5.7048319926978155E-4</v>
      </c>
    </row>
    <row r="19" spans="2:16" ht="20.100000000000001" customHeight="1" x14ac:dyDescent="0.25">
      <c r="B19" s="701" t="s">
        <v>124</v>
      </c>
      <c r="C19" s="708">
        <f>'France (2)'!H25</f>
        <v>2.4363625440964932E-3</v>
      </c>
      <c r="D19" s="709">
        <f>'Allemagne (2)'!H25</f>
        <v>1.6379058204153262E-3</v>
      </c>
      <c r="E19" s="709">
        <f>'Italie (2)'!H25</f>
        <v>4.2667153595666325E-3</v>
      </c>
      <c r="F19" s="709">
        <f>'Espagne (2)'!H25</f>
        <v>2.8107492165986136E-3</v>
      </c>
      <c r="G19" s="709">
        <f>'Belgique (2)'!H25</f>
        <v>1.5258024085880876E-4</v>
      </c>
      <c r="H19" s="709">
        <f>'Pays Bas (2)'!H25</f>
        <v>1.8166573504751259E-3</v>
      </c>
      <c r="I19" s="709">
        <f>'Autriche (2)'!H25</f>
        <v>2.6025262389301625E-3</v>
      </c>
      <c r="J19" s="709">
        <f>'Finlande (2)'!H25</f>
        <v>7.019704433497538E-5</v>
      </c>
      <c r="K19" s="709">
        <f>'Suède (2)'!H25</f>
        <v>1.1701905967972043E-3</v>
      </c>
      <c r="L19" s="709">
        <f>'Pologne (2)'!H25</f>
        <v>1.4328755580425017E-3</v>
      </c>
      <c r="M19" s="709">
        <f>'Tchequie (2)'!G25</f>
        <v>1.2972647191771005E-3</v>
      </c>
      <c r="N19" s="709">
        <f>'UK (2)'!G25</f>
        <v>0</v>
      </c>
      <c r="O19" s="709">
        <v>2E-3</v>
      </c>
      <c r="P19" s="715">
        <f>'Canada (2)'!G25</f>
        <v>1.0839180786125849E-3</v>
      </c>
    </row>
    <row r="20" spans="2:16" ht="20.100000000000001" customHeight="1" x14ac:dyDescent="0.25">
      <c r="B20" s="701" t="s">
        <v>125</v>
      </c>
      <c r="C20" s="708">
        <f>'France (2)'!H26</f>
        <v>2.5698618615812327E-4</v>
      </c>
      <c r="D20" s="709">
        <f>'Allemagne (2)'!H26</f>
        <v>9.7494394072340838E-5</v>
      </c>
      <c r="E20" s="709">
        <f>'Italie (2)'!H26</f>
        <v>6.1109589457987159E-3</v>
      </c>
      <c r="F20" s="709">
        <f>'Espagne (2)'!H26</f>
        <v>4.7478871902003608E-3</v>
      </c>
      <c r="G20" s="709">
        <f>'Belgique (2)'!H26</f>
        <v>1.5258024085880876E-4</v>
      </c>
      <c r="H20" s="709">
        <f>'Pays Bas (2)'!H26</f>
        <v>4.1922861934041365E-4</v>
      </c>
      <c r="I20" s="709">
        <f>'Autriche (2)'!H26</f>
        <v>3.4028571338130044E-4</v>
      </c>
      <c r="J20" s="709">
        <f>'Finlande (2)'!H26</f>
        <v>6.8555008210180633E-5</v>
      </c>
      <c r="K20" s="709">
        <f>'Suède (2)'!H26</f>
        <v>1.9716910055624128E-3</v>
      </c>
      <c r="L20" s="709">
        <f>'Pologne (2)'!H26</f>
        <v>1.154954159986532E-3</v>
      </c>
      <c r="M20" s="709">
        <f>'Tchequie (2)'!G26</f>
        <v>3.6749708758558089E-6</v>
      </c>
      <c r="N20" s="709">
        <f>'UK (2)'!G26</f>
        <v>0</v>
      </c>
      <c r="O20" s="709">
        <v>2E-3</v>
      </c>
      <c r="P20" s="715"/>
    </row>
    <row r="21" spans="2:16" ht="20.100000000000001" customHeight="1" x14ac:dyDescent="0.25">
      <c r="B21" s="701" t="s">
        <v>126</v>
      </c>
      <c r="C21" s="708">
        <f>'France (2)'!H27</f>
        <v>4.7392257707082471E-4</v>
      </c>
      <c r="D21" s="709">
        <f>'Allemagne (2)'!H27</f>
        <v>1.9498878814468168E-4</v>
      </c>
      <c r="E21" s="709">
        <f>'Italie (2)'!H27</f>
        <v>1.6738184363492498E-3</v>
      </c>
      <c r="F21" s="709">
        <f>'Espagne (2)'!H27</f>
        <v>5.8399012439464438E-4</v>
      </c>
      <c r="G21" s="709">
        <f>'Belgique (2)'!H27</f>
        <v>1.3187292245654188E-3</v>
      </c>
      <c r="H21" s="709">
        <f>'Pays Bas (2)'!H27</f>
        <v>6.9871436556735603E-4</v>
      </c>
      <c r="I21" s="709">
        <f>'Autriche (2)'!H27</f>
        <v>7.2981173670924889E-5</v>
      </c>
      <c r="J21" s="709">
        <f>'Finlande (2)'!H27</f>
        <v>4.1050903119868637E-6</v>
      </c>
      <c r="K21" s="709">
        <f>'Suède (2)'!H27</f>
        <v>1.5549107930045044E-3</v>
      </c>
      <c r="L21" s="709">
        <f>'Pologne (2)'!H27</f>
        <v>5.1898536369460592E-4</v>
      </c>
      <c r="M21" s="709">
        <f>'Tchequie (2)'!G27</f>
        <v>3.6749708758558089E-6</v>
      </c>
      <c r="N21" s="709">
        <f>'UK (2)'!G27</f>
        <v>0</v>
      </c>
      <c r="O21" s="709">
        <f>'USA (2)'!H27</f>
        <v>3.4231470250565927E-3</v>
      </c>
      <c r="P21" s="715"/>
    </row>
    <row r="22" spans="2:16" ht="20.100000000000001" customHeight="1" x14ac:dyDescent="0.25">
      <c r="B22" s="701" t="s">
        <v>127</v>
      </c>
      <c r="C22" s="708">
        <f>'France (2)'!H28</f>
        <v>3.3942201470494983E-3</v>
      </c>
      <c r="D22" s="709">
        <f>'Allemagne (2)'!H28</f>
        <v>8.0920347080042903E-3</v>
      </c>
      <c r="E22" s="709">
        <f>'Italie (2)'!H28</f>
        <v>7.2004625825496816E-3</v>
      </c>
      <c r="F22" s="709">
        <f>'Espagne (2)'!H28</f>
        <v>5.0517519703731839E-3</v>
      </c>
      <c r="G22" s="709">
        <f>'Belgique (2)'!H28</f>
        <v>2.8881259876845948E-3</v>
      </c>
      <c r="H22" s="709">
        <f>'Pays Bas (2)'!H28</f>
        <v>7.6858580212409164E-3</v>
      </c>
      <c r="I22" s="709">
        <f>'Autriche (2)'!H28</f>
        <v>1.5556420778144618E-3</v>
      </c>
      <c r="J22" s="709">
        <f>'Finlande (2)'!H28</f>
        <v>1.564039408866995E-4</v>
      </c>
      <c r="K22" s="709">
        <f>'Suède (2)'!H28</f>
        <v>1.6895628616770596E-2</v>
      </c>
      <c r="L22" s="709">
        <f>'Pologne (2)'!H28</f>
        <v>7.835383573082973E-3</v>
      </c>
      <c r="M22" s="709">
        <f>'Tchequie (2)'!G28</f>
        <v>1.3597392240666492E-4</v>
      </c>
      <c r="N22" s="709">
        <f>'UK (2)'!G28</f>
        <v>0</v>
      </c>
      <c r="O22" s="709">
        <f>'USA (2)'!H28</f>
        <v>1.4681896901964229E-2</v>
      </c>
      <c r="P22" s="715">
        <f>'Canada (2)'!G28</f>
        <v>5.1343487934280337E-3</v>
      </c>
    </row>
    <row r="23" spans="2:16" ht="21.75" customHeight="1" x14ac:dyDescent="0.25">
      <c r="B23" s="710" t="s">
        <v>128</v>
      </c>
      <c r="C23" s="711">
        <f>SUM(C4:C22)</f>
        <v>0.99999999999999989</v>
      </c>
      <c r="D23" s="712">
        <f>SUM(D4:D22)</f>
        <v>1</v>
      </c>
      <c r="E23" s="712">
        <f t="shared" ref="E23:P23" si="0">SUM(E4:E22)</f>
        <v>0.99999391338750432</v>
      </c>
      <c r="F23" s="712">
        <f t="shared" si="0"/>
        <v>1</v>
      </c>
      <c r="G23" s="712">
        <f t="shared" si="0"/>
        <v>1.0000000000000002</v>
      </c>
      <c r="H23" s="712">
        <f t="shared" si="0"/>
        <v>0.99999999999999989</v>
      </c>
      <c r="I23" s="712">
        <f t="shared" si="0"/>
        <v>0.99999999999999989</v>
      </c>
      <c r="J23" s="712">
        <f t="shared" si="0"/>
        <v>1.0000000000000002</v>
      </c>
      <c r="K23" s="712">
        <f t="shared" si="0"/>
        <v>1.0000000000000002</v>
      </c>
      <c r="L23" s="712">
        <f t="shared" si="0"/>
        <v>1.0000000000000002</v>
      </c>
      <c r="M23" s="712">
        <f t="shared" si="0"/>
        <v>0.99999999999999989</v>
      </c>
      <c r="N23" s="712">
        <f t="shared" si="0"/>
        <v>1</v>
      </c>
      <c r="O23" s="712">
        <f t="shared" si="0"/>
        <v>0.99995037328680503</v>
      </c>
      <c r="P23" s="713">
        <f t="shared" si="0"/>
        <v>0.99999999999999989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21"/>
  <dimension ref="B1:B22"/>
  <sheetViews>
    <sheetView workbookViewId="0"/>
  </sheetViews>
  <sheetFormatPr baseColWidth="10" defaultColWidth="10.7109375" defaultRowHeight="15" x14ac:dyDescent="0.25"/>
  <sheetData>
    <row r="1" spans="2:2" ht="45" x14ac:dyDescent="0.25">
      <c r="B1" s="608" t="s">
        <v>0</v>
      </c>
    </row>
    <row r="2" spans="2:2" ht="409.5" x14ac:dyDescent="0.25">
      <c r="B2" s="607" t="s">
        <v>58</v>
      </c>
    </row>
    <row r="4" spans="2:2" x14ac:dyDescent="0.25">
      <c r="B4" s="607" t="s">
        <v>34</v>
      </c>
    </row>
    <row r="6" spans="2:2" ht="120" x14ac:dyDescent="0.25">
      <c r="B6" s="607" t="s">
        <v>59</v>
      </c>
    </row>
    <row r="8" spans="2:2" ht="75" x14ac:dyDescent="0.25">
      <c r="B8" s="607" t="s">
        <v>60</v>
      </c>
    </row>
    <row r="9" spans="2:2" ht="90" x14ac:dyDescent="0.25">
      <c r="B9" s="607" t="s">
        <v>61</v>
      </c>
    </row>
    <row r="12" spans="2:2" ht="75" x14ac:dyDescent="0.25">
      <c r="B12" s="609" t="s">
        <v>62</v>
      </c>
    </row>
    <row r="13" spans="2:2" ht="75" x14ac:dyDescent="0.25">
      <c r="B13" s="610" t="s">
        <v>63</v>
      </c>
    </row>
    <row r="14" spans="2:2" ht="75" x14ac:dyDescent="0.25">
      <c r="B14" s="611" t="s">
        <v>64</v>
      </c>
    </row>
    <row r="15" spans="2:2" ht="60" x14ac:dyDescent="0.25">
      <c r="B15" s="612" t="s">
        <v>65</v>
      </c>
    </row>
    <row r="16" spans="2:2" ht="60" x14ac:dyDescent="0.25">
      <c r="B16" s="613" t="s">
        <v>66</v>
      </c>
    </row>
    <row r="17" spans="2:2" ht="75" x14ac:dyDescent="0.25">
      <c r="B17" s="614" t="s">
        <v>67</v>
      </c>
    </row>
    <row r="18" spans="2:2" ht="45" x14ac:dyDescent="0.25">
      <c r="B18" s="615" t="s">
        <v>68</v>
      </c>
    </row>
    <row r="19" spans="2:2" ht="105" x14ac:dyDescent="0.25">
      <c r="B19" s="616" t="s">
        <v>69</v>
      </c>
    </row>
    <row r="20" spans="2:2" ht="45" x14ac:dyDescent="0.25">
      <c r="B20" s="617" t="s">
        <v>70</v>
      </c>
    </row>
    <row r="21" spans="2:2" ht="75" x14ac:dyDescent="0.25">
      <c r="B21" s="618" t="s">
        <v>71</v>
      </c>
    </row>
    <row r="22" spans="2:2" ht="90" x14ac:dyDescent="0.25">
      <c r="B22" s="619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2E8B2-AA90-4AC8-BACB-F050E33EFC60}">
  <dimension ref="B3:P23"/>
  <sheetViews>
    <sheetView topLeftCell="A3" workbookViewId="0">
      <selection activeCell="C4" sqref="C4:P23"/>
    </sheetView>
  </sheetViews>
  <sheetFormatPr baseColWidth="10" defaultRowHeight="15" x14ac:dyDescent="0.25"/>
  <cols>
    <col min="1" max="1" width="2.140625" customWidth="1"/>
    <col min="2" max="2" width="41.7109375" customWidth="1"/>
    <col min="3" max="16" width="10.7109375" customWidth="1"/>
  </cols>
  <sheetData>
    <row r="3" spans="2:16" ht="15.75" x14ac:dyDescent="0.25">
      <c r="B3" s="705"/>
      <c r="C3" s="702" t="s">
        <v>96</v>
      </c>
      <c r="D3" s="703" t="s">
        <v>97</v>
      </c>
      <c r="E3" s="703" t="s">
        <v>98</v>
      </c>
      <c r="F3" s="703" t="s">
        <v>99</v>
      </c>
      <c r="G3" s="703" t="s">
        <v>100</v>
      </c>
      <c r="H3" s="703" t="s">
        <v>107</v>
      </c>
      <c r="I3" s="703" t="s">
        <v>101</v>
      </c>
      <c r="J3" s="703" t="s">
        <v>106</v>
      </c>
      <c r="K3" s="703" t="s">
        <v>102</v>
      </c>
      <c r="L3" s="703" t="s">
        <v>103</v>
      </c>
      <c r="M3" s="703" t="s">
        <v>129</v>
      </c>
      <c r="N3" s="703" t="s">
        <v>108</v>
      </c>
      <c r="O3" s="703" t="s">
        <v>104</v>
      </c>
      <c r="P3" s="704" t="s">
        <v>105</v>
      </c>
    </row>
    <row r="4" spans="2:16" ht="20.100000000000001" customHeight="1" x14ac:dyDescent="0.25">
      <c r="B4" s="700" t="s">
        <v>109</v>
      </c>
      <c r="C4" s="706">
        <f>'France (2)'!I10</f>
        <v>6.6772605632709262E-4</v>
      </c>
      <c r="D4" s="707">
        <f>'Allemagne (2)'!I10</f>
        <v>0</v>
      </c>
      <c r="E4" s="707">
        <f>'Italie (2)'!I10</f>
        <v>9.630206532382377E-5</v>
      </c>
      <c r="F4" s="707">
        <f>'Espagne (2)'!I10</f>
        <v>7.2097321229107006E-5</v>
      </c>
      <c r="G4" s="707">
        <f>'Belgique (2)'!I10</f>
        <v>3.1257534046883498E-4</v>
      </c>
      <c r="H4" s="707">
        <f>'Pays Bas (2)'!I10</f>
        <v>2.1646062821684543E-3</v>
      </c>
      <c r="I4" s="707">
        <f>'Autriche (2)'!I10</f>
        <v>3.5917178181901966E-4</v>
      </c>
      <c r="J4" s="707">
        <f>'Finlande (2)'!I10</f>
        <v>2.5788649706457925E-4</v>
      </c>
      <c r="K4" s="707">
        <f>'Suède (2)'!I10</f>
        <v>9.7971608318883087E-4</v>
      </c>
      <c r="L4" s="707">
        <f>'Pologne (2)'!I10</f>
        <v>1.2021505288161132E-3</v>
      </c>
      <c r="M4" s="707">
        <f>'Tchequie (2)'!I10</f>
        <v>1.345441399911391E-4</v>
      </c>
      <c r="N4" s="707">
        <f>'UK (2)'!I10</f>
        <v>0</v>
      </c>
      <c r="O4" s="707">
        <f>'USA (2)'!I10</f>
        <v>4.8453714572351501E-3</v>
      </c>
      <c r="P4" s="714">
        <f>'Canada (2)'!I10</f>
        <v>7.0819021989306325E-3</v>
      </c>
    </row>
    <row r="5" spans="2:16" ht="20.100000000000001" customHeight="1" x14ac:dyDescent="0.25">
      <c r="B5" s="701" t="s">
        <v>110</v>
      </c>
      <c r="C5" s="708">
        <f>'France (2)'!I11</f>
        <v>7.8561335038018973E-3</v>
      </c>
      <c r="D5" s="709">
        <f>'Allemagne (2)'!I11</f>
        <v>1.5602532460564438E-2</v>
      </c>
      <c r="E5" s="709">
        <f>'Italie (2)'!I11</f>
        <v>1.0886011317108481E-2</v>
      </c>
      <c r="F5" s="709">
        <f>'Espagne (2)'!I11</f>
        <v>1.7683137350474217E-2</v>
      </c>
      <c r="G5" s="709">
        <f>'Belgique (2)'!I11</f>
        <v>9.848225749479975E-3</v>
      </c>
      <c r="H5" s="709">
        <f>'Pays Bas (2)'!I11</f>
        <v>1.7833950646976765E-2</v>
      </c>
      <c r="I5" s="709">
        <f>'Autriche (2)'!I11</f>
        <v>1.0121988435975586E-2</v>
      </c>
      <c r="J5" s="709">
        <f>'Finlande (2)'!I11</f>
        <v>1.405123287671233E-2</v>
      </c>
      <c r="K5" s="709">
        <f>'Suède (2)'!I11</f>
        <v>3.4354782197286701E-2</v>
      </c>
      <c r="L5" s="709">
        <f>'Pologne (2)'!I11</f>
        <v>1.7129830901642988E-2</v>
      </c>
      <c r="M5" s="709">
        <f>'Tchequie (2)'!I11</f>
        <v>8.3852256943972563E-3</v>
      </c>
      <c r="N5" s="709">
        <f>'UK (2)'!I11</f>
        <v>1.3603148428156726E-2</v>
      </c>
      <c r="O5" s="709">
        <f>'USA (2)'!I11</f>
        <v>3.2749124030451042E-2</v>
      </c>
      <c r="P5" s="715">
        <f>'Canada (2)'!I11</f>
        <v>4.6652030735455541E-2</v>
      </c>
    </row>
    <row r="6" spans="2:16" ht="20.100000000000001" customHeight="1" x14ac:dyDescent="0.25">
      <c r="B6" s="701" t="s">
        <v>111</v>
      </c>
      <c r="C6" s="708">
        <f>'France (2)'!I12</f>
        <v>0.4416542007215582</v>
      </c>
      <c r="D6" s="709">
        <f>'Allemagne (2)'!I12</f>
        <v>0.53305719497800197</v>
      </c>
      <c r="E6" s="709">
        <f>'Italie (2)'!I12</f>
        <v>0.31875466564116817</v>
      </c>
      <c r="F6" s="709">
        <f>'Espagne (2)'!I12</f>
        <v>0.48613802067466849</v>
      </c>
      <c r="G6" s="709">
        <f>'Belgique (2)'!I12</f>
        <v>0.2963088076161855</v>
      </c>
      <c r="H6" s="709">
        <f>'Pays Bas (2)'!I12</f>
        <v>0.41954879984607246</v>
      </c>
      <c r="I6" s="709">
        <f>'Autriche (2)'!I12</f>
        <v>0.40896114717337251</v>
      </c>
      <c r="J6" s="709">
        <f>'Finlande (2)'!I12</f>
        <v>0.56093620352250495</v>
      </c>
      <c r="K6" s="709">
        <f>'Suède (2)'!I12</f>
        <v>0.36732881191013395</v>
      </c>
      <c r="L6" s="709">
        <f>'Pologne (2)'!I12</f>
        <v>0.47066935683815725</v>
      </c>
      <c r="M6" s="709">
        <f>'Tchequie (2)'!I12</f>
        <v>0.33994955274266192</v>
      </c>
      <c r="N6" s="709">
        <f>'UK (2)'!I12</f>
        <v>0.28967541054428397</v>
      </c>
      <c r="O6" s="709">
        <f>'USA (2)'!I12</f>
        <v>0.72396807344551484</v>
      </c>
      <c r="P6" s="715">
        <f>'Canada (2)'!I12</f>
        <v>0.67408200842746357</v>
      </c>
    </row>
    <row r="7" spans="2:16" ht="20.100000000000001" customHeight="1" x14ac:dyDescent="0.25">
      <c r="B7" s="701" t="s">
        <v>112</v>
      </c>
      <c r="C7" s="708">
        <f>'France (2)'!I13</f>
        <v>6.0660410401343042E-3</v>
      </c>
      <c r="D7" s="709">
        <f>'Allemagne (2)'!I13</f>
        <v>3.944629252065672E-3</v>
      </c>
      <c r="E7" s="709">
        <f>'Italie (2)'!I13</f>
        <v>3.7338055797028857E-3</v>
      </c>
      <c r="F7" s="709">
        <f>'Espagne (2)'!I13</f>
        <v>1.1111111111111112E-2</v>
      </c>
      <c r="G7" s="709">
        <f>'Belgique (2)'!I13</f>
        <v>2.0254321389124061E-3</v>
      </c>
      <c r="H7" s="709">
        <f>'Pays Bas (2)'!I13</f>
        <v>1.5873779402568666E-3</v>
      </c>
      <c r="I7" s="709">
        <f>'Autriche (2)'!I13</f>
        <v>3.5579547025811984E-3</v>
      </c>
      <c r="J7" s="709">
        <f>'Finlande (2)'!I13</f>
        <v>7.9057534246575346E-3</v>
      </c>
      <c r="K7" s="709">
        <f>'Suède (2)'!I13</f>
        <v>4.0371444065799428E-3</v>
      </c>
      <c r="L7" s="709">
        <f>'Pologne (2)'!I13</f>
        <v>7.9636767912852312E-3</v>
      </c>
      <c r="M7" s="709">
        <f>'Tchequie (2)'!I13</f>
        <v>4.3475424629460004E-3</v>
      </c>
      <c r="N7" s="709">
        <f>'UK (2)'!I13</f>
        <v>5.679393495566596E-3</v>
      </c>
      <c r="O7" s="709">
        <f>'USA (2)'!I13</f>
        <v>6.5278064114484193E-3</v>
      </c>
      <c r="P7" s="715">
        <f>'Canada (2)'!I13</f>
        <v>1.2083495626925393E-3</v>
      </c>
    </row>
    <row r="8" spans="2:16" ht="20.100000000000001" customHeight="1" x14ac:dyDescent="0.25">
      <c r="B8" s="701" t="s">
        <v>113</v>
      </c>
      <c r="C8" s="708">
        <f>'France (2)'!I14</f>
        <v>1.2363284384009772E-2</v>
      </c>
      <c r="D8" s="709">
        <f>'Allemagne (2)'!I14</f>
        <v>2.717029724219337E-3</v>
      </c>
      <c r="E8" s="709">
        <f>'Italie (2)'!I14</f>
        <v>3.74434063785576E-2</v>
      </c>
      <c r="F8" s="709">
        <f>'Espagne (2)'!I14</f>
        <v>7.5184305123987081E-3</v>
      </c>
      <c r="G8" s="709">
        <f>'Belgique (2)'!I14</f>
        <v>7.2074547116177112E-3</v>
      </c>
      <c r="H8" s="709">
        <f>'Pays Bas (2)'!I14</f>
        <v>9.1394487469334746E-4</v>
      </c>
      <c r="I8" s="709">
        <f>'Autriche (2)'!I14</f>
        <v>1.7655568153729006E-3</v>
      </c>
      <c r="J8" s="709">
        <f>'Finlande (2)'!I14</f>
        <v>2.8886497064579261E-3</v>
      </c>
      <c r="K8" s="709">
        <f>'Suède (2)'!I14</f>
        <v>8.6389087882094845E-3</v>
      </c>
      <c r="L8" s="709">
        <f>'Pologne (2)'!I14</f>
        <v>4.9531883329729121E-3</v>
      </c>
      <c r="M8" s="709">
        <f>'Tchequie (2)'!I14</f>
        <v>4.771560358675651E-3</v>
      </c>
      <c r="N8" s="709">
        <f>'UK (2)'!I14</f>
        <v>5.3316755264502741E-3</v>
      </c>
      <c r="O8" s="709">
        <f>'USA (2)'!I14</f>
        <v>4.9082573267802635E-3</v>
      </c>
      <c r="P8" s="715">
        <f>'Canada (2)'!I14</f>
        <v>1.597854183633724E-3</v>
      </c>
    </row>
    <row r="9" spans="2:16" ht="20.100000000000001" customHeight="1" x14ac:dyDescent="0.25">
      <c r="B9" s="701" t="s">
        <v>114</v>
      </c>
      <c r="C9" s="708">
        <f>'France (2)'!I15</f>
        <v>0.29027190426154154</v>
      </c>
      <c r="D9" s="709">
        <f>'Allemagne (2)'!I15</f>
        <v>0.15878956969631935</v>
      </c>
      <c r="E9" s="709">
        <f>'Italie (2)'!I15</f>
        <v>0.32347282051944942</v>
      </c>
      <c r="F9" s="709">
        <f>'Espagne (2)'!I15</f>
        <v>0.30616381323747438</v>
      </c>
      <c r="G9" s="709">
        <f>'Belgique (2)'!I15</f>
        <v>0.52317402737206831</v>
      </c>
      <c r="H9" s="709">
        <f>'Pays Bas (2)'!I15</f>
        <v>0.41725191206888257</v>
      </c>
      <c r="I9" s="709">
        <f>'Autriche (2)'!I15</f>
        <v>0.35681564881441724</v>
      </c>
      <c r="J9" s="709">
        <f>'Finlande (2)'!I15</f>
        <v>0.18216211350293543</v>
      </c>
      <c r="K9" s="709">
        <f>'Suède (2)'!I15</f>
        <v>0.18476463381158653</v>
      </c>
      <c r="L9" s="709">
        <f>'Pologne (2)'!I15</f>
        <v>0.41626345366713891</v>
      </c>
      <c r="M9" s="709">
        <f>'Tchequie (2)'!I15</f>
        <v>0.43504100198690437</v>
      </c>
      <c r="N9" s="709">
        <f>'UK (2)'!I15</f>
        <v>0.53074406376936811</v>
      </c>
      <c r="O9" s="709">
        <f>'USA (2)'!I15</f>
        <v>2.7032387361021519E-4</v>
      </c>
      <c r="P9" s="715">
        <f>'Canada (2)'!I15</f>
        <v>6.6392833114974677E-4</v>
      </c>
    </row>
    <row r="10" spans="2:16" ht="20.100000000000001" customHeight="1" x14ac:dyDescent="0.25">
      <c r="B10" s="701" t="s">
        <v>115</v>
      </c>
      <c r="C10" s="708">
        <f>'France (2)'!I16</f>
        <v>1.0346303092417082E-2</v>
      </c>
      <c r="D10" s="709">
        <f>'Allemagne (2)'!I16</f>
        <v>2.5710913188110311E-3</v>
      </c>
      <c r="E10" s="709">
        <f>'Italie (2)'!I16</f>
        <v>7.4870008369877497E-3</v>
      </c>
      <c r="F10" s="709">
        <f>'Espagne (2)'!I16</f>
        <v>2.9042019537358602E-4</v>
      </c>
      <c r="G10" s="709">
        <f>'Belgique (2)'!I16</f>
        <v>6.337009480984767E-3</v>
      </c>
      <c r="H10" s="709">
        <f>'Pays Bas (2)'!I16</f>
        <v>4.1007263456635723E-3</v>
      </c>
      <c r="I10" s="709">
        <f>'Autriche (2)'!I16</f>
        <v>6.4215751681796452E-3</v>
      </c>
      <c r="J10" s="709">
        <f>'Finlande (2)'!I16</f>
        <v>1.8185518590998042E-3</v>
      </c>
      <c r="K10" s="709">
        <f>'Suède (2)'!I16</f>
        <v>8.1122277047640089E-3</v>
      </c>
      <c r="L10" s="709">
        <f>'Pologne (2)'!I16</f>
        <v>1.6325702380172854E-3</v>
      </c>
      <c r="M10" s="709">
        <f>'Tchequie (2)'!I16</f>
        <v>8.1623444927957731E-3</v>
      </c>
      <c r="N10" s="709">
        <f>'UK (2)'!I16</f>
        <v>1.1801337133644874E-3</v>
      </c>
      <c r="O10" s="709">
        <f>'USA (2)'!I16</f>
        <v>3.8731572877643361E-3</v>
      </c>
      <c r="P10" s="715">
        <f>'Canada (2)'!I16</f>
        <v>2.522927658369038E-3</v>
      </c>
    </row>
    <row r="11" spans="2:16" ht="20.100000000000001" customHeight="1" x14ac:dyDescent="0.25">
      <c r="B11" s="701" t="s">
        <v>116</v>
      </c>
      <c r="C11" s="708">
        <f>'France (2)'!I17</f>
        <v>1.4400539011937975E-2</v>
      </c>
      <c r="D11" s="709">
        <f>'Allemagne (2)'!I17</f>
        <v>8.2755660478592129E-3</v>
      </c>
      <c r="E11" s="709">
        <f>'Italie (2)'!I17</f>
        <v>1.40348949564217E-2</v>
      </c>
      <c r="F11" s="709">
        <f>'Espagne (2)'!I17</f>
        <v>8.6628485550072094E-3</v>
      </c>
      <c r="G11" s="709">
        <f>'Belgique (2)'!I17</f>
        <v>1.6975784522054081E-2</v>
      </c>
      <c r="H11" s="709">
        <f>'Pays Bas (2)'!I17</f>
        <v>3.2348838327961901E-3</v>
      </c>
      <c r="I11" s="709">
        <f>'Autriche (2)'!I17</f>
        <v>8.6380329468469085E-3</v>
      </c>
      <c r="J11" s="709">
        <f>'Finlande (2)'!I17</f>
        <v>1.3744422700587084E-2</v>
      </c>
      <c r="K11" s="709">
        <f>'Suède (2)'!I17</f>
        <v>3.8233475938931775E-2</v>
      </c>
      <c r="L11" s="709">
        <f>'Pologne (2)'!I17</f>
        <v>1.3069149383745895E-2</v>
      </c>
      <c r="M11" s="709">
        <f>'Tchequie (2)'!I17</f>
        <v>1.0578702885767947E-2</v>
      </c>
      <c r="N11" s="709">
        <f>'UK (2)'!I17</f>
        <v>5.1367427255820325E-3</v>
      </c>
      <c r="O11" s="709">
        <f>'USA (2)'!I17</f>
        <v>6.9078297735146129E-4</v>
      </c>
      <c r="P11" s="715">
        <f>'Canada (2)'!I17</f>
        <v>1.194185758294678E-2</v>
      </c>
    </row>
    <row r="12" spans="2:16" ht="20.100000000000001" customHeight="1" x14ac:dyDescent="0.25">
      <c r="B12" s="701" t="s">
        <v>117</v>
      </c>
      <c r="C12" s="708">
        <f>'France (2)'!I18</f>
        <v>3.0673126528048809E-3</v>
      </c>
      <c r="D12" s="709">
        <f>'Allemagne (2)'!I18</f>
        <v>3.0604142075329973E-3</v>
      </c>
      <c r="E12" s="709">
        <f>'Italie (2)'!I18</f>
        <v>3.2995414341251868E-2</v>
      </c>
      <c r="F12" s="709">
        <f>'Espagne (2)'!I18</f>
        <v>1.8379739637279392E-3</v>
      </c>
      <c r="G12" s="709">
        <f>'Belgique (2)'!I18</f>
        <v>2.5608750988186614E-3</v>
      </c>
      <c r="H12" s="709">
        <f>'Pays Bas (2)'!I18</f>
        <v>1.8759921112126605E-3</v>
      </c>
      <c r="I12" s="709">
        <f>'Autriche (2)'!I18</f>
        <v>1.9270388994899156E-3</v>
      </c>
      <c r="J12" s="709">
        <f>'Finlande (2)'!I18</f>
        <v>1.7602348336594911E-3</v>
      </c>
      <c r="K12" s="709">
        <f>'Suède (2)'!I18</f>
        <v>3.1846351952402314E-3</v>
      </c>
      <c r="L12" s="709">
        <f>'Pologne (2)'!I18</f>
        <v>3.0160893591417728E-3</v>
      </c>
      <c r="M12" s="709">
        <f>'Tchequie (2)'!I18</f>
        <v>5.1153953830974505E-3</v>
      </c>
      <c r="N12" s="709">
        <f>'UK (2)'!I18</f>
        <v>3.1610724465120201E-4</v>
      </c>
      <c r="O12" s="709">
        <f>'USA (2)'!I18</f>
        <v>8.7156145457086616E-4</v>
      </c>
      <c r="P12" s="715">
        <f>'Canada (2)'!I18</f>
        <v>2.5494847916150277E-3</v>
      </c>
    </row>
    <row r="13" spans="2:16" ht="20.100000000000001" customHeight="1" x14ac:dyDescent="0.25">
      <c r="B13" s="701" t="s">
        <v>118</v>
      </c>
      <c r="C13" s="708">
        <f>'France (2)'!I19</f>
        <v>9.9956175085708764E-3</v>
      </c>
      <c r="D13" s="709">
        <f>'Allemagne (2)'!I19</f>
        <v>1.5177594162463783E-2</v>
      </c>
      <c r="E13" s="709">
        <f>'Italie (2)'!I19</f>
        <v>1.0701809380079691E-2</v>
      </c>
      <c r="F13" s="709">
        <f>'Espagne (2)'!I19</f>
        <v>9.2365807591543291E-3</v>
      </c>
      <c r="G13" s="709">
        <f>'Belgique (2)'!I19</f>
        <v>8.0008073694892816E-3</v>
      </c>
      <c r="H13" s="709">
        <f>'Pays Bas (2)'!I19</f>
        <v>1.1929385732839482E-2</v>
      </c>
      <c r="I13" s="709">
        <f>'Autriche (2)'!I19</f>
        <v>5.8005274645761386E-3</v>
      </c>
      <c r="J13" s="709">
        <f>'Finlande (2)'!I19</f>
        <v>6.6657142857142852E-3</v>
      </c>
      <c r="K13" s="709">
        <f>'Suède (2)'!I19</f>
        <v>1.6550283537422252E-2</v>
      </c>
      <c r="L13" s="709">
        <f>'Pologne (2)'!I19</f>
        <v>5.1560625658075652E-3</v>
      </c>
      <c r="M13" s="709">
        <f>'Tchequie (2)'!I19</f>
        <v>7.469238317083844E-3</v>
      </c>
      <c r="N13" s="709">
        <f>'UK (2)'!I19</f>
        <v>1.7238381741645548E-2</v>
      </c>
      <c r="O13" s="709">
        <f>'USA (2)'!I19</f>
        <v>1.5326990773183875E-2</v>
      </c>
      <c r="P13" s="715">
        <f>'Canada (2)'!I19</f>
        <v>7.0420664990616484E-3</v>
      </c>
    </row>
    <row r="14" spans="2:16" ht="20.100000000000001" customHeight="1" x14ac:dyDescent="0.25">
      <c r="B14" s="701" t="s">
        <v>119</v>
      </c>
      <c r="C14" s="708">
        <f>'France (2)'!I20</f>
        <v>3.6561452364561174E-2</v>
      </c>
      <c r="D14" s="709">
        <f>'Allemagne (2)'!I20</f>
        <v>2.2963837321601031E-2</v>
      </c>
      <c r="E14" s="709">
        <f>'Italie (2)'!I20</f>
        <v>2.6903177644994392E-2</v>
      </c>
      <c r="F14" s="709">
        <f>'Espagne (2)'!I20</f>
        <v>1.634679826966429E-2</v>
      </c>
      <c r="G14" s="709">
        <f>'Belgique (2)'!I20</f>
        <v>2.209192798712694E-2</v>
      </c>
      <c r="H14" s="709">
        <f>'Pays Bas (2)'!I20</f>
        <v>1.1183799124537016E-2</v>
      </c>
      <c r="I14" s="709">
        <f>'Autriche (2)'!I20</f>
        <v>1.5890132353107395E-2</v>
      </c>
      <c r="J14" s="709">
        <f>'Finlande (2)'!I20</f>
        <v>5.6972994129158511E-3</v>
      </c>
      <c r="K14" s="709">
        <f>'Suède (2)'!I20</f>
        <v>9.5472104872023188E-3</v>
      </c>
      <c r="L14" s="709">
        <f>'Pologne (2)'!I20</f>
        <v>7.8789812817865856E-3</v>
      </c>
      <c r="M14" s="709">
        <f>'Tchequie (2)'!I20</f>
        <v>1.7373861471179013E-2</v>
      </c>
      <c r="N14" s="709">
        <f>'UK (2)'!I20</f>
        <v>2.8786833079569463E-2</v>
      </c>
      <c r="O14" s="709">
        <f>'USA (2)'!I20</f>
        <v>1.4381112330637555E-2</v>
      </c>
      <c r="P14" s="715">
        <f>'Canada (2)'!I20</f>
        <v>3.443132325342587E-2</v>
      </c>
    </row>
    <row r="15" spans="2:16" ht="20.100000000000001" customHeight="1" x14ac:dyDescent="0.25">
      <c r="B15" s="701" t="s">
        <v>120</v>
      </c>
      <c r="C15" s="708">
        <f>'France (2)'!I21</f>
        <v>1.7589060335174322E-2</v>
      </c>
      <c r="D15" s="709">
        <f>'Allemagne (2)'!I21</f>
        <v>9.7392424079836892E-2</v>
      </c>
      <c r="E15" s="709">
        <f>'Italie (2)'!I21</f>
        <v>1.2549645653642189E-2</v>
      </c>
      <c r="F15" s="709">
        <f>'Espagne (2)'!I21</f>
        <v>9.9870021730741887E-3</v>
      </c>
      <c r="G15" s="709">
        <f>'Belgique (2)'!I21</f>
        <v>1.0685030584726139E-2</v>
      </c>
      <c r="H15" s="709">
        <f>'Pays Bas (2)'!I21</f>
        <v>1.1520515657318774E-2</v>
      </c>
      <c r="I15" s="709">
        <f>'Autriche (2)'!I21</f>
        <v>1.7505534065083716E-2</v>
      </c>
      <c r="J15" s="709">
        <f>'Finlande (2)'!I21</f>
        <v>4.7168297455968686E-3</v>
      </c>
      <c r="K15" s="709">
        <f>'Suède (2)'!I21</f>
        <v>6.4518432722070838E-3</v>
      </c>
      <c r="L15" s="709">
        <f>'Pologne (2)'!I21</f>
        <v>5.1499245922958367E-3</v>
      </c>
      <c r="M15" s="709">
        <f>'Tchequie (2)'!I21</f>
        <v>1.1362864186524385E-2</v>
      </c>
      <c r="N15" s="709">
        <f>'UK (2)'!I21</f>
        <v>2.0546970902328128E-3</v>
      </c>
      <c r="O15" s="709">
        <f>'USA (2)'!I21</f>
        <v>2.5726600399998873E-2</v>
      </c>
      <c r="P15" s="715">
        <f>'Canada (2)'!I21</f>
        <v>7.9981232959172831E-3</v>
      </c>
    </row>
    <row r="16" spans="2:16" ht="20.100000000000001" customHeight="1" x14ac:dyDescent="0.25">
      <c r="B16" s="701" t="s">
        <v>121</v>
      </c>
      <c r="C16" s="708">
        <f>'France (2)'!I22</f>
        <v>6.100635116179158E-2</v>
      </c>
      <c r="D16" s="709">
        <f>'Allemagne (2)'!I22</f>
        <v>4.4129198411846766E-2</v>
      </c>
      <c r="E16" s="709">
        <f>'Italie (2)'!I22</f>
        <v>0.10166589646558494</v>
      </c>
      <c r="F16" s="709">
        <f>'Espagne (2)'!I22</f>
        <v>8.4463535002741716E-2</v>
      </c>
      <c r="G16" s="709">
        <f>'Belgique (2)'!I22</f>
        <v>4.9128994096110608E-2</v>
      </c>
      <c r="H16" s="709">
        <f>'Pays Bas (2)'!I22</f>
        <v>5.1625859829717638E-2</v>
      </c>
      <c r="I16" s="709">
        <f>'Autriche (2)'!I22</f>
        <v>8.7116050750391902E-2</v>
      </c>
      <c r="J16" s="709">
        <f>'Finlande (2)'!I22</f>
        <v>0.13227996086105676</v>
      </c>
      <c r="K16" s="709">
        <f>'Suède (2)'!I22</f>
        <v>0.28097319952063093</v>
      </c>
      <c r="L16" s="709">
        <f>'Pologne (2)'!I22</f>
        <v>2.4647018428074815E-2</v>
      </c>
      <c r="M16" s="709">
        <f>'Tchequie (2)'!I22</f>
        <v>0.12982694090114674</v>
      </c>
      <c r="N16" s="709">
        <f>'UK (2)'!I22</f>
        <v>4.4555316133586924E-2</v>
      </c>
      <c r="O16" s="709">
        <f>'USA (2)'!I22</f>
        <v>0.11632644632814668</v>
      </c>
      <c r="P16" s="715">
        <f>'Canada (2)'!I22</f>
        <v>0.14704242059417161</v>
      </c>
    </row>
    <row r="17" spans="2:16" ht="20.100000000000001" customHeight="1" x14ac:dyDescent="0.25">
      <c r="B17" s="701" t="s">
        <v>122</v>
      </c>
      <c r="C17" s="708">
        <f>'France (2)'!I23</f>
        <v>8.3538223434596492E-2</v>
      </c>
      <c r="D17" s="709">
        <f>'Allemagne (2)'!I23</f>
        <v>6.4534821332761019E-2</v>
      </c>
      <c r="E17" s="709">
        <f>'Italie (2)'!I23</f>
        <v>8.7549564863318927E-2</v>
      </c>
      <c r="F17" s="709">
        <f>'Espagne (2)'!I23</f>
        <v>3.0841406202400536E-2</v>
      </c>
      <c r="G17" s="709">
        <f>'Belgique (2)'!I23</f>
        <v>4.0400713176382198E-2</v>
      </c>
      <c r="H17" s="709">
        <f>'Pays Bas (2)'!I23</f>
        <v>3.9732550868247632E-2</v>
      </c>
      <c r="I17" s="709">
        <f>'Autriche (2)'!I23</f>
        <v>7.2281312246206347E-2</v>
      </c>
      <c r="J17" s="709">
        <f>'Finlande (2)'!I23</f>
        <v>5.9926027397260273E-2</v>
      </c>
      <c r="K17" s="709">
        <f>'Suède (2)'!I23</f>
        <v>2.4381317104414525E-2</v>
      </c>
      <c r="L17" s="709">
        <f>'Pologne (2)'!I23</f>
        <v>1.8188395475100705E-2</v>
      </c>
      <c r="M17" s="709">
        <f>'Tchequie (2)'!I23</f>
        <v>1.6519030521134303E-2</v>
      </c>
      <c r="N17" s="709">
        <f>'UK (2)'!I23</f>
        <v>4.7073637182641501E-2</v>
      </c>
      <c r="O17" s="709">
        <f>'USA (2)'!I23</f>
        <v>4.0564869158780659E-2</v>
      </c>
      <c r="P17" s="715">
        <f>'Canada (2)'!I23</f>
        <v>4.1030770865054356E-2</v>
      </c>
    </row>
    <row r="18" spans="2:16" ht="20.100000000000001" customHeight="1" x14ac:dyDescent="0.25">
      <c r="B18" s="701" t="s">
        <v>123</v>
      </c>
      <c r="C18" s="708">
        <f>'France (2)'!I24</f>
        <v>0</v>
      </c>
      <c r="D18" s="709">
        <f>'Allemagne (2)'!I24</f>
        <v>1.970597703616268E-2</v>
      </c>
      <c r="E18" s="709">
        <f>'Italie (2)'!I24</f>
        <v>2.5206580856571323E-5</v>
      </c>
      <c r="F18" s="709">
        <f>'Espagne (2)'!I24</f>
        <v>7.5600641767704464E-3</v>
      </c>
      <c r="G18" s="709">
        <f>'Belgique (2)'!I24</f>
        <v>5.4945979131741402E-4</v>
      </c>
      <c r="H18" s="709">
        <f>'Pays Bas (2)'!I24</f>
        <v>1.7557362066477464E-3</v>
      </c>
      <c r="I18" s="709">
        <f>'Autriche (2)'!I24</f>
        <v>4.2301916459789934E-4</v>
      </c>
      <c r="J18" s="709">
        <f>'Finlande (2)'!I24</f>
        <v>3.3817221135029355E-3</v>
      </c>
      <c r="K18" s="709">
        <f>'Suède (2)'!I24</f>
        <v>4.5638254900254192E-3</v>
      </c>
      <c r="L18" s="709">
        <f>'Pologne (2)'!I24</f>
        <v>5.2396128885815688E-4</v>
      </c>
      <c r="M18" s="709">
        <f>'Tchequie (2)'!I24</f>
        <v>8.1541903024932795E-5</v>
      </c>
      <c r="N18" s="709">
        <f>'UK (2)'!I24</f>
        <v>8.6244593249002952E-3</v>
      </c>
      <c r="O18" s="709">
        <v>6.0000000000000001E-3</v>
      </c>
      <c r="P18" s="715">
        <f>'Canada (2)'!I24</f>
        <v>4.3420912857193442E-3</v>
      </c>
    </row>
    <row r="19" spans="2:16" ht="20.100000000000001" customHeight="1" x14ac:dyDescent="0.25">
      <c r="B19" s="701" t="s">
        <v>124</v>
      </c>
      <c r="C19" s="708">
        <f>'France (2)'!I25</f>
        <v>2.6972164277863759E-3</v>
      </c>
      <c r="D19" s="709">
        <f>'Allemagne (2)'!I25</f>
        <v>4.3523983260006435E-3</v>
      </c>
      <c r="E19" s="709">
        <f>'Italie (2)'!I25</f>
        <v>2.5911072475383189E-3</v>
      </c>
      <c r="F19" s="709">
        <f>'Espagne (2)'!I25</f>
        <v>1.7740002843274639E-3</v>
      </c>
      <c r="G19" s="709">
        <f>'Belgique (2)'!I25</f>
        <v>2.3828613398969482E-4</v>
      </c>
      <c r="H19" s="709">
        <f>'Pays Bas (2)'!I25</f>
        <v>1.6354803020828322E-3</v>
      </c>
      <c r="I19" s="709">
        <f>'Autriche (2)'!I25</f>
        <v>1.3651674092656203E-3</v>
      </c>
      <c r="J19" s="709">
        <f>'Finlande (2)'!I25</f>
        <v>2.4187866927592955E-4</v>
      </c>
      <c r="K19" s="709">
        <f>'Suède (2)'!I25</f>
        <v>5.1105918690260192E-4</v>
      </c>
      <c r="L19" s="709">
        <f>'Pologne (2)'!I25</f>
        <v>8.6056661957960062E-4</v>
      </c>
      <c r="M19" s="709">
        <f>'Tchequie (2)'!I25</f>
        <v>4.9196948158376124E-4</v>
      </c>
      <c r="N19" s="709">
        <f>'UK (2)'!I25</f>
        <v>0</v>
      </c>
      <c r="O19" s="709">
        <f>'USA (2)'!I25</f>
        <v>4.7785018674473606E-6</v>
      </c>
      <c r="P19" s="715">
        <f>'Canada (2)'!I25</f>
        <v>1.7837541163556532E-3</v>
      </c>
    </row>
    <row r="20" spans="2:16" ht="20.100000000000001" customHeight="1" x14ac:dyDescent="0.25">
      <c r="B20" s="701" t="s">
        <v>125</v>
      </c>
      <c r="C20" s="708">
        <f>'France (2)'!I26</f>
        <v>4.7146290669606731E-4</v>
      </c>
      <c r="D20" s="709">
        <f>'Allemagne (2)'!I26</f>
        <v>1.287691812426226E-5</v>
      </c>
      <c r="E20" s="709">
        <f>'Italie (2)'!I26</f>
        <v>1.552466851730367E-3</v>
      </c>
      <c r="F20" s="709">
        <f>'Espagne (2)'!I26</f>
        <v>0</v>
      </c>
      <c r="G20" s="709">
        <f>'Belgique (2)'!I26</f>
        <v>1.4297168039381687E-4</v>
      </c>
      <c r="H20" s="709">
        <f>'Pays Bas (2)'!I26</f>
        <v>4.4494684689018232E-4</v>
      </c>
      <c r="I20" s="709">
        <f>'Autriche (2)'!I26</f>
        <v>2.359787650091268E-5</v>
      </c>
      <c r="J20" s="709">
        <f>'Finlande (2)'!I26</f>
        <v>1.2054794520547945E-5</v>
      </c>
      <c r="K20" s="709">
        <f>'Suède (2)'!I26</f>
        <v>1.1961909352829461E-3</v>
      </c>
      <c r="L20" s="709">
        <f>'Pologne (2)'!I26</f>
        <v>4.4441769879319796E-4</v>
      </c>
      <c r="M20" s="709">
        <f>'Tchequie (2)'!I26</f>
        <v>3.9411919795384185E-5</v>
      </c>
      <c r="N20" s="709">
        <f>'UK (2)'!I26</f>
        <v>0</v>
      </c>
      <c r="O20" s="709"/>
      <c r="P20" s="715"/>
    </row>
    <row r="21" spans="2:16" ht="20.100000000000001" customHeight="1" x14ac:dyDescent="0.25">
      <c r="B21" s="701" t="s">
        <v>126</v>
      </c>
      <c r="C21" s="708">
        <f>'France (2)'!I27</f>
        <v>2.2688882792509736E-4</v>
      </c>
      <c r="D21" s="709">
        <f>'Allemagne (2)'!I27</f>
        <v>0</v>
      </c>
      <c r="E21" s="709">
        <f>'Italie (2)'!I27</f>
        <v>4.4408824888590142E-3</v>
      </c>
      <c r="F21" s="709">
        <f>'Espagne (2)'!I27</f>
        <v>0</v>
      </c>
      <c r="G21" s="709">
        <f>'Belgique (2)'!I27</f>
        <v>1.6413709582466624E-3</v>
      </c>
      <c r="H21" s="709">
        <f>'Pays Bas (2)'!I27</f>
        <v>3.8481889460772523E-4</v>
      </c>
      <c r="I21" s="709">
        <f>'Autriche (2)'!I27</f>
        <v>4.0007476775393496E-5</v>
      </c>
      <c r="J21" s="709">
        <f>'Finlande (2)'!I27</f>
        <v>6.8888454011741679E-4</v>
      </c>
      <c r="K21" s="709">
        <f>'Suède (2)'!I27</f>
        <v>5.0057019922381488E-3</v>
      </c>
      <c r="L21" s="709">
        <f>'Pologne (2)'!I27</f>
        <v>2.6244667575126528E-4</v>
      </c>
      <c r="M21" s="709">
        <f>'Tchequie (2)'!I27</f>
        <v>6.7951585854110665E-6</v>
      </c>
      <c r="N21" s="709">
        <f>'UK (2)'!I27</f>
        <v>0</v>
      </c>
      <c r="O21" s="709">
        <f>'USA (2)'!I27</f>
        <v>4.085668157261615E-4</v>
      </c>
      <c r="P21" s="715"/>
    </row>
    <row r="22" spans="2:16" ht="20.100000000000001" customHeight="1" x14ac:dyDescent="0.25">
      <c r="B22" s="701" t="s">
        <v>127</v>
      </c>
      <c r="C22" s="708">
        <f>'France (2)'!I28</f>
        <v>1.2202823083652097E-3</v>
      </c>
      <c r="D22" s="709">
        <f>'Allemagne (2)'!I28</f>
        <v>3.7128447258289515E-3</v>
      </c>
      <c r="E22" s="709">
        <f>'Italie (2)'!I28</f>
        <v>3.1152748648377894E-3</v>
      </c>
      <c r="F22" s="709">
        <f>'Espagne (2)'!I28</f>
        <v>3.1276021040232337E-4</v>
      </c>
      <c r="G22" s="709">
        <f>'Belgique (2)'!I28</f>
        <v>2.3702461916269052E-3</v>
      </c>
      <c r="H22" s="709">
        <f>'Pays Bas (2)'!I28</f>
        <v>1.2747125883880899E-3</v>
      </c>
      <c r="I22" s="709">
        <f>'Autriche (2)'!I28</f>
        <v>9.8653645543969408E-4</v>
      </c>
      <c r="J22" s="709">
        <f>'Finlande (2)'!I28</f>
        <v>8.6454011741682974E-4</v>
      </c>
      <c r="K22" s="709">
        <f>'Suède (2)'!I28</f>
        <v>1.1850324377523215E-3</v>
      </c>
      <c r="L22" s="709">
        <f>'Pologne (2)'!I28</f>
        <v>9.8875933303381718E-4</v>
      </c>
      <c r="M22" s="709">
        <f>'Tchequie (2)'!I28</f>
        <v>3.4247599270471776E-4</v>
      </c>
      <c r="N22" s="709">
        <f>'UK (2)'!I28</f>
        <v>0</v>
      </c>
      <c r="O22" s="709">
        <f>'USA (2)'!I28</f>
        <v>2.9443323077346963E-3</v>
      </c>
      <c r="P22" s="715">
        <f>'Canada (2)'!I28</f>
        <v>8.0246804291632737E-3</v>
      </c>
    </row>
    <row r="23" spans="2:16" ht="21.75" customHeight="1" x14ac:dyDescent="0.25">
      <c r="B23" s="710" t="s">
        <v>128</v>
      </c>
      <c r="C23" s="711">
        <f>SUM(C4:C22)</f>
        <v>1</v>
      </c>
      <c r="D23" s="712">
        <f>SUM(D4:D22)</f>
        <v>1</v>
      </c>
      <c r="E23" s="712">
        <f t="shared" ref="E23:P23" si="0">SUM(E4:E22)</f>
        <v>0.99999935367741388</v>
      </c>
      <c r="F23" s="712">
        <f t="shared" si="0"/>
        <v>1.0000000000000002</v>
      </c>
      <c r="G23" s="712">
        <f t="shared" si="0"/>
        <v>0.99999999999999978</v>
      </c>
      <c r="H23" s="712">
        <f t="shared" si="0"/>
        <v>1.0000000000000004</v>
      </c>
      <c r="I23" s="712">
        <f t="shared" si="0"/>
        <v>0.99999999999999978</v>
      </c>
      <c r="J23" s="712">
        <f t="shared" si="0"/>
        <v>0.99999996086105691</v>
      </c>
      <c r="K23" s="712">
        <f t="shared" si="0"/>
        <v>1</v>
      </c>
      <c r="L23" s="712">
        <f t="shared" si="0"/>
        <v>0.99999999999999978</v>
      </c>
      <c r="M23" s="712">
        <f t="shared" si="0"/>
        <v>1</v>
      </c>
      <c r="N23" s="712">
        <f t="shared" si="0"/>
        <v>0.99999999999999989</v>
      </c>
      <c r="O23" s="712">
        <f t="shared" si="0"/>
        <v>1.0003881548808027</v>
      </c>
      <c r="P23" s="713">
        <f t="shared" si="0"/>
        <v>0.99999557381112569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93031-C657-478F-8DEE-E5FB4FAB39C4}">
  <dimension ref="B3:P23"/>
  <sheetViews>
    <sheetView topLeftCell="A3" workbookViewId="0">
      <selection activeCell="C4" sqref="C4:P23"/>
    </sheetView>
  </sheetViews>
  <sheetFormatPr baseColWidth="10" defaultRowHeight="15" x14ac:dyDescent="0.25"/>
  <cols>
    <col min="1" max="1" width="2.140625" customWidth="1"/>
    <col min="2" max="2" width="41.7109375" customWidth="1"/>
    <col min="3" max="16" width="10.7109375" customWidth="1"/>
  </cols>
  <sheetData>
    <row r="3" spans="2:16" ht="15.75" x14ac:dyDescent="0.25">
      <c r="B3" s="705"/>
      <c r="C3" s="702" t="s">
        <v>96</v>
      </c>
      <c r="D3" s="703" t="s">
        <v>97</v>
      </c>
      <c r="E3" s="703" t="s">
        <v>98</v>
      </c>
      <c r="F3" s="703" t="s">
        <v>99</v>
      </c>
      <c r="G3" s="703" t="s">
        <v>100</v>
      </c>
      <c r="H3" s="703" t="s">
        <v>107</v>
      </c>
      <c r="I3" s="703" t="s">
        <v>101</v>
      </c>
      <c r="J3" s="703" t="s">
        <v>106</v>
      </c>
      <c r="K3" s="703" t="s">
        <v>102</v>
      </c>
      <c r="L3" s="703" t="s">
        <v>103</v>
      </c>
      <c r="M3" s="703" t="s">
        <v>129</v>
      </c>
      <c r="N3" s="703" t="s">
        <v>108</v>
      </c>
      <c r="O3" s="703" t="s">
        <v>104</v>
      </c>
      <c r="P3" s="704" t="s">
        <v>105</v>
      </c>
    </row>
    <row r="4" spans="2:16" ht="20.100000000000001" customHeight="1" x14ac:dyDescent="0.25">
      <c r="B4" s="700" t="s">
        <v>109</v>
      </c>
      <c r="C4" s="706">
        <f>'France (2)'!J10</f>
        <v>1.3137940049827827E-5</v>
      </c>
      <c r="D4" s="707">
        <f>'Allemagne (2)'!J10</f>
        <v>8.2741456117241334E-5</v>
      </c>
      <c r="E4" s="707">
        <f>'Italie (2)'!J10</f>
        <v>2.8154373503144394E-2</v>
      </c>
      <c r="F4" s="707">
        <f>'Espagne (2)'!J10</f>
        <v>1.8500032591792455E-2</v>
      </c>
      <c r="G4" s="707">
        <f>'Belgique (2)'!J10</f>
        <v>7.9454219595781004E-3</v>
      </c>
      <c r="H4" s="707">
        <f>'Pays Bas (2)'!J10</f>
        <v>2.7879156528791567E-3</v>
      </c>
      <c r="I4" s="707">
        <f>'Autriche (2)'!J10</f>
        <v>1.7827309633648076E-3</v>
      </c>
      <c r="J4" s="707">
        <f>'Finlande (2)'!J10</f>
        <v>3.6161812668078043E-5</v>
      </c>
      <c r="K4" s="707">
        <f>'Suède (2)'!J10</f>
        <v>4.699882270275804E-4</v>
      </c>
      <c r="L4" s="707">
        <f>'Pologne (2)'!J10</f>
        <v>1.7197392066772201E-2</v>
      </c>
      <c r="M4" s="707">
        <f>'Tchequie (2)'!J10</f>
        <v>7.8469589227434921E-3</v>
      </c>
      <c r="N4" s="707">
        <f>'UK (2)'!J10</f>
        <v>1.9180700655834955E-3</v>
      </c>
      <c r="O4" s="707">
        <f>'USA (2)'!J10</f>
        <v>3.1512895675285539E-3</v>
      </c>
      <c r="P4" s="714">
        <f>'Canada (2)'!J10</f>
        <v>8.2405756103560665E-4</v>
      </c>
    </row>
    <row r="5" spans="2:16" ht="20.100000000000001" customHeight="1" x14ac:dyDescent="0.25">
      <c r="B5" s="701" t="s">
        <v>110</v>
      </c>
      <c r="C5" s="708">
        <f>'France (2)'!J11</f>
        <v>6.7266253055118478E-4</v>
      </c>
      <c r="D5" s="709">
        <f>'Allemagne (2)'!J11</f>
        <v>2.948905496018481E-3</v>
      </c>
      <c r="E5" s="709">
        <f>'Italie (2)'!J11</f>
        <v>1.3721872217280877E-2</v>
      </c>
      <c r="F5" s="709">
        <f>'Espagne (2)'!J11</f>
        <v>2.1976180055685406E-4</v>
      </c>
      <c r="G5" s="709">
        <f>'Belgique (2)'!J11</f>
        <v>3.5117887114157354E-4</v>
      </c>
      <c r="H5" s="709">
        <f>'Pays Bas (2)'!J11</f>
        <v>5.0816098945660991E-3</v>
      </c>
      <c r="I5" s="709">
        <f>'Autriche (2)'!J11</f>
        <v>1.6127140129267904E-4</v>
      </c>
      <c r="J5" s="709"/>
      <c r="K5" s="709">
        <f>'Suède (2)'!J11</f>
        <v>1.7031256543771725E-3</v>
      </c>
      <c r="L5" s="709">
        <f>'Pologne (2)'!J11</f>
        <v>7.3321046905822475E-4</v>
      </c>
      <c r="M5" s="709">
        <f>'Tchequie (2)'!J11</f>
        <v>1.691884200677769E-5</v>
      </c>
      <c r="N5" s="709">
        <f>'UK (2)'!J11</f>
        <v>2.6365224269188939E-5</v>
      </c>
      <c r="O5" s="709">
        <f>'USA (2)'!J11</f>
        <v>5.555047878025933E-5</v>
      </c>
      <c r="P5" s="715">
        <f>'Canada (2)'!J11</f>
        <v>1.0725047660045508E-2</v>
      </c>
    </row>
    <row r="6" spans="2:16" ht="20.100000000000001" customHeight="1" x14ac:dyDescent="0.25">
      <c r="B6" s="701" t="s">
        <v>111</v>
      </c>
      <c r="C6" s="708">
        <f>'France (2)'!J12</f>
        <v>0.22938799533865889</v>
      </c>
      <c r="D6" s="709">
        <f>'Allemagne (2)'!J12</f>
        <v>0.17188379127971246</v>
      </c>
      <c r="E6" s="709">
        <f>'Italie (2)'!J12</f>
        <v>0.19163605515057064</v>
      </c>
      <c r="F6" s="709">
        <f>'Espagne (2)'!J12</f>
        <v>0.17814953114378568</v>
      </c>
      <c r="G6" s="709">
        <f>'Belgique (2)'!J12</f>
        <v>0.40665756427178823</v>
      </c>
      <c r="H6" s="709">
        <f>'Pays Bas (2)'!J12</f>
        <v>0.13463098134630982</v>
      </c>
      <c r="I6" s="709">
        <f>'Autriche (2)'!J12</f>
        <v>0.17107681253460755</v>
      </c>
      <c r="J6" s="709">
        <f>'Finlande (2)'!J12</f>
        <v>0.11289952509011844</v>
      </c>
      <c r="K6" s="709">
        <f>'Suède (2)'!J12</f>
        <v>0.10595442510202467</v>
      </c>
      <c r="L6" s="709">
        <f>'Pologne (2)'!J12</f>
        <v>0.28125962371302154</v>
      </c>
      <c r="M6" s="709">
        <f>'Tchequie (2)'!J12</f>
        <v>0.21703321337874351</v>
      </c>
      <c r="N6" s="709">
        <f>'UK (2)'!J12</f>
        <v>0.24323896780146986</v>
      </c>
      <c r="O6" s="709">
        <f>'USA (2)'!J12</f>
        <v>0.14300578084139748</v>
      </c>
      <c r="P6" s="715">
        <f>'Canada (2)'!J12</f>
        <v>0.14408092983211365</v>
      </c>
    </row>
    <row r="7" spans="2:16" ht="20.100000000000001" customHeight="1" x14ac:dyDescent="0.25">
      <c r="B7" s="701" t="s">
        <v>112</v>
      </c>
      <c r="C7" s="708">
        <f>'France (2)'!J13</f>
        <v>1.8052405491133423E-2</v>
      </c>
      <c r="D7" s="709">
        <f>'Allemagne (2)'!J13</f>
        <v>1.5608348281956405E-2</v>
      </c>
      <c r="E7" s="709">
        <f>'Italie (2)'!J13</f>
        <v>2.4049886879978707E-2</v>
      </c>
      <c r="F7" s="709">
        <f>'Espagne (2)'!J13</f>
        <v>3.3509018614569459E-2</v>
      </c>
      <c r="G7" s="709">
        <f>'Belgique (2)'!J13</f>
        <v>9.445500672083702E-3</v>
      </c>
      <c r="H7" s="709">
        <f>'Pays Bas (2)'!J13</f>
        <v>2.0161699107866991E-2</v>
      </c>
      <c r="I7" s="709">
        <f>'Autriche (2)'!J13</f>
        <v>1.3601037488549338E-2</v>
      </c>
      <c r="J7" s="709">
        <f>'Finlande (2)'!J13</f>
        <v>2.9599359157750187E-2</v>
      </c>
      <c r="K7" s="709">
        <f>'Suède (2)'!J13</f>
        <v>1.7054523287683983E-2</v>
      </c>
      <c r="L7" s="709">
        <f>'Pologne (2)'!J13</f>
        <v>2.5966357188907156E-2</v>
      </c>
      <c r="M7" s="709">
        <f>'Tchequie (2)'!J13</f>
        <v>2.0840629583948757E-2</v>
      </c>
      <c r="N7" s="709">
        <f>'UK (2)'!J13</f>
        <v>3.2910391194015093E-2</v>
      </c>
      <c r="O7" s="709">
        <f>'USA (2)'!J13</f>
        <v>3.6012648615687738E-2</v>
      </c>
      <c r="P7" s="715">
        <f>'Canada (2)'!J13</f>
        <v>1.5349609495111001E-2</v>
      </c>
    </row>
    <row r="8" spans="2:16" ht="20.100000000000001" customHeight="1" x14ac:dyDescent="0.25">
      <c r="B8" s="701" t="s">
        <v>113</v>
      </c>
      <c r="C8" s="708">
        <f>'France (2)'!J14</f>
        <v>1.3947675088232216E-2</v>
      </c>
      <c r="D8" s="709">
        <f>'Allemagne (2)'!J14</f>
        <v>9.2240175279500632E-3</v>
      </c>
      <c r="E8" s="709">
        <f>'Italie (2)'!J14</f>
        <v>1.1655241621590793E-2</v>
      </c>
      <c r="F8" s="709">
        <f>'Espagne (2)'!J14</f>
        <v>6.4494501299015728E-3</v>
      </c>
      <c r="G8" s="709">
        <f>'Belgique (2)'!J14</f>
        <v>5.3887792295862144E-3</v>
      </c>
      <c r="H8" s="709">
        <f>'Pays Bas (2)'!J14</f>
        <v>4.2959245742092457E-3</v>
      </c>
      <c r="I8" s="709">
        <f>'Autriche (2)'!J14</f>
        <v>5.7004763515283328E-3</v>
      </c>
      <c r="J8" s="709">
        <f>'Finlande (2)'!J14</f>
        <v>7.9391772043256852E-3</v>
      </c>
      <c r="K8" s="709">
        <f>'Suède (2)'!J14</f>
        <v>2.1779998976263266E-2</v>
      </c>
      <c r="L8" s="709">
        <f>'Pologne (2)'!J14</f>
        <v>1.0636815170149369E-2</v>
      </c>
      <c r="M8" s="709">
        <f>'Tchequie (2)'!J14</f>
        <v>5.1890088434787167E-3</v>
      </c>
      <c r="N8" s="709">
        <f>'UK (2)'!J14</f>
        <v>1.2207098836634478E-2</v>
      </c>
      <c r="O8" s="709">
        <f>'USA (2)'!J14</f>
        <v>7.5264705468297208E-3</v>
      </c>
      <c r="P8" s="715">
        <f>'Canada (2)'!J14</f>
        <v>2.078592952462948E-2</v>
      </c>
    </row>
    <row r="9" spans="2:16" ht="20.100000000000001" customHeight="1" x14ac:dyDescent="0.25">
      <c r="B9" s="701" t="s">
        <v>114</v>
      </c>
      <c r="C9" s="708">
        <f>'France (2)'!J15</f>
        <v>6.1533731880043597E-3</v>
      </c>
      <c r="D9" s="709">
        <f>'Allemagne (2)'!J15</f>
        <v>1.4714740555890199E-2</v>
      </c>
      <c r="E9" s="709">
        <f>'Italie (2)'!J15</f>
        <v>1.0245801610656457E-2</v>
      </c>
      <c r="F9" s="709">
        <f>'Espagne (2)'!J15</f>
        <v>8.1963702055145322E-3</v>
      </c>
      <c r="G9" s="709">
        <f>'Belgique (2)'!J15</f>
        <v>1.1225614260284093E-2</v>
      </c>
      <c r="H9" s="709">
        <f>'Pays Bas (2)'!J15</f>
        <v>6.4755677210056768E-3</v>
      </c>
      <c r="I9" s="709">
        <f>'Autriche (2)'!J15</f>
        <v>3.4102805551894683E-2</v>
      </c>
      <c r="J9" s="709">
        <f>'Finlande (2)'!J15</f>
        <v>1.0961148938605024E-2</v>
      </c>
      <c r="K9" s="709">
        <f>'Suède (2)'!J15</f>
        <v>1.1596145165868618E-2</v>
      </c>
      <c r="L9" s="709">
        <f>'Pologne (2)'!J15</f>
        <v>5.4031003633080457E-2</v>
      </c>
      <c r="M9" s="709">
        <f>'Tchequie (2)'!J15</f>
        <v>1.5017164165215875E-2</v>
      </c>
      <c r="N9" s="709">
        <f>'UK (2)'!J15</f>
        <v>3.2653330257390499E-2</v>
      </c>
      <c r="O9" s="709">
        <f>'USA (2)'!J15</f>
        <v>3.8915182273671594E-3</v>
      </c>
      <c r="P9" s="715">
        <f>'Canada (2)'!J15</f>
        <v>1.3141873193530534E-2</v>
      </c>
    </row>
    <row r="10" spans="2:16" ht="20.100000000000001" customHeight="1" x14ac:dyDescent="0.25">
      <c r="B10" s="701" t="s">
        <v>115</v>
      </c>
      <c r="C10" s="708">
        <f>'France (2)'!J16</f>
        <v>5.6536059485089094E-2</v>
      </c>
      <c r="D10" s="709">
        <f>'Allemagne (2)'!J16</f>
        <v>3.9209521224838326E-2</v>
      </c>
      <c r="E10" s="709">
        <f>'Italie (2)'!J16</f>
        <v>7.6855330206154371E-2</v>
      </c>
      <c r="F10" s="709">
        <f>'Espagne (2)'!J16</f>
        <v>6.7347679929974202E-2</v>
      </c>
      <c r="G10" s="709">
        <f>'Belgique (2)'!J16</f>
        <v>2.6875779556545853E-2</v>
      </c>
      <c r="H10" s="709">
        <f>'Pays Bas (2)'!J16</f>
        <v>0.10284874290348743</v>
      </c>
      <c r="I10" s="709">
        <f>'Autriche (2)'!J16</f>
        <v>5.616912919032345E-2</v>
      </c>
      <c r="J10" s="709">
        <f>'Finlande (2)'!J16</f>
        <v>6.9624649539394623E-2</v>
      </c>
      <c r="K10" s="709">
        <f>'Suède (2)'!J16</f>
        <v>2.7543171443329191E-2</v>
      </c>
      <c r="L10" s="709">
        <f>'Pologne (2)'!J16</f>
        <v>9.6842881518499381E-3</v>
      </c>
      <c r="M10" s="709">
        <f>'Tchequie (2)'!J16</f>
        <v>0.23359168405077682</v>
      </c>
      <c r="N10" s="709">
        <f>'UK (2)'!J16</f>
        <v>2.5712684968526512E-2</v>
      </c>
      <c r="O10" s="709">
        <f>'USA (2)'!J16</f>
        <v>5.6498816536522417E-2</v>
      </c>
      <c r="P10" s="715">
        <f>'Canada (2)'!J16</f>
        <v>7.0044892688026564E-3</v>
      </c>
    </row>
    <row r="11" spans="2:16" ht="20.100000000000001" customHeight="1" x14ac:dyDescent="0.25">
      <c r="B11" s="701" t="s">
        <v>116</v>
      </c>
      <c r="C11" s="708">
        <f>'France (2)'!J17</f>
        <v>0.13810383614711516</v>
      </c>
      <c r="D11" s="709">
        <f>'Allemagne (2)'!J17</f>
        <v>0.29093219834119927</v>
      </c>
      <c r="E11" s="709">
        <f>'Italie (2)'!J17</f>
        <v>0.14875578253209007</v>
      </c>
      <c r="F11" s="709">
        <f>'Espagne (2)'!J17</f>
        <v>0.16646490795146618</v>
      </c>
      <c r="G11" s="709">
        <f>'Belgique (2)'!J17</f>
        <v>0.13070362925198903</v>
      </c>
      <c r="H11" s="709">
        <f>'Pays Bas (2)'!J17</f>
        <v>8.5880474452554742E-2</v>
      </c>
      <c r="I11" s="709">
        <f>'Autriche (2)'!J17</f>
        <v>0.17154996991038793</v>
      </c>
      <c r="J11" s="709">
        <f>'Finlande (2)'!J17</f>
        <v>0.12804342850603651</v>
      </c>
      <c r="K11" s="709">
        <f>'Suède (2)'!J17</f>
        <v>0.15031247237074161</v>
      </c>
      <c r="L11" s="709">
        <f>'Pologne (2)'!J17</f>
        <v>0.20920703798407336</v>
      </c>
      <c r="M11" s="709">
        <f>'Tchequie (2)'!J17</f>
        <v>7.2608902356287128E-2</v>
      </c>
      <c r="N11" s="709">
        <f>'UK (2)'!J17</f>
        <v>0.23631150512474047</v>
      </c>
      <c r="O11" s="709">
        <f>'USA (2)'!J17</f>
        <v>0.11016471286541031</v>
      </c>
      <c r="P11" s="715">
        <f>'Canada (2)'!J17</f>
        <v>0.1142980136522969</v>
      </c>
    </row>
    <row r="12" spans="2:16" ht="20.100000000000001" customHeight="1" x14ac:dyDescent="0.25">
      <c r="B12" s="701" t="s">
        <v>117</v>
      </c>
      <c r="C12" s="708">
        <f>'France (2)'!J18</f>
        <v>1.1028424809160473E-2</v>
      </c>
      <c r="D12" s="709">
        <f>'Allemagne (2)'!J18</f>
        <v>4.7394306063955833E-3</v>
      </c>
      <c r="E12" s="709">
        <f>'Italie (2)'!J18</f>
        <v>1.6597787544003251E-2</v>
      </c>
      <c r="F12" s="709">
        <f>'Espagne (2)'!J18</f>
        <v>1.6154354729069086E-2</v>
      </c>
      <c r="G12" s="709">
        <f>'Belgique (2)'!J18</f>
        <v>8.4404025236440271E-3</v>
      </c>
      <c r="H12" s="709">
        <f>'Pays Bas (2)'!J18</f>
        <v>1.1443126520681265E-2</v>
      </c>
      <c r="I12" s="709">
        <f>'Autriche (2)'!J18</f>
        <v>5.6057232495298316E-3</v>
      </c>
      <c r="J12" s="709">
        <f>'Finlande (2)'!J18</f>
        <v>5.6704239858099215E-3</v>
      </c>
      <c r="K12" s="709">
        <f>'Suède (2)'!J18</f>
        <v>9.167097101429043E-3</v>
      </c>
      <c r="L12" s="709">
        <f>'Pologne (2)'!J18</f>
        <v>5.2311605564069521E-3</v>
      </c>
      <c r="M12" s="709">
        <f>'Tchequie (2)'!J18</f>
        <v>7.8960235645631465E-3</v>
      </c>
      <c r="N12" s="709">
        <f>'UK (2)'!J18</f>
        <v>5.4312361994529219E-3</v>
      </c>
      <c r="O12" s="709">
        <f>'USA (2)'!J18</f>
        <v>9.6112078351495399E-3</v>
      </c>
      <c r="P12" s="715">
        <f>'Canada (2)'!J18</f>
        <v>2.0681384908677203E-2</v>
      </c>
    </row>
    <row r="13" spans="2:16" ht="20.100000000000001" customHeight="1" x14ac:dyDescent="0.25">
      <c r="B13" s="701" t="s">
        <v>118</v>
      </c>
      <c r="C13" s="708">
        <f>'France (2)'!J19</f>
        <v>8.0775120945686452E-2</v>
      </c>
      <c r="D13" s="709">
        <f>'Allemagne (2)'!J19</f>
        <v>6.5200267420386177E-2</v>
      </c>
      <c r="E13" s="709">
        <f>'Italie (2)'!J19</f>
        <v>5.749107346095883E-2</v>
      </c>
      <c r="F13" s="709">
        <f>'Espagne (2)'!J19</f>
        <v>5.3483131419419121E-2</v>
      </c>
      <c r="G13" s="709">
        <f>'Belgique (2)'!J19</f>
        <v>4.560027367732717E-2</v>
      </c>
      <c r="H13" s="709">
        <f>'Pays Bas (2)'!J19</f>
        <v>5.6404602595296026E-2</v>
      </c>
      <c r="I13" s="709">
        <f>'Autriche (2)'!J19</f>
        <v>7.2397045846166769E-2</v>
      </c>
      <c r="J13" s="709">
        <f>'Finlande (2)'!J19</f>
        <v>5.7017966470218007E-2</v>
      </c>
      <c r="K13" s="709">
        <f>'Suède (2)'!J19</f>
        <v>0.11269480081340537</v>
      </c>
      <c r="L13" s="709">
        <f>'Pologne (2)'!J19</f>
        <v>6.7850651071584417E-2</v>
      </c>
      <c r="M13" s="709">
        <f>'Tchequie (2)'!J19</f>
        <v>5.8427528986206068E-2</v>
      </c>
      <c r="N13" s="709">
        <f>'UK (2)'!J19</f>
        <v>6.8971426688198265E-2</v>
      </c>
      <c r="O13" s="709">
        <f>'USA (2)'!J19</f>
        <v>4.6268096748667831E-2</v>
      </c>
      <c r="P13" s="715">
        <f>'Canada (2)'!J19</f>
        <v>9.3266096796015011E-2</v>
      </c>
    </row>
    <row r="14" spans="2:16" ht="20.100000000000001" customHeight="1" x14ac:dyDescent="0.25">
      <c r="B14" s="701" t="s">
        <v>119</v>
      </c>
      <c r="C14" s="708">
        <f>'France (2)'!J20</f>
        <v>5.69017321498093E-2</v>
      </c>
      <c r="D14" s="709">
        <f>'Allemagne (2)'!J20</f>
        <v>3.30105313325346E-2</v>
      </c>
      <c r="E14" s="709">
        <f>'Italie (2)'!J20</f>
        <v>9.2098657717775964E-2</v>
      </c>
      <c r="F14" s="709">
        <f>'Espagne (2)'!J20</f>
        <v>4.6431198726126513E-2</v>
      </c>
      <c r="G14" s="709">
        <f>'Belgique (2)'!J20</f>
        <v>3.2123784497269277E-2</v>
      </c>
      <c r="H14" s="709">
        <f>'Pays Bas (2)'!J20</f>
        <v>3.6217558799675587E-2</v>
      </c>
      <c r="I14" s="709">
        <f>'Autriche (2)'!J20</f>
        <v>6.7881880991551818E-2</v>
      </c>
      <c r="J14" s="709">
        <f>'Finlande (2)'!J20</f>
        <v>3.6995193683126398E-2</v>
      </c>
      <c r="K14" s="709">
        <f>'Suède (2)'!J20</f>
        <v>2.0602701734303092E-2</v>
      </c>
      <c r="L14" s="709">
        <f>'Pologne (2)'!J20</f>
        <v>2.2535739790750579E-2</v>
      </c>
      <c r="M14" s="709">
        <f>'Tchequie (2)'!J20</f>
        <v>5.7082481046667244E-2</v>
      </c>
      <c r="N14" s="709">
        <f>'UK (2)'!J20</f>
        <v>6.1833042217315358E-2</v>
      </c>
      <c r="O14" s="709">
        <f>'USA (2)'!J20</f>
        <v>5.5959752541445598E-2</v>
      </c>
      <c r="P14" s="715">
        <f>'Canada (2)'!J20</f>
        <v>0.12688641534960948</v>
      </c>
    </row>
    <row r="15" spans="2:16" ht="20.100000000000001" customHeight="1" x14ac:dyDescent="0.25">
      <c r="B15" s="701" t="s">
        <v>120</v>
      </c>
      <c r="C15" s="708">
        <f>'France (2)'!J21</f>
        <v>8.5294134391492221E-2</v>
      </c>
      <c r="D15" s="709">
        <f>'Allemagne (2)'!J21</f>
        <v>0.11227353663460711</v>
      </c>
      <c r="E15" s="709">
        <f>'Italie (2)'!J21</f>
        <v>7.8215442385863879E-2</v>
      </c>
      <c r="F15" s="709">
        <f>'Espagne (2)'!J21</f>
        <v>0.13086628984346629</v>
      </c>
      <c r="G15" s="709">
        <f>'Belgique (2)'!J21</f>
        <v>3.3365020162511048E-2</v>
      </c>
      <c r="H15" s="709">
        <f>'Pays Bas (2)'!J21</f>
        <v>9.9680656934306569E-2</v>
      </c>
      <c r="I15" s="709">
        <f>'Autriche (2)'!J21</f>
        <v>0.12284861300947926</v>
      </c>
      <c r="J15" s="709">
        <f>'Finlande (2)'!J21</f>
        <v>0.12967442924987127</v>
      </c>
      <c r="K15" s="709">
        <f>'Suède (2)'!J21</f>
        <v>0.14689691436442234</v>
      </c>
      <c r="L15" s="709">
        <f>'Pologne (2)'!J21</f>
        <v>6.6898463049919893E-2</v>
      </c>
      <c r="M15" s="709">
        <f>'Tchequie (2)'!J21</f>
        <v>0.12795212644465762</v>
      </c>
      <c r="N15" s="709">
        <f>'UK (2)'!J21</f>
        <v>6.4548660317041817E-2</v>
      </c>
      <c r="O15" s="709">
        <f>'USA (2)'!J21</f>
        <v>0.14688203723757473</v>
      </c>
      <c r="P15" s="715">
        <f>'Canada (2)'!J21</f>
        <v>0.11616136768956399</v>
      </c>
    </row>
    <row r="16" spans="2:16" ht="20.100000000000001" customHeight="1" x14ac:dyDescent="0.25">
      <c r="B16" s="701" t="s">
        <v>121</v>
      </c>
      <c r="C16" s="708">
        <f>'France (2)'!J22</f>
        <v>0.17751678043392866</v>
      </c>
      <c r="D16" s="709">
        <f>'Allemagne (2)'!J22</f>
        <v>9.7006083151853745E-2</v>
      </c>
      <c r="E16" s="709">
        <f>'Italie (2)'!J22</f>
        <v>0.15721447792399712</v>
      </c>
      <c r="F16" s="709">
        <f>'Espagne (2)'!J22</f>
        <v>0.10786672750467925</v>
      </c>
      <c r="G16" s="709">
        <f>'Belgique (2)'!J22</f>
        <v>0.20732722605020648</v>
      </c>
      <c r="H16" s="709">
        <f>'Pays Bas (2)'!J22</f>
        <v>0.24567873073803731</v>
      </c>
      <c r="I16" s="709">
        <f>'Autriche (2)'!J22</f>
        <v>0.18160164654944214</v>
      </c>
      <c r="J16" s="709">
        <f>'Finlande (2)'!J22</f>
        <v>0.26735440865137039</v>
      </c>
      <c r="K16" s="709">
        <f>'Suède (2)'!J22</f>
        <v>0.24782804945579087</v>
      </c>
      <c r="L16" s="709">
        <f>'Pologne (2)'!J22</f>
        <v>0.1315088843702818</v>
      </c>
      <c r="M16" s="709">
        <f>'Tchequie (2)'!J22</f>
        <v>0.11529683262358791</v>
      </c>
      <c r="N16" s="709">
        <f>'UK (2)'!J22</f>
        <v>0.13864812312559735</v>
      </c>
      <c r="O16" s="709">
        <f>'USA (2)'!J22</f>
        <v>0.24240569439416726</v>
      </c>
      <c r="P16" s="715">
        <f>'Canada (2)'!J22</f>
        <v>0.17543816493450587</v>
      </c>
    </row>
    <row r="17" spans="2:16" ht="20.100000000000001" customHeight="1" x14ac:dyDescent="0.25">
      <c r="B17" s="701" t="s">
        <v>122</v>
      </c>
      <c r="C17" s="708">
        <f>'France (2)'!J23</f>
        <v>0.10468836149304807</v>
      </c>
      <c r="D17" s="709">
        <f>'Allemagne (2)'!J23</f>
        <v>0.120464940790214</v>
      </c>
      <c r="E17" s="709">
        <f>'Italie (2)'!J23</f>
        <v>8.1588746677436583E-2</v>
      </c>
      <c r="F17" s="709">
        <f>'Espagne (2)'!J23</f>
        <v>0.13300617381668514</v>
      </c>
      <c r="G17" s="709">
        <f>'Belgique (2)'!J23</f>
        <v>6.2845880914033841E-2</v>
      </c>
      <c r="H17" s="709">
        <f>'Pays Bas (2)'!J23</f>
        <v>0.17439679643146797</v>
      </c>
      <c r="I17" s="709">
        <f>'Autriche (2)'!J23</f>
        <v>7.5822347316394936E-2</v>
      </c>
      <c r="J17" s="709">
        <f>'Finlande (2)'!J23</f>
        <v>0.11997505292670367</v>
      </c>
      <c r="K17" s="709">
        <f>'Suède (2)'!J23</f>
        <v>0.11051238023443571</v>
      </c>
      <c r="L17" s="709">
        <f>'Pologne (2)'!J23</f>
        <v>6.3808048401011758E-2</v>
      </c>
      <c r="M17" s="709">
        <f>'Tchequie (2)'!J23</f>
        <v>5.4438066041007892E-2</v>
      </c>
      <c r="N17" s="709">
        <f>'UK (2)'!J23</f>
        <v>7.1548627360511485E-2</v>
      </c>
      <c r="O17" s="709">
        <f>'USA (2)'!J23</f>
        <v>0.11477974038670039</v>
      </c>
      <c r="P17" s="715">
        <f>'Canada (2)'!J23</f>
        <v>0.13636922698481027</v>
      </c>
    </row>
    <row r="18" spans="2:16" ht="20.100000000000001" customHeight="1" x14ac:dyDescent="0.25">
      <c r="B18" s="701" t="s">
        <v>123</v>
      </c>
      <c r="C18" s="708">
        <f>'France (2)'!J24</f>
        <v>0</v>
      </c>
      <c r="D18" s="709">
        <f>'Allemagne (2)'!J24</f>
        <v>9.2074692367266151E-3</v>
      </c>
      <c r="E18" s="709">
        <f>'Italie (2)'!J24</f>
        <v>2.0954051639045651E-3</v>
      </c>
      <c r="F18" s="709">
        <f>'Espagne (2)'!J24</f>
        <v>0</v>
      </c>
      <c r="G18" s="709">
        <f>'Belgique (2)'!J24</f>
        <v>3.7267343997868709E-3</v>
      </c>
      <c r="H18" s="709">
        <f>'Pays Bas (2)'!J24</f>
        <v>3.3961881589618815E-3</v>
      </c>
      <c r="I18" s="709">
        <f>'Autriche (2)'!J24</f>
        <v>8.6395600398020943E-4</v>
      </c>
      <c r="J18" s="709">
        <f>'Finlande (2)'!J24</f>
        <v>8.3374148881386959E-3</v>
      </c>
      <c r="K18" s="709">
        <f>'Suède (2)'!J24</f>
        <v>5.5351583767258104E-3</v>
      </c>
      <c r="L18" s="709">
        <f>'Pologne (2)'!J24</f>
        <v>5.4399860518942467E-3</v>
      </c>
      <c r="M18" s="709">
        <f>'Tchequie (2)'!J24</f>
        <v>2.1486929348607663E-4</v>
      </c>
      <c r="N18" s="709">
        <f>'UK (2)'!J24</f>
        <v>4.0009227828494212E-3</v>
      </c>
      <c r="O18" s="709">
        <f>'USA (2)'!J24</f>
        <v>4.4626430118895534E-5</v>
      </c>
      <c r="P18" s="715">
        <f>'Canada (2)'!J24</f>
        <v>8.6095566078346966E-5</v>
      </c>
    </row>
    <row r="19" spans="2:16" ht="20.100000000000001" customHeight="1" x14ac:dyDescent="0.25">
      <c r="B19" s="701" t="s">
        <v>124</v>
      </c>
      <c r="C19" s="708">
        <f>'France (2)'!J25</f>
        <v>8.8400819281941514E-3</v>
      </c>
      <c r="D19" s="709">
        <f>'Allemagne (2)'!J25</f>
        <v>5.0505384813964108E-3</v>
      </c>
      <c r="E19" s="709">
        <f>'Italie (2)'!J25</f>
        <v>4.9240479857031502E-3</v>
      </c>
      <c r="F19" s="709">
        <f>'Espagne (2)'!J25</f>
        <v>1.4210021510583019E-3</v>
      </c>
      <c r="G19" s="709">
        <f>'Belgique (2)'!J25</f>
        <v>8.5826905145375948E-4</v>
      </c>
      <c r="H19" s="709">
        <f>'Pays Bas (2)'!J25</f>
        <v>2.749898621248986E-3</v>
      </c>
      <c r="I19" s="709">
        <f>'Autriche (2)'!J25</f>
        <v>3.2008709871938225E-3</v>
      </c>
      <c r="J19" s="709">
        <f>'Finlande (2)'!J25</f>
        <v>8.7223207644332554E-4</v>
      </c>
      <c r="K19" s="709">
        <f>'Suède (2)'!J25</f>
        <v>3.4830315636647912E-3</v>
      </c>
      <c r="L19" s="709">
        <f>'Pologne (2)'!J25</f>
        <v>2.652409586296714E-3</v>
      </c>
      <c r="M19" s="709">
        <f>'Tchequie (2)'!J25</f>
        <v>2.1639198926668665E-3</v>
      </c>
      <c r="N19" s="709">
        <f>'UK (2)'!J25</f>
        <v>0</v>
      </c>
      <c r="O19" s="709">
        <f>'USA (2)'!J25</f>
        <v>4.5477172742787357E-3</v>
      </c>
      <c r="P19" s="715">
        <f>'Canada (2)'!J25</f>
        <v>3.7697558575733349E-3</v>
      </c>
    </row>
    <row r="20" spans="2:16" ht="20.100000000000001" customHeight="1" x14ac:dyDescent="0.25">
      <c r="B20" s="701" t="s">
        <v>125</v>
      </c>
      <c r="C20" s="708">
        <f>'France (2)'!J26</f>
        <v>5.8376246954734983E-4</v>
      </c>
      <c r="D20" s="709">
        <f>'Allemagne (2)'!J26</f>
        <v>3.1441753324551707E-4</v>
      </c>
      <c r="E20" s="709">
        <f>'Italie (2)'!J26</f>
        <v>3.4272566069748527E-4</v>
      </c>
      <c r="F20" s="709">
        <f>'Espagne (2)'!J26</f>
        <v>6.5416383428470327E-3</v>
      </c>
      <c r="G20" s="709">
        <f>'Belgique (2)'!J26</f>
        <v>2.6489785538696281E-4</v>
      </c>
      <c r="H20" s="709">
        <f>'Pays Bas (2)'!J26</f>
        <v>1.6980940794809407E-3</v>
      </c>
      <c r="I20" s="709">
        <f>'Autriche (2)'!J26</f>
        <v>1.1966633355391229E-3</v>
      </c>
      <c r="J20" s="709">
        <f>'Finlande (2)'!J26</f>
        <v>3.1395548435086116E-4</v>
      </c>
      <c r="K20" s="709">
        <f>'Suède (2)'!J26</f>
        <v>1.6496121433789827E-3</v>
      </c>
      <c r="L20" s="709">
        <f>'Pologne (2)'!J26</f>
        <v>1.2016752714123029E-3</v>
      </c>
      <c r="M20" s="709">
        <f>'Tchequie (2)'!J26</f>
        <v>1.0489682044202166E-4</v>
      </c>
      <c r="N20" s="709">
        <f>'UK (2)'!J26</f>
        <v>0</v>
      </c>
      <c r="O20" s="709">
        <v>6.0000000000000001E-3</v>
      </c>
      <c r="P20" s="715"/>
    </row>
    <row r="21" spans="2:16" ht="20.100000000000001" customHeight="1" x14ac:dyDescent="0.25">
      <c r="B21" s="701" t="s">
        <v>126</v>
      </c>
      <c r="C21" s="708">
        <f>'France (2)'!J27</f>
        <v>2.8811502529272424E-3</v>
      </c>
      <c r="D21" s="709">
        <f>'Allemagne (2)'!J27</f>
        <v>5.957384840441376E-5</v>
      </c>
      <c r="E21" s="709">
        <f>'Italie (2)'!J27</f>
        <v>3.3614861653417523E-3</v>
      </c>
      <c r="F21" s="709">
        <f>'Espagne (2)'!J27</f>
        <v>1.9622121446330628E-2</v>
      </c>
      <c r="G21" s="709">
        <f>'Belgique (2)'!J27</f>
        <v>2.9426367478414613E-3</v>
      </c>
      <c r="H21" s="709">
        <f>'Pays Bas (2)'!J27</f>
        <v>1.6854217356042174E-3</v>
      </c>
      <c r="I21" s="709">
        <f>'Autriche (2)'!J27</f>
        <v>8.2283454773391675E-4</v>
      </c>
      <c r="J21" s="709">
        <f>'Finlande (2)'!J27</f>
        <v>4.5074097385134747E-3</v>
      </c>
      <c r="K21" s="709">
        <f>'Suède (2)'!J27</f>
        <v>8.1898938571142721E-4</v>
      </c>
      <c r="L21" s="709">
        <f>'Pologne (2)'!J27</f>
        <v>5.8703155170142934E-4</v>
      </c>
      <c r="M21" s="709">
        <f>'Tchequie (2)'!J27</f>
        <v>5.5832178622366373E-5</v>
      </c>
      <c r="N21" s="709">
        <f>'UK (2)'!J27</f>
        <v>0</v>
      </c>
      <c r="O21" s="709">
        <f>'USA (2)'!J27</f>
        <v>3.8714112124813523E-3</v>
      </c>
      <c r="P21" s="715">
        <f>'Canada (2)'!J27</f>
        <v>6.1496832913104971E-6</v>
      </c>
    </row>
    <row r="22" spans="2:16" ht="20.100000000000001" customHeight="1" x14ac:dyDescent="0.25">
      <c r="B22" s="701" t="s">
        <v>127</v>
      </c>
      <c r="C22" s="708">
        <f>'France (2)'!J28</f>
        <v>8.6233059173719921E-3</v>
      </c>
      <c r="D22" s="709">
        <f>'Allemagne (2)'!J28</f>
        <v>8.068946800553374E-3</v>
      </c>
      <c r="E22" s="709">
        <f>'Italie (2)'!J28</f>
        <v>9.9426409812538837E-4</v>
      </c>
      <c r="F22" s="709">
        <f>'Espagne (2)'!J28</f>
        <v>5.7706096527577319E-3</v>
      </c>
      <c r="G22" s="709">
        <f>'Belgique (2)'!J28</f>
        <v>3.911406047542353E-3</v>
      </c>
      <c r="H22" s="709">
        <f>'Pays Bas (2)'!J28</f>
        <v>4.486009732360097E-3</v>
      </c>
      <c r="I22" s="709">
        <f>'Autriche (2)'!J28</f>
        <v>1.361418477103935E-2</v>
      </c>
      <c r="J22" s="709">
        <f>'Finlande (2)'!J28</f>
        <v>1.0178005378497454E-2</v>
      </c>
      <c r="K22" s="709">
        <f>'Suède (2)'!J28</f>
        <v>4.3974145994164701E-3</v>
      </c>
      <c r="L22" s="709">
        <f>'Pologne (2)'!J28</f>
        <v>2.3570221921827589E-2</v>
      </c>
      <c r="M22" s="709">
        <f>'Tchequie (2)'!J28</f>
        <v>4.2229429648917112E-3</v>
      </c>
      <c r="N22" s="709">
        <f>'UK (2)'!J28</f>
        <v>3.9547836403783411E-5</v>
      </c>
      <c r="O22" s="709">
        <f>'USA (2)'!J28</f>
        <v>9.6385776510579287E-3</v>
      </c>
      <c r="P22" s="715">
        <f>'Canada (2)'!J28</f>
        <v>1.1315417256011315E-3</v>
      </c>
    </row>
    <row r="23" spans="2:16" ht="21.75" customHeight="1" x14ac:dyDescent="0.25">
      <c r="B23" s="710" t="s">
        <v>128</v>
      </c>
      <c r="C23" s="711">
        <f>SUM(C4:C22)</f>
        <v>1.0000000000000002</v>
      </c>
      <c r="D23" s="712">
        <f>SUM(D4:D22)</f>
        <v>1.0000000000000002</v>
      </c>
      <c r="E23" s="712">
        <f t="shared" ref="E23:P23" si="0">SUM(E4:E22)</f>
        <v>0.99999845850527413</v>
      </c>
      <c r="F23" s="712">
        <f t="shared" si="0"/>
        <v>1</v>
      </c>
      <c r="G23" s="712">
        <f t="shared" si="0"/>
        <v>1</v>
      </c>
      <c r="H23" s="712">
        <f t="shared" si="0"/>
        <v>1</v>
      </c>
      <c r="I23" s="712">
        <f t="shared" si="0"/>
        <v>0.99999999999999989</v>
      </c>
      <c r="J23" s="712">
        <f t="shared" si="0"/>
        <v>0.99999994278194204</v>
      </c>
      <c r="K23" s="712">
        <f t="shared" si="0"/>
        <v>1</v>
      </c>
      <c r="L23" s="712">
        <f t="shared" si="0"/>
        <v>0.99999999999999989</v>
      </c>
      <c r="M23" s="712">
        <f t="shared" si="0"/>
        <v>0.99999999999999989</v>
      </c>
      <c r="N23" s="712">
        <f t="shared" si="0"/>
        <v>1</v>
      </c>
      <c r="O23" s="712">
        <f t="shared" si="0"/>
        <v>1.0003156493911658</v>
      </c>
      <c r="P23" s="713">
        <f t="shared" si="0"/>
        <v>1.0000061496832913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F5DC2-E3F0-494D-8841-8E7B77AF5253}">
  <dimension ref="B3:P23"/>
  <sheetViews>
    <sheetView topLeftCell="A3" workbookViewId="0">
      <selection activeCell="C4" sqref="C4:P23"/>
    </sheetView>
  </sheetViews>
  <sheetFormatPr baseColWidth="10" defaultRowHeight="15" x14ac:dyDescent="0.25"/>
  <cols>
    <col min="1" max="1" width="2.140625" customWidth="1"/>
    <col min="2" max="2" width="41.7109375" customWidth="1"/>
    <col min="3" max="16" width="10.7109375" customWidth="1"/>
  </cols>
  <sheetData>
    <row r="3" spans="2:16" ht="15.75" x14ac:dyDescent="0.25">
      <c r="B3" s="705"/>
      <c r="C3" s="702" t="s">
        <v>96</v>
      </c>
      <c r="D3" s="703" t="s">
        <v>97</v>
      </c>
      <c r="E3" s="703" t="s">
        <v>98</v>
      </c>
      <c r="F3" s="703" t="s">
        <v>99</v>
      </c>
      <c r="G3" s="703" t="s">
        <v>100</v>
      </c>
      <c r="H3" s="703" t="s">
        <v>107</v>
      </c>
      <c r="I3" s="703" t="s">
        <v>101</v>
      </c>
      <c r="J3" s="703" t="s">
        <v>106</v>
      </c>
      <c r="K3" s="703" t="s">
        <v>102</v>
      </c>
      <c r="L3" s="703" t="s">
        <v>103</v>
      </c>
      <c r="M3" s="703" t="s">
        <v>129</v>
      </c>
      <c r="N3" s="703" t="s">
        <v>108</v>
      </c>
      <c r="O3" s="703" t="s">
        <v>104</v>
      </c>
      <c r="P3" s="704" t="s">
        <v>105</v>
      </c>
    </row>
    <row r="4" spans="2:16" ht="20.100000000000001" customHeight="1" x14ac:dyDescent="0.25">
      <c r="B4" s="700" t="s">
        <v>109</v>
      </c>
      <c r="C4" s="706">
        <f>'France (2)'!K10</f>
        <v>0</v>
      </c>
      <c r="D4" s="707">
        <f>'Allemagne (2)'!K10</f>
        <v>3.3774789702265294E-4</v>
      </c>
      <c r="E4" s="707">
        <f>'Italie (2)'!K10</f>
        <v>2.6415404244582935E-4</v>
      </c>
      <c r="F4" s="707">
        <f>'Espagne (2)'!K10</f>
        <v>1.9065534597590115E-5</v>
      </c>
      <c r="G4" s="707">
        <f>'Belgique (2)'!K10</f>
        <v>3.5069722993025507E-5</v>
      </c>
      <c r="H4" s="707">
        <f>'Pays Bas (2)'!K10</f>
        <v>0</v>
      </c>
      <c r="I4" s="707">
        <f>'Autriche (2)'!K10</f>
        <v>4.0322308185159378E-4</v>
      </c>
      <c r="J4" s="707">
        <f>'Finlande (2)'!K10</f>
        <v>5.495228693649226E-4</v>
      </c>
      <c r="K4" s="707">
        <f>'Suède (2)'!K10</f>
        <v>1.6662891480315658E-4</v>
      </c>
      <c r="L4" s="707">
        <f>'Pologne (2)'!K10</f>
        <v>5.1327496706738069E-4</v>
      </c>
      <c r="M4" s="707">
        <f>'Tchequie (2)'!K10</f>
        <v>8.2433774766197204E-6</v>
      </c>
      <c r="N4" s="707">
        <f>'UK (2)'!K10</f>
        <v>0</v>
      </c>
      <c r="O4" s="707">
        <f>'USA (2)'!K10</f>
        <v>2.1164817349973497E-4</v>
      </c>
      <c r="P4" s="714">
        <f>'Canada (2)'!K10</f>
        <v>8.400819920024195E-6</v>
      </c>
    </row>
    <row r="5" spans="2:16" ht="20.100000000000001" customHeight="1" x14ac:dyDescent="0.25">
      <c r="B5" s="701" t="s">
        <v>110</v>
      </c>
      <c r="C5" s="708">
        <f>'France (2)'!K11</f>
        <v>5.2648325210993885E-5</v>
      </c>
      <c r="D5" s="709">
        <f>'Allemagne (2)'!K11</f>
        <v>7.430453734498365E-4</v>
      </c>
      <c r="E5" s="709">
        <f>'Italie (2)'!K11</f>
        <v>1.6732295964285018E-2</v>
      </c>
      <c r="F5" s="709">
        <f>'Espagne (2)'!K11</f>
        <v>5.4654532513091662E-5</v>
      </c>
      <c r="G5" s="709">
        <f>'Belgique (2)'!K11</f>
        <v>2.5644734938649899E-4</v>
      </c>
      <c r="H5" s="709">
        <f>'Pays Bas (2)'!K11</f>
        <v>1.8224366806801002E-3</v>
      </c>
      <c r="I5" s="709">
        <f>'Autriche (2)'!K11</f>
        <v>2.1338411673516976E-3</v>
      </c>
      <c r="J5" s="709">
        <f>'Finlande (2)'!K11</f>
        <v>1.9743336623889439E-7</v>
      </c>
      <c r="K5" s="709">
        <f>'Suède (2)'!K11</f>
        <v>1.2080596323228853E-3</v>
      </c>
      <c r="L5" s="709">
        <f>'Pologne (2)'!K11</f>
        <v>9.6212559721602369E-4</v>
      </c>
      <c r="M5" s="709">
        <f>'Tchequie (2)'!K11</f>
        <v>1.9763497500195782E-3</v>
      </c>
      <c r="N5" s="709">
        <f>'UK (2)'!K11</f>
        <v>1.1393284797940094E-4</v>
      </c>
      <c r="O5" s="709">
        <f>'USA (2)'!K11</f>
        <v>3.1669626397684721E-4</v>
      </c>
      <c r="P5" s="715">
        <f>'Canada (2)'!K11</f>
        <v>4.6036493161732582E-3</v>
      </c>
    </row>
    <row r="6" spans="2:16" ht="20.100000000000001" customHeight="1" x14ac:dyDescent="0.25">
      <c r="B6" s="701" t="s">
        <v>111</v>
      </c>
      <c r="C6" s="708">
        <f>'France (2)'!K12</f>
        <v>0.21759552809703772</v>
      </c>
      <c r="D6" s="709">
        <f>'Allemagne (2)'!K12</f>
        <v>0.1934103398538545</v>
      </c>
      <c r="E6" s="709">
        <f>'Italie (2)'!K12</f>
        <v>0.20164774550451306</v>
      </c>
      <c r="F6" s="709">
        <f>'Espagne (2)'!K12</f>
        <v>0.20546418221566934</v>
      </c>
      <c r="G6" s="709">
        <f>'Belgique (2)'!K12</f>
        <v>0.11563364413875336</v>
      </c>
      <c r="H6" s="709">
        <f>'Pays Bas (2)'!K12</f>
        <v>0.13417690061507237</v>
      </c>
      <c r="I6" s="709">
        <f>'Autriche (2)'!K12</f>
        <v>0.22079430222712634</v>
      </c>
      <c r="J6" s="709">
        <f>'Finlande (2)'!K12</f>
        <v>0.25700427772293516</v>
      </c>
      <c r="K6" s="709">
        <f>'Suède (2)'!K12</f>
        <v>0.17355182549786896</v>
      </c>
      <c r="L6" s="709">
        <f>'Pologne (2)'!K12</f>
        <v>0.34877269822831575</v>
      </c>
      <c r="M6" s="709">
        <f>'Tchequie (2)'!K12</f>
        <v>0.22668669807393485</v>
      </c>
      <c r="N6" s="709">
        <f>'UK (2)'!K12</f>
        <v>0.24488726344692438</v>
      </c>
      <c r="O6" s="709">
        <v>0.22700000000000001</v>
      </c>
      <c r="P6" s="715">
        <f>'Canada (2)'!K12</f>
        <v>0.32464128498941497</v>
      </c>
    </row>
    <row r="7" spans="2:16" ht="20.100000000000001" customHeight="1" x14ac:dyDescent="0.25">
      <c r="B7" s="701" t="s">
        <v>112</v>
      </c>
      <c r="C7" s="708">
        <f>'France (2)'!K13</f>
        <v>2.0174227805488092E-2</v>
      </c>
      <c r="D7" s="709">
        <f>'Allemagne (2)'!K13</f>
        <v>1.7940373588909153E-2</v>
      </c>
      <c r="E7" s="709">
        <f>'Italie (2)'!K13</f>
        <v>1.7534917862485809E-2</v>
      </c>
      <c r="F7" s="709">
        <f>'Espagne (2)'!K13</f>
        <v>1.7504702831867405E-2</v>
      </c>
      <c r="G7" s="709">
        <f>'Belgique (2)'!K13</f>
        <v>1.1432729695726316E-2</v>
      </c>
      <c r="H7" s="709">
        <f>'Pays Bas (2)'!K13</f>
        <v>7.9524509702404381E-3</v>
      </c>
      <c r="I7" s="709">
        <f>'Autriche (2)'!K13</f>
        <v>5.5628524528186417E-2</v>
      </c>
      <c r="J7" s="709">
        <f>'Finlande (2)'!K13</f>
        <v>1.1591312931885488E-2</v>
      </c>
      <c r="K7" s="709">
        <f>'Suède (2)'!K13</f>
        <v>1.5821936175918476E-2</v>
      </c>
      <c r="L7" s="709">
        <f>'Pologne (2)'!K13</f>
        <v>2.6785645719367531E-2</v>
      </c>
      <c r="M7" s="709">
        <f>'Tchequie (2)'!K13</f>
        <v>2.0907266125076766E-2</v>
      </c>
      <c r="N7" s="709">
        <f>'UK (2)'!K13</f>
        <v>1.338710963757961E-2</v>
      </c>
      <c r="O7" s="709">
        <f>'USA (2)'!K13</f>
        <v>2.603895896341879E-2</v>
      </c>
      <c r="P7" s="715">
        <f>'Canada (2)'!K13</f>
        <v>9.0140797741859614E-3</v>
      </c>
    </row>
    <row r="8" spans="2:16" ht="20.100000000000001" customHeight="1" x14ac:dyDescent="0.25">
      <c r="B8" s="701" t="s">
        <v>113</v>
      </c>
      <c r="C8" s="708">
        <f>'France (2)'!K14</f>
        <v>7.485218410432609E-3</v>
      </c>
      <c r="D8" s="709">
        <f>'Allemagne (2)'!K14</f>
        <v>2.5350959800053245E-3</v>
      </c>
      <c r="E8" s="709">
        <f>'Italie (2)'!K14</f>
        <v>4.8479039969385228E-3</v>
      </c>
      <c r="F8" s="709">
        <f>'Espagne (2)'!K14</f>
        <v>2.8191570491636589E-3</v>
      </c>
      <c r="G8" s="709">
        <f>'Belgique (2)'!K14</f>
        <v>3.0773681926379885E-3</v>
      </c>
      <c r="H8" s="709">
        <f>'Pays Bas (2)'!K14</f>
        <v>1.4082465259800774E-3</v>
      </c>
      <c r="I8" s="709">
        <f>'Autriche (2)'!K14</f>
        <v>4.9276167873305325E-3</v>
      </c>
      <c r="J8" s="709">
        <f>'Finlande (2)'!K14</f>
        <v>8.6857518920697605E-4</v>
      </c>
      <c r="K8" s="709">
        <f>'Suède (2)'!K14</f>
        <v>2.9654739681374272E-3</v>
      </c>
      <c r="L8" s="709">
        <f>'Pologne (2)'!K14</f>
        <v>5.8474281633803535E-3</v>
      </c>
      <c r="M8" s="709">
        <f>'Tchequie (2)'!K14</f>
        <v>2.2112860081032401E-3</v>
      </c>
      <c r="N8" s="709">
        <f>'UK (2)'!K14</f>
        <v>5.377630424627724E-3</v>
      </c>
      <c r="O8" s="709">
        <f>'USA (2)'!K14</f>
        <v>8.0333058113321917E-3</v>
      </c>
      <c r="P8" s="715">
        <f>'Canada (2)'!K14</f>
        <v>7.0902920125004197E-3</v>
      </c>
    </row>
    <row r="9" spans="2:16" ht="20.100000000000001" customHeight="1" x14ac:dyDescent="0.25">
      <c r="B9" s="701" t="s">
        <v>114</v>
      </c>
      <c r="C9" s="708">
        <f>'France (2)'!K15</f>
        <v>8.2619719620962567E-3</v>
      </c>
      <c r="D9" s="709">
        <f>'Allemagne (2)'!K15</f>
        <v>2.0940369615404481E-2</v>
      </c>
      <c r="E9" s="709">
        <f>'Italie (2)'!K15</f>
        <v>1.2571869795763208E-2</v>
      </c>
      <c r="F9" s="709">
        <f>'Espagne (2)'!K15</f>
        <v>6.9830698052773393E-3</v>
      </c>
      <c r="G9" s="709">
        <f>'Belgique (2)'!K15</f>
        <v>2.1046217511189434E-2</v>
      </c>
      <c r="H9" s="709">
        <f>'Pays Bas (2)'!K15</f>
        <v>2.0668088719531137E-2</v>
      </c>
      <c r="I9" s="709">
        <f>'Autriche (2)'!K15</f>
        <v>6.7974731866264196E-2</v>
      </c>
      <c r="J9" s="709">
        <f>'Finlande (2)'!K15</f>
        <v>1.4131490621915105E-2</v>
      </c>
      <c r="K9" s="709">
        <f>'Suède (2)'!K15</f>
        <v>4.6955507476170763E-2</v>
      </c>
      <c r="L9" s="709">
        <f>'Pologne (2)'!K15</f>
        <v>7.3247071443182682E-2</v>
      </c>
      <c r="M9" s="709">
        <f>'Tchequie (2)'!K15</f>
        <v>3.3379496247202406E-2</v>
      </c>
      <c r="N9" s="709">
        <f>'UK (2)'!K15</f>
        <v>5.2750908614462638E-3</v>
      </c>
      <c r="O9" s="709">
        <f>'USA (2)'!K15</f>
        <v>9.7217710897701728E-3</v>
      </c>
      <c r="P9" s="715">
        <f>'Canada (2)'!K15</f>
        <v>4.9405221949662285E-2</v>
      </c>
    </row>
    <row r="10" spans="2:16" ht="20.100000000000001" customHeight="1" x14ac:dyDescent="0.25">
      <c r="B10" s="701" t="s">
        <v>115</v>
      </c>
      <c r="C10" s="708">
        <f>'France (2)'!K16</f>
        <v>4.5964276966815529E-2</v>
      </c>
      <c r="D10" s="709">
        <f>'Allemagne (2)'!K16</f>
        <v>2.1520501297349275E-2</v>
      </c>
      <c r="E10" s="709">
        <f>'Italie (2)'!K16</f>
        <v>9.6602487958554906E-3</v>
      </c>
      <c r="F10" s="709">
        <f>'Espagne (2)'!K16</f>
        <v>2.0260308099039098E-2</v>
      </c>
      <c r="G10" s="709">
        <f>'Belgique (2)'!K16</f>
        <v>1.2574687550686709E-2</v>
      </c>
      <c r="H10" s="709">
        <f>'Pays Bas (2)'!K16</f>
        <v>1.9404808747696067E-2</v>
      </c>
      <c r="I10" s="709">
        <f>'Autriche (2)'!K16</f>
        <v>4.0685538568974465E-2</v>
      </c>
      <c r="J10" s="709">
        <f>'Finlande (2)'!K16</f>
        <v>8.41282658769332E-2</v>
      </c>
      <c r="K10" s="709">
        <f>'Suède (2)'!K16</f>
        <v>2.5358837971605392E-2</v>
      </c>
      <c r="L10" s="709">
        <f>'Pologne (2)'!K16</f>
        <v>1.2676305190967387E-2</v>
      </c>
      <c r="M10" s="709">
        <f>'Tchequie (2)'!K16</f>
        <v>5.3029647307094661E-2</v>
      </c>
      <c r="N10" s="709">
        <f>'UK (2)'!K16</f>
        <v>2.2558703899921387E-2</v>
      </c>
      <c r="O10" s="709">
        <f>'USA (2)'!K16</f>
        <v>1.6213589164639625E-2</v>
      </c>
      <c r="P10" s="715">
        <f>'Canada (2)'!K16</f>
        <v>1.4919856177962969E-2</v>
      </c>
    </row>
    <row r="11" spans="2:16" ht="20.100000000000001" customHeight="1" x14ac:dyDescent="0.25">
      <c r="B11" s="701" t="s">
        <v>116</v>
      </c>
      <c r="C11" s="708">
        <f>'France (2)'!K17</f>
        <v>0.37069609479140203</v>
      </c>
      <c r="D11" s="709">
        <f>'Allemagne (2)'!K17</f>
        <v>0.50715429515987398</v>
      </c>
      <c r="E11" s="709">
        <f>'Italie (2)'!K17</f>
        <v>0.45069166873389782</v>
      </c>
      <c r="F11" s="709">
        <f>'Espagne (2)'!K17</f>
        <v>0.52290914637246433</v>
      </c>
      <c r="G11" s="709">
        <f>'Belgique (2)'!K17</f>
        <v>0.57506455020888403</v>
      </c>
      <c r="H11" s="709">
        <f>'Pays Bas (2)'!K17</f>
        <v>0.50477354153291776</v>
      </c>
      <c r="I11" s="709">
        <f>'Autriche (2)'!K17</f>
        <v>0.32214623670634202</v>
      </c>
      <c r="J11" s="709">
        <f>'Finlande (2)'!K17</f>
        <v>0.37598144126357352</v>
      </c>
      <c r="K11" s="709">
        <f>'Suède (2)'!K17</f>
        <v>0.55150786150012887</v>
      </c>
      <c r="L11" s="709">
        <f>'Pologne (2)'!K17</f>
        <v>0.3808386714484901</v>
      </c>
      <c r="M11" s="709">
        <f>'Tchequie (2)'!K17</f>
        <v>0.47521628561654283</v>
      </c>
      <c r="N11" s="709">
        <f>'UK (2)'!K17</f>
        <v>0.37576192592086222</v>
      </c>
      <c r="O11" s="709">
        <f>'USA (2)'!K17</f>
        <v>0.26311130998278032</v>
      </c>
      <c r="P11" s="715">
        <f>'Canada (2)'!K17</f>
        <v>0.34847441110252358</v>
      </c>
    </row>
    <row r="12" spans="2:16" ht="20.100000000000001" customHeight="1" x14ac:dyDescent="0.25">
      <c r="B12" s="701" t="s">
        <v>117</v>
      </c>
      <c r="C12" s="708">
        <f>'France (2)'!K18</f>
        <v>6.9602611967345832E-3</v>
      </c>
      <c r="D12" s="709">
        <f>'Allemagne (2)'!K18</f>
        <v>5.105953502048342E-3</v>
      </c>
      <c r="E12" s="709">
        <f>'Italie (2)'!K18</f>
        <v>3.6573481812740186E-2</v>
      </c>
      <c r="F12" s="709">
        <f>'Espagne (2)'!K18</f>
        <v>1.0459352280237937E-2</v>
      </c>
      <c r="G12" s="709">
        <f>'Belgique (2)'!K18</f>
        <v>1.3677191967279949E-2</v>
      </c>
      <c r="H12" s="709">
        <f>'Pays Bas (2)'!K18</f>
        <v>9.588502081305527E-3</v>
      </c>
      <c r="I12" s="709">
        <f>'Autriche (2)'!K18</f>
        <v>5.2359121463701986E-3</v>
      </c>
      <c r="J12" s="709">
        <f>'Finlande (2)'!K18</f>
        <v>4.2394208621256996E-3</v>
      </c>
      <c r="K12" s="709">
        <f>'Suède (2)'!K18</f>
        <v>5.5039613420917654E-3</v>
      </c>
      <c r="L12" s="709">
        <f>'Pologne (2)'!K18</f>
        <v>4.2716302263248558E-3</v>
      </c>
      <c r="M12" s="709">
        <f>'Tchequie (2)'!K18</f>
        <v>1.5188423000671835E-2</v>
      </c>
      <c r="N12" s="709">
        <f>'UK (2)'!K18</f>
        <v>8.1689852001230467E-3</v>
      </c>
      <c r="O12" s="709">
        <f>'USA (2)'!K18</f>
        <v>3.1320787213715735E-2</v>
      </c>
      <c r="P12" s="715">
        <f>'Canada (2)'!K18</f>
        <v>1.2861655297557041E-2</v>
      </c>
    </row>
    <row r="13" spans="2:16" ht="20.100000000000001" customHeight="1" x14ac:dyDescent="0.25">
      <c r="B13" s="701" t="s">
        <v>118</v>
      </c>
      <c r="C13" s="708">
        <f>'France (2)'!K19</f>
        <v>2.939455189026563E-2</v>
      </c>
      <c r="D13" s="709">
        <f>'Allemagne (2)'!K19</f>
        <v>4.6084707172573285E-2</v>
      </c>
      <c r="E13" s="709">
        <f>'Italie (2)'!K19</f>
        <v>1.5913587762217338E-2</v>
      </c>
      <c r="F13" s="709">
        <f>'Espagne (2)'!K19</f>
        <v>1.6825969800193196E-2</v>
      </c>
      <c r="G13" s="709">
        <f>'Belgique (2)'!K19</f>
        <v>1.8376534848345366E-2</v>
      </c>
      <c r="H13" s="709">
        <f>'Pays Bas (2)'!K19</f>
        <v>2.0854474289146146E-2</v>
      </c>
      <c r="I13" s="709">
        <f>'Autriche (2)'!K19</f>
        <v>2.14201549903828E-2</v>
      </c>
      <c r="J13" s="709">
        <f>'Finlande (2)'!K19</f>
        <v>3.1054359986837775E-2</v>
      </c>
      <c r="K13" s="709">
        <f>'Suède (2)'!K19</f>
        <v>2.8602894656679347E-2</v>
      </c>
      <c r="L13" s="709">
        <f>'Pologne (2)'!K19</f>
        <v>2.0091488792919557E-2</v>
      </c>
      <c r="M13" s="709">
        <f>'Tchequie (2)'!K19</f>
        <v>2.4113939963481837E-2</v>
      </c>
      <c r="N13" s="709">
        <f>'UK (2)'!K19</f>
        <v>2.8141413450912034E-2</v>
      </c>
      <c r="O13" s="709">
        <f>'USA (2)'!K19</f>
        <v>3.1635662131068921E-2</v>
      </c>
      <c r="P13" s="715">
        <f>'Canada (2)'!K19</f>
        <v>3.3695688699217047E-2</v>
      </c>
    </row>
    <row r="14" spans="2:16" ht="20.100000000000001" customHeight="1" x14ac:dyDescent="0.25">
      <c r="B14" s="701" t="s">
        <v>119</v>
      </c>
      <c r="C14" s="708">
        <f>'France (2)'!K20</f>
        <v>6.749133782446437E-2</v>
      </c>
      <c r="D14" s="709">
        <f>'Allemagne (2)'!K20</f>
        <v>3.323439306702905E-2</v>
      </c>
      <c r="E14" s="709">
        <f>'Italie (2)'!K20</f>
        <v>2.5225017758432822E-2</v>
      </c>
      <c r="F14" s="709">
        <f>'Espagne (2)'!K20</f>
        <v>2.0876760384361176E-2</v>
      </c>
      <c r="G14" s="709">
        <f>'Belgique (2)'!K20</f>
        <v>2.3450685393898746E-2</v>
      </c>
      <c r="H14" s="709">
        <f>'Pays Bas (2)'!K20</f>
        <v>2.1827821152691201E-2</v>
      </c>
      <c r="I14" s="709">
        <f>'Autriche (2)'!K20</f>
        <v>3.1750137049153054E-2</v>
      </c>
      <c r="J14" s="709">
        <f>'Finlande (2)'!K20</f>
        <v>1.5400394866732477E-2</v>
      </c>
      <c r="K14" s="709">
        <f>'Suède (2)'!K20</f>
        <v>9.0370150512774448E-3</v>
      </c>
      <c r="L14" s="709">
        <f>'Pologne (2)'!K20</f>
        <v>1.216854591825452E-2</v>
      </c>
      <c r="M14" s="709">
        <f>'Tchequie (2)'!K20</f>
        <v>3.3379496247202406E-2</v>
      </c>
      <c r="N14" s="709">
        <f>'UK (2)'!K20</f>
        <v>5.6442332888995229E-2</v>
      </c>
      <c r="O14" s="709">
        <f>'USA (2)'!K20</f>
        <v>9.5712573135404086E-2</v>
      </c>
      <c r="P14" s="715">
        <f>'Canada (2)'!K20</f>
        <v>5.8125273026647398E-2</v>
      </c>
    </row>
    <row r="15" spans="2:16" ht="20.100000000000001" customHeight="1" x14ac:dyDescent="0.25">
      <c r="B15" s="701" t="s">
        <v>120</v>
      </c>
      <c r="C15" s="708">
        <f>'France (2)'!K21</f>
        <v>2.0963952683653E-2</v>
      </c>
      <c r="D15" s="709">
        <f>'Allemagne (2)'!K21</f>
        <v>1.8897988214585146E-2</v>
      </c>
      <c r="E15" s="709">
        <f>'Italie (2)'!K21</f>
        <v>2.4282699010861643E-2</v>
      </c>
      <c r="F15" s="709">
        <f>'Espagne (2)'!K21</f>
        <v>3.3477807717728403E-2</v>
      </c>
      <c r="G15" s="709">
        <f>'Belgique (2)'!K21</f>
        <v>3.9135619002529404E-2</v>
      </c>
      <c r="H15" s="709">
        <f>'Pays Bas (2)'!K21</f>
        <v>3.218257502019177E-2</v>
      </c>
      <c r="I15" s="709">
        <f>'Autriche (2)'!K21</f>
        <v>4.6644999926661747E-2</v>
      </c>
      <c r="J15" s="709">
        <f>'Finlande (2)'!K21</f>
        <v>4.4126949654491612E-2</v>
      </c>
      <c r="K15" s="709">
        <f>'Suède (2)'!K21</f>
        <v>3.2068255369226244E-2</v>
      </c>
      <c r="L15" s="709">
        <f>'Pologne (2)'!K21</f>
        <v>2.1015565634199342E-2</v>
      </c>
      <c r="M15" s="709">
        <f>'Tchequie (2)'!K21</f>
        <v>3.8997357997518745E-2</v>
      </c>
      <c r="N15" s="709">
        <f>'UK (2)'!K21</f>
        <v>1.9425550580487859E-2</v>
      </c>
      <c r="O15" s="709">
        <f>'USA (2)'!K21</f>
        <v>4.9396562210813122E-2</v>
      </c>
      <c r="P15" s="715">
        <f>'Canada (2)'!K21</f>
        <v>2.0582008804059276E-2</v>
      </c>
    </row>
    <row r="16" spans="2:16" ht="20.100000000000001" customHeight="1" x14ac:dyDescent="0.25">
      <c r="B16" s="701" t="s">
        <v>121</v>
      </c>
      <c r="C16" s="708">
        <f>'France (2)'!K22</f>
        <v>6.4208066181233842E-2</v>
      </c>
      <c r="D16" s="709">
        <f>'Allemagne (2)'!K22</f>
        <v>3.6015846336627369E-2</v>
      </c>
      <c r="E16" s="709">
        <f>'Italie (2)'!K22</f>
        <v>6.6217153249137059E-2</v>
      </c>
      <c r="F16" s="709">
        <f>'Espagne (2)'!K22</f>
        <v>4.7826529055874728E-2</v>
      </c>
      <c r="G16" s="709">
        <f>'Belgique (2)'!K22</f>
        <v>8.0456520119061709E-2</v>
      </c>
      <c r="H16" s="709">
        <f>'Pays Bas (2)'!K22</f>
        <v>9.2757885145070107E-2</v>
      </c>
      <c r="I16" s="709">
        <f>'Autriche (2)'!K22</f>
        <v>5.752087132662536E-2</v>
      </c>
      <c r="J16" s="709">
        <f>'Finlande (2)'!K22</f>
        <v>5.830457387298453E-2</v>
      </c>
      <c r="K16" s="709">
        <f>'Suède (2)'!K22</f>
        <v>4.2232619172218794E-2</v>
      </c>
      <c r="L16" s="709">
        <f>'Pologne (2)'!K22</f>
        <v>2.4498983333574035E-2</v>
      </c>
      <c r="M16" s="709">
        <f>'Tchequie (2)'!K22</f>
        <v>2.7262910159550572E-2</v>
      </c>
      <c r="N16" s="709">
        <f>'UK (2)'!K22</f>
        <v>3.6834489751740321E-2</v>
      </c>
      <c r="O16" s="709">
        <f>'USA (2)'!K22</f>
        <v>8.5916216618756702E-2</v>
      </c>
      <c r="P16" s="715">
        <f>'Canada (2)'!K22</f>
        <v>2.4732013844551228E-2</v>
      </c>
    </row>
    <row r="17" spans="2:16" ht="20.100000000000001" customHeight="1" x14ac:dyDescent="0.25">
      <c r="B17" s="701" t="s">
        <v>122</v>
      </c>
      <c r="C17" s="708">
        <f>'France (2)'!K23</f>
        <v>0.12352670529069887</v>
      </c>
      <c r="D17" s="709">
        <f>'Allemagne (2)'!K23</f>
        <v>6.6146932255718868E-2</v>
      </c>
      <c r="E17" s="709">
        <f>'Italie (2)'!K23</f>
        <v>9.7488081318806E-2</v>
      </c>
      <c r="F17" s="709">
        <f>'Espagne (2)'!K23</f>
        <v>8.8639483451115969E-2</v>
      </c>
      <c r="G17" s="709">
        <f>'Belgique (2)'!K23</f>
        <v>7.6535286716904044E-2</v>
      </c>
      <c r="H17" s="709">
        <f>'Pays Bas (2)'!K23</f>
        <v>0.12324228053099177</v>
      </c>
      <c r="I17" s="709">
        <f>'Autriche (2)'!K23</f>
        <v>0.11608166267224947</v>
      </c>
      <c r="J17" s="709">
        <f>'Finlande (2)'!K23</f>
        <v>9.054162553471537E-2</v>
      </c>
      <c r="K17" s="709">
        <f>'Suède (2)'!K23</f>
        <v>5.0543236298026227E-2</v>
      </c>
      <c r="L17" s="709">
        <f>'Pologne (2)'!K23</f>
        <v>6.2260475746681442E-2</v>
      </c>
      <c r="M17" s="709">
        <f>'Tchequie (2)'!K23</f>
        <v>4.1680577366158461E-2</v>
      </c>
      <c r="N17" s="709">
        <f>'UK (2)'!K23</f>
        <v>0.15470941427122853</v>
      </c>
      <c r="O17" s="709">
        <f>'USA (2)'!K23</f>
        <v>0.13159984829978319</v>
      </c>
      <c r="P17" s="715">
        <f>'Canada (2)'!K23</f>
        <v>7.4884908767095665E-2</v>
      </c>
    </row>
    <row r="18" spans="2:16" ht="20.100000000000001" customHeight="1" x14ac:dyDescent="0.25">
      <c r="B18" s="701" t="s">
        <v>123</v>
      </c>
      <c r="C18" s="708">
        <f>'France (2)'!K24</f>
        <v>0</v>
      </c>
      <c r="D18" s="709">
        <f>'Allemagne (2)'!K24</f>
        <v>2.4790695641462728E-2</v>
      </c>
      <c r="E18" s="709">
        <f>'Italie (2)'!K24</f>
        <v>1.6907552011676964E-3</v>
      </c>
      <c r="F18" s="709">
        <f>'Espagne (2)'!K24</f>
        <v>1.3727184910264885E-4</v>
      </c>
      <c r="G18" s="709">
        <f>'Belgique (2)'!K24</f>
        <v>2.8910602892375406E-3</v>
      </c>
      <c r="H18" s="709">
        <f>'Pays Bas (2)'!K24</f>
        <v>2.8786215751651582E-3</v>
      </c>
      <c r="I18" s="709">
        <f>'Autriche (2)'!K24</f>
        <v>6.7278924842458703E-4</v>
      </c>
      <c r="J18" s="709">
        <f>'Finlande (2)'!K24</f>
        <v>5.6356696281671601E-3</v>
      </c>
      <c r="K18" s="709">
        <f>'Suède (2)'!K24</f>
        <v>4.9493994850125103E-3</v>
      </c>
      <c r="L18" s="709">
        <f>'Pologne (2)'!K24</f>
        <v>2.6268787751379699E-3</v>
      </c>
      <c r="M18" s="709">
        <f>'Tchequie (2)'!K24</f>
        <v>2.450343954925212E-3</v>
      </c>
      <c r="N18" s="709">
        <f>'UK (2)'!K24</f>
        <v>2.7469209647833566E-2</v>
      </c>
      <c r="O18" s="709">
        <v>0.01</v>
      </c>
      <c r="P18" s="715">
        <f>'Canada (2)'!K24</f>
        <v>2.7386672939278874E-3</v>
      </c>
    </row>
    <row r="19" spans="2:16" ht="20.100000000000001" customHeight="1" x14ac:dyDescent="0.25">
      <c r="B19" s="701" t="s">
        <v>124</v>
      </c>
      <c r="C19" s="708">
        <f>'France (2)'!K25</f>
        <v>1.1146947579817532E-2</v>
      </c>
      <c r="D19" s="709">
        <f>'Allemagne (2)'!K25</f>
        <v>2.3880763071836989E-3</v>
      </c>
      <c r="E19" s="709">
        <f>'Italie (2)'!K25</f>
        <v>9.0692887906401419E-3</v>
      </c>
      <c r="F19" s="709">
        <f>'Espagne (2)'!K25</f>
        <v>6.1518124968224105E-4</v>
      </c>
      <c r="G19" s="709">
        <f>'Belgique (2)'!K25</f>
        <v>4.3398782203869069E-4</v>
      </c>
      <c r="H19" s="709">
        <f>'Pays Bas (2)'!K25</f>
        <v>2.0502412657651126E-3</v>
      </c>
      <c r="I19" s="709">
        <f>'Autriche (2)'!K25</f>
        <v>3.8548456235161024E-3</v>
      </c>
      <c r="J19" s="709">
        <f>'Finlande (2)'!K25</f>
        <v>2.0895689371503785E-3</v>
      </c>
      <c r="K19" s="709">
        <f>'Suède (2)'!K25</f>
        <v>3.8949508835237848E-3</v>
      </c>
      <c r="L19" s="709">
        <f>'Pologne (2)'!K25</f>
        <v>6.2578926413955406E-4</v>
      </c>
      <c r="M19" s="709">
        <f>'Tchequie (2)'!K25</f>
        <v>1.6404321178473244E-3</v>
      </c>
      <c r="N19" s="709">
        <f>'UK (2)'!K25</f>
        <v>1.21908147337959E-3</v>
      </c>
      <c r="O19" s="709">
        <f>'USA (2)'!K25</f>
        <v>3.3084376627187222E-4</v>
      </c>
      <c r="P19" s="715">
        <f>'Canada (2)'!K25</f>
        <v>1.3693336469639437E-3</v>
      </c>
    </row>
    <row r="20" spans="2:16" ht="20.100000000000001" customHeight="1" x14ac:dyDescent="0.25">
      <c r="B20" s="701" t="s">
        <v>125</v>
      </c>
      <c r="C20" s="708">
        <f>'France (2)'!K26</f>
        <v>7.5309995627899948E-4</v>
      </c>
      <c r="D20" s="709">
        <f>'Allemagne (2)'!K26</f>
        <v>7.9470093417094809E-6</v>
      </c>
      <c r="E20" s="709">
        <f>'Italie (2)'!K26</f>
        <v>1.0540762270674923E-3</v>
      </c>
      <c r="F20" s="709">
        <f>'Espagne (2)'!K26</f>
        <v>1.6942905079058417E-3</v>
      </c>
      <c r="G20" s="709">
        <f>'Belgique (2)'!K26</f>
        <v>3.2220307999842186E-4</v>
      </c>
      <c r="H20" s="709">
        <f>'Pays Bas (2)'!K26</f>
        <v>6.0057572431503308E-4</v>
      </c>
      <c r="I20" s="709">
        <f>'Autriche (2)'!K26</f>
        <v>9.0340648243180657E-4</v>
      </c>
      <c r="J20" s="709">
        <f>'Finlande (2)'!K26</f>
        <v>5.8479763079960511E-4</v>
      </c>
      <c r="K20" s="709">
        <f>'Suède (2)'!K26</f>
        <v>1.5699568066609908E-3</v>
      </c>
      <c r="L20" s="709">
        <f>'Pologne (2)'!K26</f>
        <v>9.0283188290497752E-4</v>
      </c>
      <c r="M20" s="709">
        <f>'Tchequie (2)'!K26</f>
        <v>5.4200206908774668E-4</v>
      </c>
      <c r="N20" s="709">
        <f>'UK (2)'!K26</f>
        <v>0</v>
      </c>
      <c r="O20" s="709">
        <v>3.0000000000000001E-3</v>
      </c>
      <c r="P20" s="715"/>
    </row>
    <row r="21" spans="2:16" ht="20.100000000000001" customHeight="1" x14ac:dyDescent="0.25">
      <c r="B21" s="701" t="s">
        <v>126</v>
      </c>
      <c r="C21" s="708">
        <f>'France (2)'!K27</f>
        <v>1.4443953568755281E-3</v>
      </c>
      <c r="D21" s="709">
        <f>'Allemagne (2)'!K27</f>
        <v>9.9337616771368517E-5</v>
      </c>
      <c r="E21" s="709">
        <f>'Italie (2)'!K27</f>
        <v>3.1715418044938365E-3</v>
      </c>
      <c r="F21" s="709">
        <f>'Espagne (2)'!K27</f>
        <v>0</v>
      </c>
      <c r="G21" s="709">
        <f>'Belgique (2)'!K27</f>
        <v>2.5973513591709516E-3</v>
      </c>
      <c r="H21" s="709">
        <f>'Pays Bas (2)'!K27</f>
        <v>1.0147658790150558E-3</v>
      </c>
      <c r="I21" s="709">
        <f>'Autriche (2)'!K27</f>
        <v>1.6557416467312039E-4</v>
      </c>
      <c r="J21" s="709">
        <f>'Finlande (2)'!K27</f>
        <v>2.6147416913458376E-3</v>
      </c>
      <c r="K21" s="709">
        <f>'Suède (2)'!K27</f>
        <v>1.3955171614764364E-3</v>
      </c>
      <c r="L21" s="709">
        <f>'Pologne (2)'!K27</f>
        <v>1.7270284477584054E-4</v>
      </c>
      <c r="M21" s="709">
        <f>'Tchequie (2)'!K27</f>
        <v>2.0608443691549301E-6</v>
      </c>
      <c r="N21" s="709">
        <f>'UK (2)'!K27</f>
        <v>0</v>
      </c>
      <c r="O21" s="709">
        <f>'USA (2)'!K27</f>
        <v>1.628604541166102E-3</v>
      </c>
      <c r="P21" s="715"/>
    </row>
    <row r="22" spans="2:16" ht="20.100000000000001" customHeight="1" x14ac:dyDescent="0.25">
      <c r="B22" s="701" t="s">
        <v>127</v>
      </c>
      <c r="C22" s="708">
        <f>'France (2)'!K28</f>
        <v>3.8807156814944189E-3</v>
      </c>
      <c r="D22" s="709">
        <f>'Allemagne (2)'!K28</f>
        <v>2.6463541107892572E-3</v>
      </c>
      <c r="E22" s="709">
        <f>'Italie (2)'!K28</f>
        <v>5.3601257779632878E-3</v>
      </c>
      <c r="F22" s="709">
        <f>'Espagne (2)'!K28</f>
        <v>3.4330672632060604E-3</v>
      </c>
      <c r="G22" s="709">
        <f>'Belgique (2)'!K28</f>
        <v>3.002845031277809E-3</v>
      </c>
      <c r="H22" s="709">
        <f>'Pays Bas (2)'!K28</f>
        <v>2.7957835442251537E-3</v>
      </c>
      <c r="I22" s="709">
        <f>'Autriche (2)'!K28</f>
        <v>1.0556314360844995E-3</v>
      </c>
      <c r="J22" s="709">
        <f>'Finlande (2)'!K28</f>
        <v>1.1527476143468245E-3</v>
      </c>
      <c r="K22" s="709">
        <f>'Suède (2)'!K28</f>
        <v>2.6660626368505053E-3</v>
      </c>
      <c r="L22" s="709">
        <f>'Pologne (2)'!K28</f>
        <v>1.7218868231008047E-3</v>
      </c>
      <c r="M22" s="709">
        <f>'Tchequie (2)'!K28</f>
        <v>1.3271837737357751E-3</v>
      </c>
      <c r="N22" s="709">
        <f>'UK (2)'!K28</f>
        <v>2.2786569595880187E-4</v>
      </c>
      <c r="O22" s="709">
        <f>'USA (2)'!K28</f>
        <v>8.3675485695425787E-3</v>
      </c>
      <c r="P22" s="715">
        <f>'Canada (2)'!K28</f>
        <v>1.2844853657716994E-2</v>
      </c>
    </row>
    <row r="23" spans="2:16" ht="21.75" customHeight="1" x14ac:dyDescent="0.25">
      <c r="B23" s="710" t="s">
        <v>128</v>
      </c>
      <c r="C23" s="711">
        <f>SUM(C4:C22)</f>
        <v>1</v>
      </c>
      <c r="D23" s="712">
        <f>SUM(D4:D22)</f>
        <v>1</v>
      </c>
      <c r="E23" s="712">
        <f t="shared" ref="E23:P23" si="0">SUM(E4:E22)</f>
        <v>0.99999661340971235</v>
      </c>
      <c r="F23" s="712">
        <f t="shared" si="0"/>
        <v>1.0000000000000002</v>
      </c>
      <c r="G23" s="712">
        <f t="shared" si="0"/>
        <v>0.99999999999999989</v>
      </c>
      <c r="H23" s="712">
        <f t="shared" si="0"/>
        <v>1</v>
      </c>
      <c r="I23" s="712">
        <f t="shared" si="0"/>
        <v>1.0000000000000002</v>
      </c>
      <c r="J23" s="712">
        <f t="shared" si="0"/>
        <v>0.99999993418887789</v>
      </c>
      <c r="K23" s="712">
        <f t="shared" si="0"/>
        <v>0.99999999999999989</v>
      </c>
      <c r="L23" s="712">
        <f t="shared" si="0"/>
        <v>1.0000000000000002</v>
      </c>
      <c r="M23" s="712">
        <f t="shared" si="0"/>
        <v>0.99999999999999989</v>
      </c>
      <c r="N23" s="712">
        <f t="shared" si="0"/>
        <v>1</v>
      </c>
      <c r="O23" s="712">
        <f t="shared" si="0"/>
        <v>0.99955592593594011</v>
      </c>
      <c r="P23" s="713">
        <f t="shared" si="0"/>
        <v>0.99999159918007985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1F909-969C-4871-B667-135098889DB8}">
  <dimension ref="B3:P23"/>
  <sheetViews>
    <sheetView topLeftCell="A3" workbookViewId="0">
      <selection activeCell="C4" sqref="C4:P23"/>
    </sheetView>
  </sheetViews>
  <sheetFormatPr baseColWidth="10" defaultRowHeight="15" x14ac:dyDescent="0.25"/>
  <cols>
    <col min="1" max="1" width="2.140625" customWidth="1"/>
    <col min="2" max="2" width="41.7109375" customWidth="1"/>
    <col min="3" max="16" width="10.7109375" customWidth="1"/>
  </cols>
  <sheetData>
    <row r="3" spans="2:16" ht="15.75" x14ac:dyDescent="0.25">
      <c r="B3" s="705"/>
      <c r="C3" s="702" t="s">
        <v>96</v>
      </c>
      <c r="D3" s="703" t="s">
        <v>97</v>
      </c>
      <c r="E3" s="703" t="s">
        <v>98</v>
      </c>
      <c r="F3" s="703" t="s">
        <v>99</v>
      </c>
      <c r="G3" s="703" t="s">
        <v>100</v>
      </c>
      <c r="H3" s="703" t="s">
        <v>107</v>
      </c>
      <c r="I3" s="703" t="s">
        <v>101</v>
      </c>
      <c r="J3" s="703" t="s">
        <v>106</v>
      </c>
      <c r="K3" s="703" t="s">
        <v>102</v>
      </c>
      <c r="L3" s="703" t="s">
        <v>103</v>
      </c>
      <c r="M3" s="703" t="s">
        <v>129</v>
      </c>
      <c r="N3" s="703" t="s">
        <v>108</v>
      </c>
      <c r="O3" s="703" t="s">
        <v>104</v>
      </c>
      <c r="P3" s="704" t="s">
        <v>105</v>
      </c>
    </row>
    <row r="4" spans="2:16" ht="20.100000000000001" customHeight="1" x14ac:dyDescent="0.25">
      <c r="B4" s="700" t="s">
        <v>109</v>
      </c>
      <c r="C4" s="706">
        <f>'France (2)'!L10</f>
        <v>4.9689161023244409E-2</v>
      </c>
      <c r="D4" s="707">
        <f>'Allemagne (2)'!L10</f>
        <v>1.9629567186107564E-2</v>
      </c>
      <c r="E4" s="707">
        <f>'Italie (2)'!L10</f>
        <v>6.8090618847985965E-2</v>
      </c>
      <c r="F4" s="707">
        <f>'Espagne (2)'!L10</f>
        <v>2.205525125029769E-2</v>
      </c>
      <c r="G4" s="707">
        <f>'Belgique (2)'!L10</f>
        <v>6.4971220044392611E-2</v>
      </c>
      <c r="H4" s="707">
        <f>'Pays Bas (2)'!L10</f>
        <v>3.8064253761691744E-2</v>
      </c>
      <c r="I4" s="707">
        <f>'Autriche (2)'!L10</f>
        <v>3.5203445719941592E-2</v>
      </c>
      <c r="J4" s="707">
        <f>'Finlande (2)'!L10</f>
        <v>7.056078518848985E-2</v>
      </c>
      <c r="K4" s="707">
        <f>'Suède (2)'!L10</f>
        <v>7.643298059964726E-2</v>
      </c>
      <c r="L4" s="707">
        <f>'Pologne (2)'!L10</f>
        <v>2.5650998997781508E-2</v>
      </c>
      <c r="M4" s="707">
        <f>'Tchequie (2)'!L10</f>
        <v>0.13486913148557619</v>
      </c>
      <c r="N4" s="707">
        <f>'UK (2)'!L10</f>
        <v>6.4235062168092345E-3</v>
      </c>
      <c r="O4" s="707">
        <f>'USA (2)'!L10</f>
        <v>2.0519732659997597E-2</v>
      </c>
      <c r="P4" s="714">
        <f>'Canada (2)'!L10</f>
        <v>5.5160564047872972E-2</v>
      </c>
    </row>
    <row r="5" spans="2:16" ht="20.100000000000001" customHeight="1" x14ac:dyDescent="0.25">
      <c r="B5" s="701" t="s">
        <v>110</v>
      </c>
      <c r="C5" s="708">
        <f>'France (2)'!L11</f>
        <v>3.8945022609749235E-4</v>
      </c>
      <c r="D5" s="709">
        <f>'Allemagne (2)'!L11</f>
        <v>1.4475300464847419E-2</v>
      </c>
      <c r="E5" s="709">
        <f>'Italie (2)'!L11</f>
        <v>1.1301855421932535E-2</v>
      </c>
      <c r="F5" s="709">
        <f>'Espagne (2)'!L11</f>
        <v>1.4289116456299118E-5</v>
      </c>
      <c r="G5" s="709">
        <f>'Belgique (2)'!L11</f>
        <v>1.8810428501561268E-5</v>
      </c>
      <c r="H5" s="709">
        <f>'Pays Bas (2)'!L11</f>
        <v>2.1960146400976006E-2</v>
      </c>
      <c r="I5" s="709">
        <f>'Autriche (2)'!L11</f>
        <v>3.8893771721277392E-5</v>
      </c>
      <c r="J5" s="709"/>
      <c r="K5" s="709">
        <f>'Suède (2)'!L11</f>
        <v>0</v>
      </c>
      <c r="L5" s="709">
        <f>'Pologne (2)'!L11</f>
        <v>2.4266457915683696E-4</v>
      </c>
      <c r="M5" s="709">
        <f>'Tchequie (2)'!L11</f>
        <v>4.1137450506504859E-5</v>
      </c>
      <c r="N5" s="709">
        <f>'UK (2)'!L11</f>
        <v>0</v>
      </c>
      <c r="O5" s="709">
        <f>'USA (2)'!L11</f>
        <v>1.0328657900969002E-3</v>
      </c>
      <c r="P5" s="715">
        <f>'Canada (2)'!L11</f>
        <v>2.6069439507050598E-3</v>
      </c>
    </row>
    <row r="6" spans="2:16" ht="20.100000000000001" customHeight="1" x14ac:dyDescent="0.25">
      <c r="B6" s="701" t="s">
        <v>111</v>
      </c>
      <c r="C6" s="708">
        <f>'France (2)'!L12</f>
        <v>0.54561796375228078</v>
      </c>
      <c r="D6" s="709">
        <f>'Allemagne (2)'!L12</f>
        <v>0.4792022929261302</v>
      </c>
      <c r="E6" s="709">
        <f>'Italie (2)'!L12</f>
        <v>0.37034180972489977</v>
      </c>
      <c r="F6" s="709">
        <f>'Espagne (2)'!L12</f>
        <v>0.54448916408668724</v>
      </c>
      <c r="G6" s="709">
        <f>'Belgique (2)'!L12</f>
        <v>0.49438508709228396</v>
      </c>
      <c r="H6" s="709">
        <f>'Pays Bas (2)'!L12</f>
        <v>0.4665311102074014</v>
      </c>
      <c r="I6" s="709">
        <f>'Autriche (2)'!L12</f>
        <v>0.39356328195480994</v>
      </c>
      <c r="J6" s="709">
        <f>'Finlande (2)'!L12</f>
        <v>0.37211867053312514</v>
      </c>
      <c r="K6" s="709">
        <f>'Suède (2)'!L12</f>
        <v>0.45320767195767198</v>
      </c>
      <c r="L6" s="709">
        <f>'Pologne (2)'!L12</f>
        <v>0.65924658372321787</v>
      </c>
      <c r="M6" s="709">
        <f>'Tchequie (2)'!L12</f>
        <v>0.43161413071424898</v>
      </c>
      <c r="N6" s="709">
        <f>'UK (2)'!L12</f>
        <v>0.53712595796101381</v>
      </c>
      <c r="O6" s="709">
        <f>'USA (2)'!L12</f>
        <v>0.27541494708239767</v>
      </c>
      <c r="P6" s="715">
        <f>'Canada (2)'!L12</f>
        <v>0.55496306829403164</v>
      </c>
    </row>
    <row r="7" spans="2:16" ht="20.100000000000001" customHeight="1" x14ac:dyDescent="0.25">
      <c r="B7" s="701" t="s">
        <v>112</v>
      </c>
      <c r="C7" s="708">
        <f>'France (2)'!L13</f>
        <v>4.6456363544574018E-2</v>
      </c>
      <c r="D7" s="709">
        <f>'Allemagne (2)'!L13</f>
        <v>5.4119800573231534E-2</v>
      </c>
      <c r="E7" s="709">
        <f>'Italie (2)'!L13</f>
        <v>5.0028050633944332E-2</v>
      </c>
      <c r="F7" s="709">
        <f>'Espagne (2)'!L13</f>
        <v>6.3557989997618483E-2</v>
      </c>
      <c r="G7" s="709">
        <f>'Belgique (2)'!L13</f>
        <v>2.0766713065723637E-2</v>
      </c>
      <c r="H7" s="709">
        <f>'Pays Bas (2)'!L13</f>
        <v>3.0500203334688898E-2</v>
      </c>
      <c r="I7" s="709">
        <f>'Autriche (2)'!L13</f>
        <v>2.733829802643167E-2</v>
      </c>
      <c r="J7" s="709">
        <f>'Finlande (2)'!L13</f>
        <v>3.2446575953602501E-2</v>
      </c>
      <c r="K7" s="709">
        <f>'Suède (2)'!L13</f>
        <v>3.0555555555555555E-2</v>
      </c>
      <c r="L7" s="709">
        <f>'Pologne (2)'!L13</f>
        <v>4.3225770882669552E-2</v>
      </c>
      <c r="M7" s="709">
        <f>'Tchequie (2)'!L13</f>
        <v>2.7181570422173087E-2</v>
      </c>
      <c r="N7" s="709">
        <f>'UK (2)'!L13</f>
        <v>6.1786497917130409E-2</v>
      </c>
      <c r="O7" s="709">
        <f>'USA (2)'!L13</f>
        <v>5.7545243844757545E-2</v>
      </c>
      <c r="P7" s="715">
        <f>'Canada (2)'!L13</f>
        <v>2.0677805427183317E-2</v>
      </c>
    </row>
    <row r="8" spans="2:16" ht="20.100000000000001" customHeight="1" x14ac:dyDescent="0.25">
      <c r="B8" s="701" t="s">
        <v>113</v>
      </c>
      <c r="C8" s="708">
        <f>'France (2)'!L14</f>
        <v>1.4604383478655962E-2</v>
      </c>
      <c r="D8" s="709">
        <f>'Allemagne (2)'!L14</f>
        <v>2.8733832703099784E-2</v>
      </c>
      <c r="E8" s="709">
        <f>'Italie (2)'!L14</f>
        <v>1.7236349541499638E-2</v>
      </c>
      <c r="F8" s="709">
        <f>'Espagne (2)'!L14</f>
        <v>1.3346034770183377E-2</v>
      </c>
      <c r="G8" s="709">
        <f>'Belgique (2)'!L14</f>
        <v>8.389451111696325E-3</v>
      </c>
      <c r="H8" s="709">
        <f>'Pays Bas (2)'!L14</f>
        <v>7.0760471736478247E-3</v>
      </c>
      <c r="I8" s="709">
        <f>'Autriche (2)'!L14</f>
        <v>9.9151176961296671E-3</v>
      </c>
      <c r="J8" s="709">
        <f>'Finlande (2)'!L14</f>
        <v>2.1201650680347982E-2</v>
      </c>
      <c r="K8" s="709">
        <f>'Suède (2)'!L14</f>
        <v>1.6402116402116401E-2</v>
      </c>
      <c r="L8" s="709">
        <f>'Pologne (2)'!L14</f>
        <v>1.6968687071268904E-2</v>
      </c>
      <c r="M8" s="709">
        <f>'Tchequie (2)'!L14</f>
        <v>9.3279169023499763E-3</v>
      </c>
      <c r="N8" s="709">
        <f>'UK (2)'!L14</f>
        <v>2.9637167297357457E-2</v>
      </c>
      <c r="O8" s="709">
        <f>'USA (2)'!L14</f>
        <v>1.4567297820515092E-2</v>
      </c>
      <c r="P8" s="715">
        <f>'Canada (2)'!L14</f>
        <v>1.4199944701188924E-2</v>
      </c>
    </row>
    <row r="9" spans="2:16" ht="20.100000000000001" customHeight="1" x14ac:dyDescent="0.25">
      <c r="B9" s="701" t="s">
        <v>114</v>
      </c>
      <c r="C9" s="708">
        <f>'France (2)'!L15</f>
        <v>1.0203235321693097E-2</v>
      </c>
      <c r="D9" s="709">
        <f>'Allemagne (2)'!L15</f>
        <v>3.0203039572244034E-2</v>
      </c>
      <c r="E9" s="709">
        <f>'Italie (2)'!L15</f>
        <v>2.1510246131562574E-2</v>
      </c>
      <c r="F9" s="709">
        <f>'Espagne (2)'!L15</f>
        <v>2.6492021909978569E-2</v>
      </c>
      <c r="G9" s="709">
        <f>'Belgique (2)'!L15</f>
        <v>1.8612919002294875E-2</v>
      </c>
      <c r="H9" s="709">
        <f>'Pays Bas (2)'!L15</f>
        <v>1.0166734444896299E-2</v>
      </c>
      <c r="I9" s="709">
        <f>'Autriche (2)'!L15</f>
        <v>8.0096805256649722E-2</v>
      </c>
      <c r="J9" s="709">
        <f>'Finlande (2)'!L15</f>
        <v>3.6277046620566589E-3</v>
      </c>
      <c r="K9" s="709">
        <f>'Suède (2)'!L15</f>
        <v>1.3580246913580247E-2</v>
      </c>
      <c r="L9" s="709">
        <f>'Pologne (2)'!L15</f>
        <v>1.9780721456673811E-2</v>
      </c>
      <c r="M9" s="709">
        <f>'Tchequie (2)'!L15</f>
        <v>2.6060574895870828E-2</v>
      </c>
      <c r="N9" s="709">
        <f>'UK (2)'!L15</f>
        <v>2.0033707507870384E-3</v>
      </c>
      <c r="O9" s="709">
        <f>'USA (2)'!L15</f>
        <v>4.1307743426546766E-3</v>
      </c>
      <c r="P9" s="715">
        <f>'Canada (2)'!L15</f>
        <v>1.3409961685823755E-2</v>
      </c>
    </row>
    <row r="10" spans="2:16" ht="20.100000000000001" customHeight="1" x14ac:dyDescent="0.25">
      <c r="B10" s="701" t="s">
        <v>115</v>
      </c>
      <c r="C10" s="708">
        <f>'France (2)'!L16</f>
        <v>4.9294301766228893E-3</v>
      </c>
      <c r="D10" s="709">
        <f>'Allemagne (2)'!L16</f>
        <v>3.3719501914786004E-4</v>
      </c>
      <c r="E10" s="709">
        <f>'Italie (2)'!L16</f>
        <v>9.174087334373757E-3</v>
      </c>
      <c r="F10" s="709">
        <f>'Espagne (2)'!L16</f>
        <v>9.0259585615622769E-4</v>
      </c>
      <c r="G10" s="709">
        <f>'Belgique (2)'!L16</f>
        <v>5.3985929799480834E-3</v>
      </c>
      <c r="H10" s="709">
        <f>'Pays Bas (2)'!L16</f>
        <v>2.7653517690117936E-3</v>
      </c>
      <c r="I10" s="709">
        <f>'Autriche (2)'!L16</f>
        <v>6.0231699586295448E-3</v>
      </c>
      <c r="J10" s="709">
        <f>'Finlande (2)'!L16</f>
        <v>2.8826678563461969E-3</v>
      </c>
      <c r="K10" s="709">
        <f>'Suède (2)'!L16</f>
        <v>1.8408289241622574E-2</v>
      </c>
      <c r="L10" s="709">
        <f>'Pologne (2)'!L16</f>
        <v>1.2775965208419538E-3</v>
      </c>
      <c r="M10" s="709">
        <f>'Tchequie (2)'!L16</f>
        <v>3.4761145677996608E-3</v>
      </c>
      <c r="N10" s="709">
        <f>'UK (2)'!L16</f>
        <v>3.4025503227652874E-3</v>
      </c>
      <c r="O10" s="709">
        <f>'USA (2)'!L16</f>
        <v>1.0374989093719228E-2</v>
      </c>
      <c r="P10" s="715">
        <f>'Canada (2)'!L16</f>
        <v>4.5226527629655964E-3</v>
      </c>
    </row>
    <row r="11" spans="2:16" ht="20.100000000000001" customHeight="1" x14ac:dyDescent="0.25">
      <c r="B11" s="701" t="s">
        <v>116</v>
      </c>
      <c r="C11" s="708">
        <f>'France (2)'!L17</f>
        <v>5.8183142574842949E-3</v>
      </c>
      <c r="D11" s="709">
        <f>'Allemagne (2)'!L17</f>
        <v>1.9460969676533636E-2</v>
      </c>
      <c r="E11" s="709">
        <f>'Italie (2)'!L17</f>
        <v>1.056335873190734E-2</v>
      </c>
      <c r="F11" s="709">
        <f>'Espagne (2)'!L17</f>
        <v>1.3658013812812574E-2</v>
      </c>
      <c r="G11" s="709">
        <f>'Belgique (2)'!L17</f>
        <v>1.4173657875926412E-2</v>
      </c>
      <c r="H11" s="709">
        <f>'Pays Bas (2)'!L17</f>
        <v>6.6693777958519726E-3</v>
      </c>
      <c r="I11" s="709">
        <f>'Autriche (2)'!L17</f>
        <v>1.0550494397955707E-2</v>
      </c>
      <c r="J11" s="709">
        <f>'Finlande (2)'!L17</f>
        <v>1.7236002676778942E-2</v>
      </c>
      <c r="K11" s="709">
        <f>'Suède (2)'!L17</f>
        <v>3.3068783068783067E-3</v>
      </c>
      <c r="L11" s="709">
        <f>'Pologne (2)'!L17</f>
        <v>1.1249290810165529E-2</v>
      </c>
      <c r="M11" s="709">
        <f>'Tchequie (2)'!L17</f>
        <v>7.1784851133850983E-3</v>
      </c>
      <c r="N11" s="709">
        <f>'UK (2)'!L17</f>
        <v>1.3673800362514707E-2</v>
      </c>
      <c r="O11" s="709">
        <f>'USA (2)'!L17</f>
        <v>1.3776682666918578E-2</v>
      </c>
      <c r="P11" s="715">
        <f>'Canada (2)'!L17</f>
        <v>3.0829087174625746E-2</v>
      </c>
    </row>
    <row r="12" spans="2:16" ht="20.100000000000001" customHeight="1" x14ac:dyDescent="0.25">
      <c r="B12" s="701" t="s">
        <v>117</v>
      </c>
      <c r="C12" s="708">
        <f>'France (2)'!L18</f>
        <v>1.2258667070540975E-2</v>
      </c>
      <c r="D12" s="709">
        <f>'Allemagne (2)'!L18</f>
        <v>5.5637178159396901E-3</v>
      </c>
      <c r="E12" s="709">
        <f>'Italie (2)'!L18</f>
        <v>2.6583840794801961E-2</v>
      </c>
      <c r="F12" s="709">
        <f>'Espagne (2)'!L18</f>
        <v>8.4758275779947597E-3</v>
      </c>
      <c r="G12" s="709">
        <f>'Belgique (2)'!L18</f>
        <v>1.2772280952560101E-2</v>
      </c>
      <c r="H12" s="709">
        <f>'Pays Bas (2)'!L18</f>
        <v>7.2387149247661649E-3</v>
      </c>
      <c r="I12" s="709">
        <f>'Autriche (2)'!L18</f>
        <v>2.6210490410226467E-2</v>
      </c>
      <c r="J12" s="709">
        <f>'Finlande (2)'!L18</f>
        <v>2.3791434307383449E-2</v>
      </c>
      <c r="K12" s="709">
        <f>'Suède (2)'!L18</f>
        <v>5.4894179894179893E-3</v>
      </c>
      <c r="L12" s="709">
        <f>'Pologne (2)'!L18</f>
        <v>2.5728886817381055E-2</v>
      </c>
      <c r="M12" s="709">
        <f>'Tchequie (2)'!L18</f>
        <v>2.5258394610993985E-2</v>
      </c>
      <c r="N12" s="709">
        <f>'UK (2)'!L18</f>
        <v>6.073711323814672E-2</v>
      </c>
      <c r="O12" s="709">
        <f>'USA (2)'!L18</f>
        <v>2.2289502220945175E-2</v>
      </c>
      <c r="P12" s="715">
        <f>'Canada (2)'!L18</f>
        <v>7.0505984121341393E-3</v>
      </c>
    </row>
    <row r="13" spans="2:16" ht="20.100000000000001" customHeight="1" x14ac:dyDescent="0.25">
      <c r="B13" s="701" t="s">
        <v>118</v>
      </c>
      <c r="C13" s="708">
        <f>'France (2)'!L19</f>
        <v>1.5552766899615598E-2</v>
      </c>
      <c r="D13" s="709">
        <f>'Allemagne (2)'!L19</f>
        <v>5.2048459741323251E-2</v>
      </c>
      <c r="E13" s="709">
        <f>'Italie (2)'!L19</f>
        <v>4.5056458275957036E-2</v>
      </c>
      <c r="F13" s="709">
        <f>'Espagne (2)'!L19</f>
        <v>2.5501309835675161E-2</v>
      </c>
      <c r="G13" s="709">
        <f>'Belgique (2)'!L19</f>
        <v>1.6299236296602838E-2</v>
      </c>
      <c r="H13" s="709">
        <f>'Pays Bas (2)'!L19</f>
        <v>3.4160227734851563E-2</v>
      </c>
      <c r="I13" s="709">
        <f>'Autriche (2)'!L19</f>
        <v>2.6089562074012612E-2</v>
      </c>
      <c r="J13" s="709">
        <f>'Finlande (2)'!L19</f>
        <v>4.6382556323890253E-2</v>
      </c>
      <c r="K13" s="709">
        <f>'Suède (2)'!L19</f>
        <v>1.9962522045855378E-2</v>
      </c>
      <c r="L13" s="709">
        <f>'Pologne (2)'!L19</f>
        <v>2.012394542733241E-2</v>
      </c>
      <c r="M13" s="709">
        <f>'Tchequie (2)'!L19</f>
        <v>2.1103512109836992E-2</v>
      </c>
      <c r="N13" s="709">
        <f>'UK (2)'!L19</f>
        <v>3.2435526441313957E-2</v>
      </c>
      <c r="O13" s="709">
        <f>'USA (2)'!L19</f>
        <v>3.9971650230163525E-2</v>
      </c>
      <c r="P13" s="715">
        <f>'Canada (2)'!L19</f>
        <v>3.4877750128372242E-2</v>
      </c>
    </row>
    <row r="14" spans="2:16" ht="20.100000000000001" customHeight="1" x14ac:dyDescent="0.25">
      <c r="B14" s="701" t="s">
        <v>119</v>
      </c>
      <c r="C14" s="708">
        <f>'France (2)'!L20</f>
        <v>3.8750297496700489E-2</v>
      </c>
      <c r="D14" s="709">
        <f>'Allemagne (2)'!L20</f>
        <v>2.7674076928635084E-2</v>
      </c>
      <c r="E14" s="709">
        <f>'Italie (2)'!L20</f>
        <v>3.9256607199322703E-2</v>
      </c>
      <c r="F14" s="709">
        <f>'Espagne (2)'!L20</f>
        <v>2.4351035960943082E-2</v>
      </c>
      <c r="G14" s="709">
        <f>'Belgique (2)'!L20</f>
        <v>3.2626688235958011E-2</v>
      </c>
      <c r="H14" s="709">
        <f>'Pays Bas (2)'!L20</f>
        <v>2.1716144774298497E-2</v>
      </c>
      <c r="I14" s="709">
        <f>'Autriche (2)'!L20</f>
        <v>6.6674430519182676E-2</v>
      </c>
      <c r="J14" s="709">
        <f>'Finlande (2)'!L20</f>
        <v>3.0380994869507027E-2</v>
      </c>
      <c r="K14" s="709">
        <f>'Suède (2)'!L20</f>
        <v>1.7449294532627866E-2</v>
      </c>
      <c r="L14" s="709">
        <f>'Pologne (2)'!L20</f>
        <v>8.8032644813259113E-3</v>
      </c>
      <c r="M14" s="709">
        <f>'Tchequie (2)'!L20</f>
        <v>1.3143415436828303E-2</v>
      </c>
      <c r="N14" s="709">
        <f>'UK (2)'!L20</f>
        <v>5.7875155022736671E-2</v>
      </c>
      <c r="O14" s="709">
        <f>'USA (2)'!L20</f>
        <v>2.9064385433538599E-2</v>
      </c>
      <c r="P14" s="715">
        <f>'Canada (2)'!L20</f>
        <v>4.9393688035707234E-2</v>
      </c>
    </row>
    <row r="15" spans="2:16" ht="20.100000000000001" customHeight="1" x14ac:dyDescent="0.25">
      <c r="B15" s="701" t="s">
        <v>120</v>
      </c>
      <c r="C15" s="708">
        <f>'France (2)'!L21</f>
        <v>0.10379028826528772</v>
      </c>
      <c r="D15" s="709">
        <f>'Allemagne (2)'!L21</f>
        <v>0.14858257665165345</v>
      </c>
      <c r="E15" s="709">
        <f>'Italie (2)'!L21</f>
        <v>0.10685353488988851</v>
      </c>
      <c r="F15" s="709">
        <f>'Espagne (2)'!L21</f>
        <v>0.11832341033579423</v>
      </c>
      <c r="G15" s="709">
        <f>'Belgique (2)'!L21</f>
        <v>8.9725743952447243E-2</v>
      </c>
      <c r="H15" s="709">
        <f>'Pays Bas (2)'!L21</f>
        <v>0.13070353802358683</v>
      </c>
      <c r="I15" s="709">
        <f>'Autriche (2)'!L21</f>
        <v>0.17633877279867957</v>
      </c>
      <c r="J15" s="709">
        <f>'Finlande (2)'!L21</f>
        <v>0.1281425384786973</v>
      </c>
      <c r="K15" s="709">
        <f>'Suède (2)'!L21</f>
        <v>0.19889770723104055</v>
      </c>
      <c r="L15" s="709">
        <f>'Pologne (2)'!L21</f>
        <v>3.7935587420146702E-2</v>
      </c>
      <c r="M15" s="709">
        <f>'Tchequie (2)'!L21</f>
        <v>0.16439553658662004</v>
      </c>
      <c r="N15" s="709">
        <f>'UK (2)'!L21</f>
        <v>8.633573949820332E-2</v>
      </c>
      <c r="O15" s="709">
        <f>'USA (2)'!L21</f>
        <v>0.15995003775377192</v>
      </c>
      <c r="P15" s="715">
        <f>'Canada (2)'!L21</f>
        <v>7.1690958644389152E-2</v>
      </c>
    </row>
    <row r="16" spans="2:16" ht="20.100000000000001" customHeight="1" x14ac:dyDescent="0.25">
      <c r="B16" s="701" t="s">
        <v>121</v>
      </c>
      <c r="C16" s="708">
        <f>'France (2)'!L22</f>
        <v>7.6718088520593974E-2</v>
      </c>
      <c r="D16" s="709">
        <f>'Allemagne (2)'!L22</f>
        <v>2.4494809605240975E-2</v>
      </c>
      <c r="E16" s="709">
        <f>'Italie (2)'!L22</f>
        <v>7.1301651417322032E-2</v>
      </c>
      <c r="F16" s="709">
        <f>'Espagne (2)'!L22</f>
        <v>6.5146463443677069E-2</v>
      </c>
      <c r="G16" s="709">
        <f>'Belgique (2)'!L22</f>
        <v>0.11146119408600128</v>
      </c>
      <c r="H16" s="709">
        <f>'Pays Bas (2)'!L22</f>
        <v>8.3285888572590477E-2</v>
      </c>
      <c r="I16" s="709">
        <f>'Autriche (2)'!L22</f>
        <v>7.602380030596434E-2</v>
      </c>
      <c r="J16" s="709">
        <f>'Finlande (2)'!L22</f>
        <v>0.10844947579745705</v>
      </c>
      <c r="K16" s="709">
        <f>'Suède (2)'!L22</f>
        <v>5.2270723104056435E-2</v>
      </c>
      <c r="L16" s="709">
        <f>'Pologne (2)'!L22</f>
        <v>5.2238986496350469E-2</v>
      </c>
      <c r="M16" s="709">
        <f>'Tchequie (2)'!L22</f>
        <v>6.7712243533707001E-2</v>
      </c>
      <c r="N16" s="709">
        <f>'UK (2)'!L22</f>
        <v>5.529939262886762E-2</v>
      </c>
      <c r="O16" s="709">
        <f>'USA (2)'!L22</f>
        <v>0.26434310404887063</v>
      </c>
      <c r="P16" s="715">
        <f>'Canada (2)'!L22</f>
        <v>3.1105581230003555E-2</v>
      </c>
    </row>
    <row r="17" spans="2:16" ht="20.100000000000001" customHeight="1" x14ac:dyDescent="0.25">
      <c r="B17" s="701" t="s">
        <v>122</v>
      </c>
      <c r="C17" s="708">
        <f>'France (2)'!L23</f>
        <v>5.9890593334631495E-2</v>
      </c>
      <c r="D17" s="709">
        <f>'Allemagne (2)'!L23</f>
        <v>6.6162479828512241E-2</v>
      </c>
      <c r="E17" s="709">
        <f>'Italie (2)'!L23</f>
        <v>7.6854656915246289E-2</v>
      </c>
      <c r="F17" s="709">
        <f>'Espagne (2)'!L23</f>
        <v>5.7001667063586565E-2</v>
      </c>
      <c r="G17" s="709">
        <f>'Belgique (2)'!L23</f>
        <v>9.0816748805537792E-2</v>
      </c>
      <c r="H17" s="709">
        <f>'Pays Bas (2)'!L23</f>
        <v>9.3371289141927619E-2</v>
      </c>
      <c r="I17" s="709">
        <f>'Autriche (2)'!L23</f>
        <v>4.4436469482694953E-2</v>
      </c>
      <c r="J17" s="709">
        <f>'Finlande (2)'!L23</f>
        <v>0.10154316306045059</v>
      </c>
      <c r="K17" s="709">
        <f>'Suède (2)'!L23</f>
        <v>7.4272486772486768E-2</v>
      </c>
      <c r="L17" s="709">
        <f>'Pologne (2)'!L23</f>
        <v>4.8462791478076792E-2</v>
      </c>
      <c r="M17" s="709">
        <f>'Tchequie (2)'!L23</f>
        <v>5.0835604463413377E-2</v>
      </c>
      <c r="N17" s="709">
        <f>'UK (2)'!L23</f>
        <v>4.5346137946385985E-2</v>
      </c>
      <c r="O17" s="709">
        <f>'USA (2)'!L23</f>
        <v>6.7512961253674508E-2</v>
      </c>
      <c r="P17" s="715">
        <f>'Canada (2)'!L23</f>
        <v>8.2770470434885654E-2</v>
      </c>
    </row>
    <row r="18" spans="2:16" ht="20.100000000000001" customHeight="1" x14ac:dyDescent="0.25">
      <c r="B18" s="701" t="s">
        <v>123</v>
      </c>
      <c r="C18" s="708">
        <f>'France (2)'!L24</f>
        <v>0</v>
      </c>
      <c r="D18" s="709">
        <f>'Allemagne (2)'!L24</f>
        <v>9.6823141212456949E-3</v>
      </c>
      <c r="E18" s="709">
        <f>'Italie (2)'!L24</f>
        <v>6.9361567571427115E-5</v>
      </c>
      <c r="F18" s="709">
        <f>'Espagne (2)'!L24</f>
        <v>0</v>
      </c>
      <c r="G18" s="709">
        <f>'Belgique (2)'!L24</f>
        <v>2.360708776945939E-3</v>
      </c>
      <c r="H18" s="709">
        <f>'Pays Bas (2)'!L24</f>
        <v>8.1333875559170387E-3</v>
      </c>
      <c r="I18" s="709">
        <f>'Autriche (2)'!L24</f>
        <v>6.4320016165503281E-4</v>
      </c>
      <c r="J18" s="709">
        <f>'Finlande (2)'!L24</f>
        <v>4.9790318982824008E-3</v>
      </c>
      <c r="K18" s="709">
        <f>'Suède (2)'!L24</f>
        <v>3.5934744268077603E-3</v>
      </c>
      <c r="L18" s="709">
        <f>'Pologne (2)'!L24</f>
        <v>6.9551094437785808E-3</v>
      </c>
      <c r="M18" s="709">
        <f>'Tchequie (2)'!L24</f>
        <v>1.0284362626626215E-5</v>
      </c>
      <c r="N18" s="709">
        <f>'UK (2)'!L24</f>
        <v>1.6217763220656978E-3</v>
      </c>
      <c r="O18" s="709">
        <f>'USA (2)'!L24</f>
        <v>3.9246210354439362E-5</v>
      </c>
      <c r="P18" s="715"/>
    </row>
    <row r="19" spans="2:16" ht="20.100000000000001" customHeight="1" x14ac:dyDescent="0.25">
      <c r="B19" s="701" t="s">
        <v>124</v>
      </c>
      <c r="C19" s="708">
        <f>'France (2)'!L25</f>
        <v>2.2880200783227675E-3</v>
      </c>
      <c r="D19" s="709">
        <f>'Allemagne (2)'!L25</f>
        <v>5.9731689106192346E-3</v>
      </c>
      <c r="E19" s="709">
        <f>'Italie (2)'!L25</f>
        <v>2.2685312688066751E-3</v>
      </c>
      <c r="F19" s="709">
        <f>'Espagne (2)'!L25</f>
        <v>2.040962133841391E-3</v>
      </c>
      <c r="G19" s="709">
        <f>'Belgique (2)'!L25</f>
        <v>1.9750949926639329E-4</v>
      </c>
      <c r="H19" s="709">
        <f>'Pays Bas (2)'!L25</f>
        <v>5.2867019113460754E-3</v>
      </c>
      <c r="I19" s="709">
        <f>'Autriche (2)'!L25</f>
        <v>6.2084741928648249E-4</v>
      </c>
      <c r="J19" s="709">
        <f>'Finlande (2)'!L25</f>
        <v>1.2444791434307384E-3</v>
      </c>
      <c r="K19" s="709">
        <f>'Suède (2)'!L25</f>
        <v>1.3447971781305114E-3</v>
      </c>
      <c r="L19" s="709">
        <f>'Pologne (2)'!L25</f>
        <v>3.1220104677404069E-3</v>
      </c>
      <c r="M19" s="709">
        <f>'Tchequie (2)'!L25</f>
        <v>2.2625597778577674E-4</v>
      </c>
      <c r="N19" s="709">
        <f>'UK (2)'!L25</f>
        <v>2.0987693579673735E-3</v>
      </c>
      <c r="O19" s="709">
        <v>5.0000000000000001E-3</v>
      </c>
      <c r="P19" s="715">
        <f>'Canada (2)'!L25</f>
        <v>2.2317020184066043E-3</v>
      </c>
    </row>
    <row r="20" spans="2:16" ht="20.100000000000001" customHeight="1" x14ac:dyDescent="0.25">
      <c r="B20" s="701" t="s">
        <v>125</v>
      </c>
      <c r="C20" s="708">
        <f>'France (2)'!L26</f>
        <v>1.5415738116359072E-3</v>
      </c>
      <c r="D20" s="709">
        <f>'Allemagne (2)'!L26</f>
        <v>1.2042679255280715E-3</v>
      </c>
      <c r="E20" s="709">
        <f>'Italie (2)'!L26</f>
        <v>1.8258412640125667E-3</v>
      </c>
      <c r="F20" s="709">
        <f>'Espagne (2)'!L26</f>
        <v>6.1919504643962852E-4</v>
      </c>
      <c r="G20" s="709">
        <f>'Belgique (2)'!L26</f>
        <v>5.0788156954215417E-4</v>
      </c>
      <c r="H20" s="709">
        <f>'Pays Bas (2)'!L26</f>
        <v>1.3013420089467262E-3</v>
      </c>
      <c r="I20" s="709">
        <f>'Autriche (2)'!L26</f>
        <v>5.7077727638093004E-4</v>
      </c>
      <c r="J20" s="709"/>
      <c r="K20" s="709">
        <f>'Suède (2)'!L26</f>
        <v>5.6216931216931216E-4</v>
      </c>
      <c r="L20" s="709">
        <f>'Pologne (2)'!L26</f>
        <v>3.6034297643984877E-3</v>
      </c>
      <c r="M20" s="709">
        <f>'Tchequie (2)'!L26</f>
        <v>6.4791484547745148E-4</v>
      </c>
      <c r="N20" s="709">
        <f>'UK (2)'!L26</f>
        <v>0</v>
      </c>
      <c r="O20" s="709"/>
      <c r="P20" s="715"/>
    </row>
    <row r="21" spans="2:16" ht="20.100000000000001" customHeight="1" x14ac:dyDescent="0.25">
      <c r="B21" s="701" t="s">
        <v>126</v>
      </c>
      <c r="C21" s="708">
        <f>'France (2)'!L27</f>
        <v>3.9684256835212069E-3</v>
      </c>
      <c r="D21" s="709">
        <f>'Allemagne (2)'!L27</f>
        <v>4.5762181170066714E-4</v>
      </c>
      <c r="E21" s="709">
        <f>'Italie (2)'!L27</f>
        <v>6.8429266501422933E-2</v>
      </c>
      <c r="F21" s="709">
        <f>'Espagne (2)'!L27</f>
        <v>1.124077161228864E-2</v>
      </c>
      <c r="G21" s="709">
        <f>'Belgique (2)'!L27</f>
        <v>3.7150596290583503E-3</v>
      </c>
      <c r="H21" s="709">
        <f>'Pays Bas (2)'!L27</f>
        <v>1.1305408702724685E-2</v>
      </c>
      <c r="I21" s="709">
        <f>'Autriche (2)'!L27</f>
        <v>5.8370833784113629E-3</v>
      </c>
      <c r="J21" s="709">
        <f>'Finlande (2)'!L27</f>
        <v>1.5913450814186929E-2</v>
      </c>
      <c r="K21" s="709">
        <f>'Suède (2)'!L27</f>
        <v>1.9069664902998237E-3</v>
      </c>
      <c r="L21" s="709">
        <f>'Pologne (2)'!L27</f>
        <v>2.1595938019410353E-3</v>
      </c>
      <c r="M21" s="709">
        <f>'Tchequie (2)'!L27</f>
        <v>5.9957834113230834E-3</v>
      </c>
      <c r="N21" s="709">
        <f>'UK (2)'!L27</f>
        <v>3.1799535726778389E-4</v>
      </c>
      <c r="O21" s="709">
        <f>'USA (2)'!L27</f>
        <v>4.8445207173413475E-3</v>
      </c>
      <c r="P21" s="715">
        <f>'Canada (2)'!L27</f>
        <v>1.459493620887151E-2</v>
      </c>
    </row>
    <row r="22" spans="2:16" ht="20.100000000000001" customHeight="1" x14ac:dyDescent="0.25">
      <c r="B22" s="701" t="s">
        <v>127</v>
      </c>
      <c r="C22" s="708">
        <f>'France (2)'!L28</f>
        <v>7.5329770584968659E-3</v>
      </c>
      <c r="D22" s="709">
        <f>'Allemagne (2)'!L28</f>
        <v>1.1994508538259592E-2</v>
      </c>
      <c r="E22" s="709">
        <f>'Italie (2)'!L28</f>
        <v>3.2559135836469901E-3</v>
      </c>
      <c r="F22" s="709">
        <f>'Espagne (2)'!L28</f>
        <v>2.7839961895689451E-3</v>
      </c>
      <c r="G22" s="709">
        <f>'Belgique (2)'!L28</f>
        <v>1.2800496595312441E-2</v>
      </c>
      <c r="H22" s="709">
        <f>'Pays Bas (2)'!L28</f>
        <v>1.9764131760878406E-2</v>
      </c>
      <c r="I22" s="709">
        <f>'Autriche (2)'!L28</f>
        <v>1.3825059391236473E-2</v>
      </c>
      <c r="J22" s="709">
        <f>'Finlande (2)'!L28</f>
        <v>1.9098817755966987E-2</v>
      </c>
      <c r="K22" s="709">
        <f>'Suède (2)'!L28</f>
        <v>1.2356701940035273E-2</v>
      </c>
      <c r="L22" s="709">
        <f>'Pologne (2)'!L28</f>
        <v>1.3224080359752277E-2</v>
      </c>
      <c r="M22" s="709">
        <f>'Tchequie (2)'!L28</f>
        <v>1.092199310947704E-2</v>
      </c>
      <c r="N22" s="709">
        <f>'UK (2)'!L28</f>
        <v>3.8795433586669634E-3</v>
      </c>
      <c r="O22" s="709">
        <f>'USA (2)'!L28</f>
        <v>9.9392298755339153E-3</v>
      </c>
      <c r="P22" s="715">
        <f>'Canada (2)'!L28</f>
        <v>9.9142868428328795E-3</v>
      </c>
    </row>
    <row r="23" spans="2:16" ht="21.75" customHeight="1" x14ac:dyDescent="0.25">
      <c r="B23" s="710" t="s">
        <v>128</v>
      </c>
      <c r="C23" s="711">
        <f>SUM(C4:C22)</f>
        <v>0.99999999999999978</v>
      </c>
      <c r="D23" s="712">
        <f>SUM(D4:D22)</f>
        <v>0.99999999999999978</v>
      </c>
      <c r="E23" s="712">
        <f t="shared" ref="E23:P23" si="0">SUM(E4:E22)</f>
        <v>1.0000020400461049</v>
      </c>
      <c r="F23" s="712">
        <f t="shared" si="0"/>
        <v>1</v>
      </c>
      <c r="G23" s="712">
        <f t="shared" si="0"/>
        <v>1</v>
      </c>
      <c r="H23" s="712">
        <f t="shared" si="0"/>
        <v>1.0000000000000002</v>
      </c>
      <c r="I23" s="712">
        <f t="shared" si="0"/>
        <v>1</v>
      </c>
      <c r="J23" s="712">
        <f t="shared" si="0"/>
        <v>0.99999999999999989</v>
      </c>
      <c r="K23" s="712">
        <f t="shared" si="0"/>
        <v>1.0000000000000002</v>
      </c>
      <c r="L23" s="712">
        <f t="shared" si="0"/>
        <v>1.0000000000000002</v>
      </c>
      <c r="M23" s="712">
        <f t="shared" si="0"/>
        <v>1.0000000000000002</v>
      </c>
      <c r="N23" s="712">
        <f t="shared" si="0"/>
        <v>0.99999999999999989</v>
      </c>
      <c r="O23" s="712">
        <f t="shared" si="0"/>
        <v>1.0003171710452514</v>
      </c>
      <c r="P23" s="713">
        <f t="shared" si="0"/>
        <v>0.99999999999999989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50</vt:i4>
      </vt:variant>
    </vt:vector>
  </HeadingPairs>
  <TitlesOfParts>
    <vt:vector size="50" baseType="lpstr">
      <vt:lpstr>Agriculture</vt:lpstr>
      <vt:lpstr>Industrie extractive</vt:lpstr>
      <vt:lpstr>Industrie</vt:lpstr>
      <vt:lpstr>énergie</vt:lpstr>
      <vt:lpstr>eau assainissment</vt:lpstr>
      <vt:lpstr>constructon</vt:lpstr>
      <vt:lpstr>commerce</vt:lpstr>
      <vt:lpstr>transport</vt:lpstr>
      <vt:lpstr>hébergement</vt:lpstr>
      <vt:lpstr>information</vt:lpstr>
      <vt:lpstr>financiers</vt:lpstr>
      <vt:lpstr>immobilier</vt:lpstr>
      <vt:lpstr>SRE1</vt:lpstr>
      <vt:lpstr>SRE2</vt:lpstr>
      <vt:lpstr>administration</vt:lpstr>
      <vt:lpstr>education</vt:lpstr>
      <vt:lpstr>sante</vt:lpstr>
      <vt:lpstr>arts et spectacles</vt:lpstr>
      <vt:lpstr>autres services</vt:lpstr>
      <vt:lpstr>France</vt:lpstr>
      <vt:lpstr>France (2)</vt:lpstr>
      <vt:lpstr>Allemagne</vt:lpstr>
      <vt:lpstr>Allemagne (2)</vt:lpstr>
      <vt:lpstr>Italie</vt:lpstr>
      <vt:lpstr>Italie (2)</vt:lpstr>
      <vt:lpstr>Espagne</vt:lpstr>
      <vt:lpstr>Espagne (2)</vt:lpstr>
      <vt:lpstr>Belgique</vt:lpstr>
      <vt:lpstr>Belgique (2)</vt:lpstr>
      <vt:lpstr>Pays Bas</vt:lpstr>
      <vt:lpstr>Pays Bas (2)</vt:lpstr>
      <vt:lpstr>Autriche</vt:lpstr>
      <vt:lpstr>Autriche (2)</vt:lpstr>
      <vt:lpstr>pays UE</vt:lpstr>
      <vt:lpstr>pays UE (2)</vt:lpstr>
      <vt:lpstr>Finlande</vt:lpstr>
      <vt:lpstr>Finlande (2)</vt:lpstr>
      <vt:lpstr>Suède</vt:lpstr>
      <vt:lpstr>Suède (2)</vt:lpstr>
      <vt:lpstr>Pologne</vt:lpstr>
      <vt:lpstr>Pologne (2)</vt:lpstr>
      <vt:lpstr>Tchequie</vt:lpstr>
      <vt:lpstr>Tchequie (2)</vt:lpstr>
      <vt:lpstr>UK</vt:lpstr>
      <vt:lpstr>UK (2)</vt:lpstr>
      <vt:lpstr>USA</vt:lpstr>
      <vt:lpstr>USA (2)</vt:lpstr>
      <vt:lpstr>Canada</vt:lpstr>
      <vt:lpstr>Canada (2)</vt:lpstr>
      <vt:lpstr>Overview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2025-02-24T11:26:44Z</dcterms:created>
  <dcterms:modified xsi:type="dcterms:W3CDTF">2025-03-21T20:07:41Z</dcterms:modified>
</cp:coreProperties>
</file>