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C8017FB5-E935-4BCE-9F97-7F87F7F1870F}" xr6:coauthVersionLast="36" xr6:coauthVersionMax="36" xr10:uidLastSave="{00000000-0000-0000-0000-000000000000}"/>
  <bookViews>
    <workbookView xWindow="360" yWindow="495" windowWidth="23415" windowHeight="9405" firstSheet="3" activeTab="7" xr2:uid="{00000000-000D-0000-FFFF-FFFF00000000}"/>
  </bookViews>
  <sheets>
    <sheet name="Summary" sheetId="1" r:id="rId1"/>
    <sheet name="Structure" sheetId="2" r:id="rId2"/>
    <sheet name="TES prix d'acquisition" sheetId="3" r:id="rId3"/>
    <sheet name="TES prix d'acquisition (2)" sheetId="7" r:id="rId4"/>
    <sheet name="TES symétrique" sheetId="4" r:id="rId5"/>
    <sheet name="TES symétrique (produit)" sheetId="6" r:id="rId6"/>
    <sheet name="graphique" sheetId="5" r:id="rId7"/>
    <sheet name="graphique (2)" sheetId="8" r:id="rId8"/>
  </sheets>
  <calcPr calcId="191029"/>
</workbook>
</file>

<file path=xl/calcChain.xml><?xml version="1.0" encoding="utf-8"?>
<calcChain xmlns="http://schemas.openxmlformats.org/spreadsheetml/2006/main">
  <c r="B21" i="8" l="1"/>
  <c r="H59" i="6"/>
  <c r="I59" i="6" s="1"/>
  <c r="C21" i="8" s="1"/>
  <c r="H58" i="6"/>
  <c r="I58" i="6" s="1"/>
  <c r="C10" i="8" s="1"/>
  <c r="H58" i="7"/>
  <c r="I58" i="7" s="1"/>
  <c r="H57" i="7"/>
  <c r="I57" i="7" s="1"/>
  <c r="B10" i="8" s="1"/>
  <c r="H56" i="6"/>
  <c r="I56" i="6" s="1"/>
  <c r="C20" i="8" s="1"/>
  <c r="H55" i="6"/>
  <c r="I55" i="6" s="1"/>
  <c r="C9" i="8" s="1"/>
  <c r="I55" i="7"/>
  <c r="B20" i="8" s="1"/>
  <c r="I54" i="7"/>
  <c r="B9" i="8" s="1"/>
  <c r="H55" i="7"/>
  <c r="H54" i="7"/>
  <c r="B19" i="8"/>
  <c r="H52" i="7"/>
  <c r="I52" i="7" s="1"/>
  <c r="H51" i="7"/>
  <c r="I51" i="7" s="1"/>
  <c r="B8" i="8" s="1"/>
  <c r="H49" i="7"/>
  <c r="I49" i="7" s="1"/>
  <c r="B18" i="8" s="1"/>
  <c r="H48" i="7"/>
  <c r="I48" i="7" s="1"/>
  <c r="B7" i="8" s="1"/>
  <c r="H46" i="7"/>
  <c r="I46" i="7" s="1"/>
  <c r="B17" i="8" s="1"/>
  <c r="H45" i="7"/>
  <c r="I45" i="7" s="1"/>
  <c r="B6" i="8" s="1"/>
  <c r="H43" i="7"/>
  <c r="I43" i="7" s="1"/>
  <c r="B16" i="8" s="1"/>
  <c r="H42" i="7"/>
  <c r="I42" i="7" s="1"/>
  <c r="B5" i="8" s="1"/>
  <c r="H40" i="7"/>
  <c r="I40" i="7" s="1"/>
  <c r="B15" i="8" s="1"/>
  <c r="H39" i="7"/>
  <c r="I39" i="7" s="1"/>
  <c r="B4" i="8" s="1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C14" i="6"/>
  <c r="H53" i="6"/>
  <c r="I53" i="6" s="1"/>
  <c r="C19" i="8" s="1"/>
  <c r="H52" i="6"/>
  <c r="I52" i="6" s="1"/>
  <c r="C8" i="8" s="1"/>
  <c r="H50" i="6"/>
  <c r="I50" i="6" s="1"/>
  <c r="C18" i="8" s="1"/>
  <c r="H49" i="6"/>
  <c r="I49" i="6" s="1"/>
  <c r="C7" i="8" s="1"/>
  <c r="H47" i="6"/>
  <c r="I47" i="6" s="1"/>
  <c r="C17" i="8" s="1"/>
  <c r="H46" i="6"/>
  <c r="I46" i="6" s="1"/>
  <c r="C6" i="8" s="1"/>
  <c r="H44" i="6"/>
  <c r="I44" i="6" s="1"/>
  <c r="C16" i="8" s="1"/>
  <c r="H43" i="6"/>
  <c r="I43" i="6" s="1"/>
  <c r="C5" i="8" s="1"/>
  <c r="H41" i="6"/>
  <c r="I41" i="6" s="1"/>
  <c r="C15" i="8" s="1"/>
  <c r="H40" i="6"/>
  <c r="I40" i="6" s="1"/>
  <c r="C4" i="8" s="1"/>
  <c r="C38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H38" i="6"/>
  <c r="A13" i="6"/>
  <c r="C18" i="5"/>
  <c r="C16" i="5"/>
  <c r="B15" i="5"/>
  <c r="C9" i="5"/>
  <c r="H56" i="4"/>
  <c r="I56" i="4" s="1"/>
  <c r="C20" i="5" s="1"/>
  <c r="H55" i="4"/>
  <c r="I55" i="4" s="1"/>
  <c r="H53" i="4"/>
  <c r="I53" i="4" s="1"/>
  <c r="C19" i="5" s="1"/>
  <c r="H52" i="4"/>
  <c r="I52" i="4" s="1"/>
  <c r="C8" i="5" s="1"/>
  <c r="C7" i="5"/>
  <c r="H50" i="4"/>
  <c r="I50" i="4" s="1"/>
  <c r="B18" i="5" s="1"/>
  <c r="H49" i="4"/>
  <c r="I49" i="4" s="1"/>
  <c r="C4" i="5"/>
  <c r="H47" i="4"/>
  <c r="I47" i="4" s="1"/>
  <c r="C17" i="5" s="1"/>
  <c r="H46" i="4"/>
  <c r="I46" i="4" s="1"/>
  <c r="C6" i="5" s="1"/>
  <c r="H41" i="4"/>
  <c r="I41" i="4" s="1"/>
  <c r="C15" i="5" s="1"/>
  <c r="H40" i="4"/>
  <c r="I40" i="4" s="1"/>
  <c r="B8" i="5"/>
  <c r="B7" i="5"/>
  <c r="H61" i="3"/>
  <c r="I61" i="3" s="1"/>
  <c r="B20" i="5" s="1"/>
  <c r="H60" i="3"/>
  <c r="I60" i="3" s="1"/>
  <c r="B9" i="5" s="1"/>
  <c r="H58" i="3"/>
  <c r="I58" i="3" s="1"/>
  <c r="B19" i="5" s="1"/>
  <c r="H57" i="3"/>
  <c r="I57" i="3" s="1"/>
  <c r="H55" i="3"/>
  <c r="I55" i="3" s="1"/>
  <c r="H54" i="3"/>
  <c r="I54" i="3" s="1"/>
  <c r="H52" i="3"/>
  <c r="I52" i="3" s="1"/>
  <c r="B17" i="5" s="1"/>
  <c r="H51" i="3"/>
  <c r="I51" i="3" s="1"/>
  <c r="B6" i="5" s="1"/>
  <c r="H46" i="3"/>
  <c r="I46" i="3" s="1"/>
  <c r="H45" i="3"/>
  <c r="I45" i="3" s="1"/>
  <c r="B4" i="5" s="1"/>
  <c r="H44" i="4"/>
  <c r="I44" i="4" s="1"/>
  <c r="H43" i="4"/>
  <c r="I43" i="4" s="1"/>
  <c r="C5" i="5" s="1"/>
  <c r="C38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13" i="4"/>
  <c r="H38" i="4" l="1"/>
  <c r="I38" i="4" s="1"/>
  <c r="C14" i="5" s="1"/>
  <c r="H37" i="4"/>
  <c r="I37" i="4" s="1"/>
  <c r="C3" i="5" s="1"/>
  <c r="H37" i="6"/>
  <c r="A33" i="7"/>
  <c r="H36" i="7"/>
  <c r="I36" i="7" s="1"/>
  <c r="B3" i="8" s="1"/>
  <c r="H37" i="7"/>
  <c r="I37" i="7" s="1"/>
  <c r="B14" i="8" s="1"/>
  <c r="I38" i="6"/>
  <c r="C14" i="8" s="1"/>
  <c r="I37" i="6"/>
  <c r="C3" i="8" s="1"/>
  <c r="E3" i="8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C39" i="3"/>
  <c r="A38" i="3"/>
  <c r="A37" i="3"/>
  <c r="A36" i="3"/>
  <c r="A35" i="3"/>
  <c r="A34" i="3"/>
  <c r="A33" i="3"/>
  <c r="A32" i="3"/>
  <c r="A31" i="3"/>
  <c r="A30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H49" i="3"/>
  <c r="I49" i="3" s="1"/>
  <c r="B16" i="5" s="1"/>
  <c r="H48" i="3"/>
  <c r="I48" i="3" s="1"/>
  <c r="B5" i="5" s="1"/>
  <c r="H42" i="3" l="1"/>
  <c r="I42" i="3" s="1"/>
  <c r="B3" i="5" s="1"/>
  <c r="H43" i="3"/>
  <c r="I43" i="3" s="1"/>
  <c r="B14" i="5" s="1"/>
  <c r="A39" i="3"/>
</calcChain>
</file>

<file path=xl/sharedStrings.xml><?xml version="1.0" encoding="utf-8"?>
<sst xmlns="http://schemas.openxmlformats.org/spreadsheetml/2006/main" count="2863" uniqueCount="239">
  <si>
    <t>Use table at purchasers' prices [naio_10_cp16__custom_16115441]</t>
  </si>
  <si>
    <t>Open product page</t>
  </si>
  <si>
    <t>Open in Data Browser</t>
  </si>
  <si>
    <t xml:space="preserve">Description: </t>
  </si>
  <si>
    <t>-</t>
  </si>
  <si>
    <t xml:space="preserve">Last update of data: </t>
  </si>
  <si>
    <t>01/04/2025 23:00</t>
  </si>
  <si>
    <t xml:space="preserve">Last change of data structure: </t>
  </si>
  <si>
    <t>26/11/2024 23:00</t>
  </si>
  <si>
    <t>Institutional source(s)</t>
  </si>
  <si>
    <t>Eurostat</t>
  </si>
  <si>
    <t>Contents</t>
  </si>
  <si>
    <t>Time frequency</t>
  </si>
  <si>
    <t>Unit of measure</t>
  </si>
  <si>
    <t>Stock or flow</t>
  </si>
  <si>
    <t>Products, adjustments and value added</t>
  </si>
  <si>
    <t>Time</t>
  </si>
  <si>
    <t>Sheet 1</t>
  </si>
  <si>
    <t>Annual</t>
  </si>
  <si>
    <t>Million euro</t>
  </si>
  <si>
    <t>Total</t>
  </si>
  <si>
    <t>Value added, gross</t>
  </si>
  <si>
    <t>2020</t>
  </si>
  <si>
    <t>Sheet 2</t>
  </si>
  <si>
    <t>Hours worked</t>
  </si>
  <si>
    <t>Structure</t>
  </si>
  <si>
    <t>Dimension</t>
  </si>
  <si>
    <t>Position</t>
  </si>
  <si>
    <t>Label</t>
  </si>
  <si>
    <t>Industries and final uses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</si>
  <si>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</si>
  <si>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</si>
  <si>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</si>
  <si>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</si>
  <si>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products; beverages and tobacco products</t>
  </si>
  <si>
    <t>Manufacture of textiles, wearing apparel,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</si>
  <si>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</si>
  <si>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</si>
  <si>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</si>
  <si>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</si>
  <si>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</si>
  <si>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</si>
  <si>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</si>
  <si>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</si>
  <si>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</si>
  <si>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</si>
  <si>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</si>
  <si>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</si>
  <si>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</si>
  <si>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</si>
  <si>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</si>
  <si>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</si>
  <si>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</si>
  <si>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</si>
  <si>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</si>
  <si>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>Sewerage, waste management, remediation activities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</si>
  <si>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</si>
  <si>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</si>
  <si>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</si>
  <si>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</si>
  <si>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</si>
  <si>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</si>
  <si>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</si>
  <si>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</si>
  <si>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</si>
  <si>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</si>
  <si>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</si>
  <si>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video, television programme production; programming and broadcasting activities</t>
  </si>
  <si>
    <t>Telecommunications</t>
  </si>
  <si>
    <t>Computer programming, consultancy, and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</si>
  <si>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</si>
  <si>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</si>
  <si>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</si>
  <si>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Imputed rents of owner-occupied dwellings</t>
  </si>
  <si>
    <t>Real estate activities excluding imputed rents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</si>
  <si>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</si>
  <si>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</si>
  <si>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</si>
  <si>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</si>
  <si>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</si>
  <si>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</si>
  <si>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</si>
  <si>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</si>
  <si>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investigation, service and landscape, office administrative and support activities</t>
  </si>
  <si>
    <t>Public administration and defence; compulsory social security</t>
  </si>
  <si>
    <t>Education</t>
  </si>
  <si>
    <t>Human health activities</t>
  </si>
  <si>
    <t>Residential care activities and social work activities without accommodation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</si>
  <si>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</si>
  <si>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</si>
  <si>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</si>
  <si>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</si>
  <si>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</si>
  <si>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</si>
  <si>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</si>
  <si>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Geopolitical entity (reporting)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</si>
  <si>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</si>
  <si>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</si>
  <si>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</si>
  <si>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</si>
  <si>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</si>
  <si>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</si>
  <si>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</si>
  <si>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</si>
  <si>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</si>
  <si>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</si>
  <si>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</si>
  <si>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</si>
  <si>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</si>
  <si>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</si>
  <si>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</si>
  <si>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</si>
  <si>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</si>
  <si>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</si>
  <si>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</si>
  <si>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</si>
  <si>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</si>
  <si>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</si>
  <si>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</si>
  <si>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</si>
  <si>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</si>
  <si>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</si>
  <si>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</si>
  <si>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Data extracted on 03/04/2025 18:56:09 from [ESTAT]</t>
  </si>
  <si>
    <t xml:space="preserve">Dataset: </t>
  </si>
  <si>
    <t xml:space="preserve">Last updated: </t>
  </si>
  <si>
    <t>IND_USE (Labels)</t>
  </si>
  <si>
    <t>GEO (Labels)</t>
  </si>
  <si>
    <t/>
  </si>
  <si>
    <t>:</t>
  </si>
  <si>
    <t>Special value</t>
  </si>
  <si>
    <t>not available</t>
  </si>
  <si>
    <t>total</t>
  </si>
  <si>
    <t>industrie</t>
  </si>
  <si>
    <t>industrie énergie</t>
  </si>
  <si>
    <t>Allemagne</t>
  </si>
  <si>
    <t>total pays</t>
  </si>
  <si>
    <t>Data extracted on 03/04/2025 18:42:02 from [ESTAT]</t>
  </si>
  <si>
    <t>Symmetric input-output table at basic prices (product by product) [naio_10_cp1700__custom_16115179]</t>
  </si>
  <si>
    <t>11/03/2025 11:00</t>
  </si>
  <si>
    <t>PRD_USE (Labels)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</si>
  <si>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</si>
  <si>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</si>
  <si>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</si>
  <si>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Food, beverages and tobacco products</t>
  </si>
  <si>
    <t>Textiles, wearing apparel,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</si>
  <si>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</si>
  <si>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</si>
  <si>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</si>
  <si>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</si>
  <si>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</si>
  <si>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</si>
  <si>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</si>
  <si>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</si>
  <si>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</si>
  <si>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</si>
  <si>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</si>
  <si>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</si>
  <si>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</si>
  <si>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</si>
  <si>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</si>
  <si>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 and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</si>
  <si>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</si>
  <si>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</si>
  <si>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</si>
  <si>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>Sewerage services; sewage sludge; waste collection, treatment and disposal services; materials recovery services; remediation services and other waste management services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</si>
  <si>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</si>
  <si>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</si>
  <si>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</si>
  <si>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</si>
  <si>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</si>
  <si>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</si>
  <si>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</si>
  <si>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</si>
  <si>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</si>
  <si>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</si>
  <si>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</si>
  <si>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</si>
  <si>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</si>
  <si>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</si>
  <si>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</si>
  <si>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</si>
  <si>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</si>
  <si>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 excluding imputed rents</t>
  </si>
  <si>
    <t>Legal and accounting services; services of head offices; management consultancy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</si>
  <si>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</si>
  <si>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</si>
  <si>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</si>
  <si>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 and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</si>
  <si>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</si>
  <si>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</si>
  <si>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</si>
  <si>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</si>
  <si>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</si>
  <si>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</si>
  <si>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</si>
  <si>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</si>
  <si>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arts, entertainment, library, archive, museum,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</si>
  <si>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</si>
  <si>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</si>
  <si>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</si>
  <si>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</si>
  <si>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</si>
  <si>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</si>
  <si>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Final consumption expediture</t>
  </si>
  <si>
    <t>Final consumption expenditure by government</t>
  </si>
  <si>
    <t>Final consumption expenditure by households</t>
  </si>
  <si>
    <t>Final consumption expenditure by non-profit organisations serving households (NPISH)</t>
  </si>
  <si>
    <t>Gross capital formation</t>
  </si>
  <si>
    <t>Changes in inventories and acquisition less disposals of valuables</t>
  </si>
  <si>
    <t>Exports of goods and services</t>
  </si>
  <si>
    <t>Exports to EU members states</t>
  </si>
  <si>
    <t>Exports to non-member of the EU</t>
  </si>
  <si>
    <t>Exports to members of the euro area</t>
  </si>
  <si>
    <t>Exports to non-members of the euro area</t>
  </si>
  <si>
    <t>Changes in inventories</t>
  </si>
  <si>
    <t>Acquisitions less disposals of valuables</t>
  </si>
  <si>
    <t>Total use</t>
  </si>
  <si>
    <t>Total final use</t>
  </si>
  <si>
    <t>European Union - 27 countries (from 2020)</t>
  </si>
  <si>
    <t>Data extracted on 03/04/2025 18:50:47 from [ESTAT]</t>
  </si>
  <si>
    <t>Symmetric input-output table at basic prices (industry by industry) [naio_10_cp1750__custom_16115361]</t>
  </si>
  <si>
    <t>30/01/2025 23:00</t>
  </si>
  <si>
    <t>Industries, adjustments and value added</t>
  </si>
  <si>
    <t>Italie</t>
  </si>
  <si>
    <t>Espagne</t>
  </si>
  <si>
    <t>Belgique</t>
  </si>
  <si>
    <t>TES standard</t>
  </si>
  <si>
    <t>TES symétrique</t>
  </si>
  <si>
    <t>UE</t>
  </si>
  <si>
    <t>Pays-Bas</t>
  </si>
  <si>
    <t>Pays Bas</t>
  </si>
  <si>
    <t>industrie - énergie</t>
  </si>
  <si>
    <t>Pologne</t>
  </si>
  <si>
    <t>Pomlogne</t>
  </si>
  <si>
    <t>Total pays (1)</t>
  </si>
  <si>
    <t>Source : Eurostat</t>
  </si>
  <si>
    <t>Autriche</t>
  </si>
  <si>
    <t>(1) Total des pays de l'UE dont le TES symétrique est par "produit" et non par "branche d'activité"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</si>
</sst>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0.0%"/>
  </numFmts>
  <fonts count="9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>
        <bgColor theme="2" tint="-9.9978637043366805E-2"/>
      </patternFill>
    </fill>
  </fills>
  <borders count="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0" fillId="0" borderId="0" xfId="0"/>
    <xf numFmtId="164" fontId="0" fillId="0" borderId="0" xfId="0" applyNumberFormat="1"/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3" fontId="0" fillId="0" borderId="0" xfId="0" applyNumberFormat="1"/>
    <xf numFmtId="3" fontId="2" fillId="7" borderId="0" xfId="0" applyNumberFormat="1" applyFont="1" applyFill="1" applyAlignment="1">
      <alignment horizontal="right" vertical="center" shrinkToFit="1"/>
    </xf>
    <xf numFmtId="3" fontId="0" fillId="8" borderId="0" xfId="0" applyNumberFormat="1" applyFill="1"/>
    <xf numFmtId="0" fontId="1" fillId="8" borderId="1" xfId="0" applyFont="1" applyFill="1" applyBorder="1" applyAlignment="1">
      <alignment horizontal="left" vertical="center"/>
    </xf>
    <xf numFmtId="164" fontId="2" fillId="8" borderId="0" xfId="0" applyNumberFormat="1" applyFont="1" applyFill="1" applyAlignment="1">
      <alignment horizontal="right" vertical="center" shrinkToFit="1"/>
    </xf>
    <xf numFmtId="3" fontId="2" fillId="8" borderId="0" xfId="0" applyNumberFormat="1" applyFont="1" applyFill="1" applyAlignment="1">
      <alignment horizontal="right" vertical="center" shrinkToFit="1"/>
    </xf>
    <xf numFmtId="0" fontId="0" fillId="8" borderId="0" xfId="0" applyFill="1"/>
    <xf numFmtId="3" fontId="0" fillId="9" borderId="0" xfId="0" applyNumberFormat="1" applyFill="1"/>
    <xf numFmtId="0" fontId="1" fillId="9" borderId="1" xfId="0" applyFont="1" applyFill="1" applyBorder="1" applyAlignment="1">
      <alignment horizontal="left" vertical="center"/>
    </xf>
    <xf numFmtId="164" fontId="2" fillId="9" borderId="0" xfId="0" applyNumberFormat="1" applyFont="1" applyFill="1" applyAlignment="1">
      <alignment horizontal="right" vertical="center" shrinkToFit="1"/>
    </xf>
    <xf numFmtId="3" fontId="2" fillId="9" borderId="0" xfId="0" applyNumberFormat="1" applyFont="1" applyFill="1" applyAlignment="1">
      <alignment horizontal="right" vertical="center" shrinkToFit="1"/>
    </xf>
    <xf numFmtId="0" fontId="0" fillId="9" borderId="0" xfId="0" applyFill="1"/>
    <xf numFmtId="164" fontId="6" fillId="7" borderId="0" xfId="0" applyNumberFormat="1" applyFont="1" applyFill="1" applyAlignment="1">
      <alignment horizontal="right" vertical="center" shrinkToFit="1"/>
    </xf>
    <xf numFmtId="164" fontId="2" fillId="10" borderId="0" xfId="0" applyNumberFormat="1" applyFont="1" applyFill="1" applyAlignment="1">
      <alignment horizontal="right" vertical="center" shrinkToFit="1"/>
    </xf>
    <xf numFmtId="3" fontId="0" fillId="11" borderId="0" xfId="0" applyNumberFormat="1" applyFill="1"/>
    <xf numFmtId="0" fontId="1" fillId="11" borderId="1" xfId="0" applyFont="1" applyFill="1" applyBorder="1" applyAlignment="1">
      <alignment horizontal="left" vertical="center"/>
    </xf>
    <xf numFmtId="164" fontId="2" fillId="11" borderId="0" xfId="0" applyNumberFormat="1" applyFont="1" applyFill="1" applyAlignment="1">
      <alignment horizontal="right" vertical="center" shrinkToFit="1"/>
    </xf>
    <xf numFmtId="3" fontId="2" fillId="11" borderId="0" xfId="0" applyNumberFormat="1" applyFont="1" applyFill="1" applyAlignment="1">
      <alignment horizontal="right" vertical="center" shrinkToFit="1"/>
    </xf>
    <xf numFmtId="0" fontId="0" fillId="11" borderId="0" xfId="0" applyFill="1"/>
    <xf numFmtId="164" fontId="0" fillId="7" borderId="0" xfId="0" applyNumberFormat="1" applyFill="1"/>
    <xf numFmtId="0" fontId="0" fillId="7" borderId="0" xfId="0" applyFill="1"/>
    <xf numFmtId="0" fontId="0" fillId="0" borderId="0" xfId="0"/>
    <xf numFmtId="0" fontId="3" fillId="9" borderId="1" xfId="0" applyFont="1" applyFill="1" applyBorder="1" applyAlignment="1">
      <alignment horizontal="left" vertical="center"/>
    </xf>
    <xf numFmtId="0" fontId="0" fillId="12" borderId="0" xfId="0" applyFill="1"/>
    <xf numFmtId="0" fontId="7" fillId="7" borderId="1" xfId="0" applyFont="1" applyFill="1" applyBorder="1" applyAlignment="1">
      <alignment horizontal="left" vertical="center"/>
    </xf>
    <xf numFmtId="164" fontId="2" fillId="7" borderId="0" xfId="0" applyNumberFormat="1" applyFont="1" applyFill="1" applyAlignment="1">
      <alignment horizontal="right" vertical="center" shrinkToFit="1"/>
    </xf>
    <xf numFmtId="164" fontId="0" fillId="9" borderId="0" xfId="0" applyNumberFormat="1" applyFill="1"/>
    <xf numFmtId="0" fontId="7" fillId="4" borderId="1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right" vertical="center" shrinkToFit="1"/>
    </xf>
    <xf numFmtId="3" fontId="6" fillId="0" borderId="0" xfId="0" applyNumberFormat="1" applyFont="1" applyAlignment="1">
      <alignment horizontal="right" vertical="center" shrinkToFit="1"/>
    </xf>
    <xf numFmtId="3" fontId="6" fillId="6" borderId="0" xfId="0" applyNumberFormat="1" applyFont="1" applyFill="1" applyAlignment="1">
      <alignment horizontal="right" vertical="center" shrinkToFit="1"/>
    </xf>
    <xf numFmtId="0" fontId="0" fillId="10" borderId="0" xfId="0" applyFill="1"/>
    <xf numFmtId="3" fontId="2" fillId="10" borderId="0" xfId="0" applyNumberFormat="1" applyFont="1" applyFill="1" applyAlignment="1">
      <alignment horizontal="right" vertical="center" shrinkToFit="1"/>
    </xf>
    <xf numFmtId="164" fontId="0" fillId="10" borderId="0" xfId="0" applyNumberFormat="1" applyFill="1"/>
    <xf numFmtId="165" fontId="0" fillId="0" borderId="0" xfId="0" applyNumberFormat="1"/>
    <xf numFmtId="0" fontId="8" fillId="0" borderId="0" xfId="0" applyFont="1"/>
    <xf numFmtId="3" fontId="6" fillId="7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graphique!$B$2</c:f>
              <c:strCache>
                <c:ptCount val="1"/>
                <c:pt idx="0">
                  <c:v>TES standard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graphique!$A$3:$A$9</c:f>
              <c:strCache>
                <c:ptCount val="7"/>
                <c:pt idx="0">
                  <c:v>UE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Pays-Bas</c:v>
                </c:pt>
              </c:strCache>
            </c:strRef>
          </c:cat>
          <c:val>
            <c:numRef>
              <c:f>graphique!$B$3:$B$9</c:f>
              <c:numCache>
                <c:formatCode>0.0%</c:formatCode>
                <c:ptCount val="7"/>
                <c:pt idx="0">
                  <c:v>0.15465327302057988</c:v>
                </c:pt>
                <c:pt idx="1">
                  <c:v>0.13326909012526234</c:v>
                </c:pt>
                <c:pt idx="2">
                  <c:v>0.20671065135594258</c:v>
                </c:pt>
                <c:pt idx="3">
                  <c:v>0.1204511666989852</c:v>
                </c:pt>
                <c:pt idx="4">
                  <c:v>0.10422338395479956</c:v>
                </c:pt>
                <c:pt idx="5">
                  <c:v>0.16157746538361831</c:v>
                </c:pt>
                <c:pt idx="6">
                  <c:v>0.12152282604406817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B-4ECE-907F-23E6790FB1CF}"/>
            </c:ext>
          </c:extLst>
        </c:ser>
        <c:ser>
          <c:idx val="1"/>
          <c:order val="1"/>
          <c:tx>
            <c:strRef>
              <c:f>graphique!$C$2</c:f>
              <c:strCache>
                <c:ptCount val="1"/>
                <c:pt idx="0">
                  <c:v>TES symétrique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graphique!$A$3:$A$9</c:f>
              <c:strCache>
                <c:ptCount val="7"/>
                <c:pt idx="0">
                  <c:v>UE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Pays-Bas</c:v>
                </c:pt>
              </c:strCache>
            </c:strRef>
          </c:cat>
          <c:val>
            <c:numRef>
              <c:f>graphique!$C$3:$C$9</c:f>
              <c:numCache>
                <c:formatCode>0.0%</c:formatCode>
                <c:ptCount val="7"/>
                <c:pt idx="0">
                  <c:v>0.14358509540659345</c:v>
                </c:pt>
                <c:pt idx="1">
                  <c:v>0.11535468494950535</c:v>
                </c:pt>
                <c:pt idx="2">
                  <c:v>0.17056244263095532</c:v>
                </c:pt>
                <c:pt idx="3">
                  <c:v>0.11589159817178982</c:v>
                </c:pt>
                <c:pt idx="4">
                  <c:v>0.106685109571139</c:v>
                </c:pt>
                <c:pt idx="5">
                  <c:v>0.16218564442708247</c:v>
                </c:pt>
                <c:pt idx="6">
                  <c:v>0.12152282604406817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B-4ECE-907F-23E6790FB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99808"/>
        <c:axId val="140201344"/>
      </c:barChart>
      <c:catAx>
        <c:axId val="140199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201344"/>
        <c:crosses val="autoZero"/>
        <c:auto val="1"/>
        <c:lblAlgn val="ctr"/>
        <c:lblOffset val="100"/>
        <c:noMultiLvlLbl val="0"/>
      </c:catAx>
      <c:valAx>
        <c:axId val="140201344"/>
        <c:scaling>
          <c:orientation val="minMax"/>
          <c:max val="0.300000000000000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199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graphique!$B$13</c:f>
              <c:strCache>
                <c:ptCount val="1"/>
                <c:pt idx="0">
                  <c:v>TES standard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graphique!$A$14:$A$20</c:f>
              <c:strCache>
                <c:ptCount val="7"/>
                <c:pt idx="0">
                  <c:v>UE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Pays-Bas</c:v>
                </c:pt>
              </c:strCache>
            </c:strRef>
          </c:cat>
          <c:val>
            <c:numRef>
              <c:f>graphique!$B$14:$B$20</c:f>
              <c:numCache>
                <c:formatCode>0.0%</c:formatCode>
                <c:ptCount val="7"/>
                <c:pt idx="0">
                  <c:v>0.18626041920347869</c:v>
                </c:pt>
                <c:pt idx="1">
                  <c:v>0.15984860102360104</c:v>
                </c:pt>
                <c:pt idx="2">
                  <c:v>0.24005492524082445</c:v>
                </c:pt>
                <c:pt idx="3">
                  <c:v>0.16067402745704085</c:v>
                </c:pt>
                <c:pt idx="4">
                  <c:v>0.13392537154058173</c:v>
                </c:pt>
                <c:pt idx="5">
                  <c:v>0.18989349818377982</c:v>
                </c:pt>
                <c:pt idx="6">
                  <c:v>0.14654720501445828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3BE-87C3-8E8306D2E282}"/>
            </c:ext>
          </c:extLst>
        </c:ser>
        <c:ser>
          <c:idx val="1"/>
          <c:order val="1"/>
          <c:tx>
            <c:strRef>
              <c:f>graphique!$C$13</c:f>
              <c:strCache>
                <c:ptCount val="1"/>
                <c:pt idx="0">
                  <c:v>TES symétrique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graphique!$A$14:$A$20</c:f>
              <c:strCache>
                <c:ptCount val="7"/>
                <c:pt idx="0">
                  <c:v>UE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Pays-Bas</c:v>
                </c:pt>
              </c:strCache>
            </c:strRef>
          </c:cat>
          <c:val>
            <c:numRef>
              <c:f>graphique!$C$14:$C$20</c:f>
              <c:numCache>
                <c:formatCode>0.0%</c:formatCode>
                <c:ptCount val="7"/>
                <c:pt idx="0">
                  <c:v>0.17511215430707089</c:v>
                </c:pt>
                <c:pt idx="1">
                  <c:v>0.14280289065727833</c:v>
                </c:pt>
                <c:pt idx="2">
                  <c:v>0.19992567337042752</c:v>
                </c:pt>
                <c:pt idx="3">
                  <c:v>0.15524234440171109</c:v>
                </c:pt>
                <c:pt idx="4">
                  <c:v>0.13392537154058173</c:v>
                </c:pt>
                <c:pt idx="5">
                  <c:v>0.19449032453839196</c:v>
                </c:pt>
                <c:pt idx="6">
                  <c:v>0.14654720501445828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9-43BE-87C3-8E8306D2E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30016"/>
        <c:axId val="140244096"/>
      </c:barChart>
      <c:catAx>
        <c:axId val="140230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244096"/>
        <c:crosses val="autoZero"/>
        <c:auto val="1"/>
        <c:lblAlgn val="ctr"/>
        <c:lblOffset val="100"/>
        <c:noMultiLvlLbl val="0"/>
      </c:catAx>
      <c:valAx>
        <c:axId val="14024409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230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(2)'!$B$2</c:f>
              <c:strCache>
                <c:ptCount val="1"/>
                <c:pt idx="0">
                  <c:v>TES standard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'graphique (2)'!$A$3:$A$10</c:f>
              <c:strCache>
                <c:ptCount val="8"/>
                <c:pt idx="0">
                  <c:v>Total pays (1)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Pologne</c:v>
                </c:pt>
                <c:pt idx="7">
                  <c:v>Autriche</c:v>
                </c:pt>
              </c:strCache>
            </c:strRef>
          </c:cat>
          <c:val>
            <c:numRef>
              <c:f>'graphique (2)'!$B$3:$B$10</c:f>
              <c:numCache>
                <c:formatCode>0.0%</c:formatCode>
                <c:ptCount val="8"/>
                <c:pt idx="0">
                  <c:v>0.15655812763317381</c:v>
                </c:pt>
                <c:pt idx="1">
                  <c:v>0.13326909012526234</c:v>
                </c:pt>
                <c:pt idx="2">
                  <c:v>0.20671065135594258</c:v>
                </c:pt>
                <c:pt idx="3">
                  <c:v>0.1204511666989852</c:v>
                </c:pt>
                <c:pt idx="4">
                  <c:v>0.10422338395479956</c:v>
                </c:pt>
                <c:pt idx="5">
                  <c:v>0.16157746538361831</c:v>
                </c:pt>
                <c:pt idx="6">
                  <c:v>0.18701167154844073</c:v>
                </c:pt>
                <c:pt idx="7">
                  <c:v>0.18024857457219612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8-4FDE-B3EC-55726102E41C}"/>
            </c:ext>
          </c:extLst>
        </c:ser>
        <c:ser>
          <c:idx val="1"/>
          <c:order val="1"/>
          <c:tx>
            <c:strRef>
              <c:f>'graphique (2)'!$C$2</c:f>
              <c:strCache>
                <c:ptCount val="1"/>
                <c:pt idx="0">
                  <c:v>TES symétrique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'graphique (2)'!$A$3:$A$10</c:f>
              <c:strCache>
                <c:ptCount val="8"/>
                <c:pt idx="0">
                  <c:v>Total pays (1)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Pologne</c:v>
                </c:pt>
                <c:pt idx="7">
                  <c:v>Autriche</c:v>
                </c:pt>
              </c:strCache>
            </c:strRef>
          </c:cat>
          <c:val>
            <c:numRef>
              <c:f>'graphique (2)'!$C$3:$C$10</c:f>
              <c:numCache>
                <c:formatCode>0.0%</c:formatCode>
                <c:ptCount val="8"/>
                <c:pt idx="0">
                  <c:v>0.14397106869037893</c:v>
                </c:pt>
                <c:pt idx="1">
                  <c:v>0.11535468494950535</c:v>
                </c:pt>
                <c:pt idx="2">
                  <c:v>0.17056244263095532</c:v>
                </c:pt>
                <c:pt idx="3">
                  <c:v>0.11589159817178982</c:v>
                </c:pt>
                <c:pt idx="4">
                  <c:v>0.106685109571139</c:v>
                </c:pt>
                <c:pt idx="5">
                  <c:v>0.16218564442708247</c:v>
                </c:pt>
                <c:pt idx="6">
                  <c:v>0.19253646571295999</c:v>
                </c:pt>
                <c:pt idx="7">
                  <c:v>0.15267318697649901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8-4FDE-B3EC-55726102E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34112"/>
        <c:axId val="48635904"/>
      </c:barChart>
      <c:catAx>
        <c:axId val="48634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8635904"/>
        <c:crosses val="autoZero"/>
        <c:auto val="1"/>
        <c:lblAlgn val="ctr"/>
        <c:lblOffset val="100"/>
        <c:noMultiLvlLbl val="0"/>
      </c:catAx>
      <c:valAx>
        <c:axId val="48635904"/>
        <c:scaling>
          <c:orientation val="minMax"/>
          <c:max val="0.3000000000000002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8634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(2)'!$B$13</c:f>
              <c:strCache>
                <c:ptCount val="1"/>
                <c:pt idx="0">
                  <c:v>TES standard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'graphique (2)'!$A$14:$A$21</c:f>
              <c:strCache>
                <c:ptCount val="8"/>
                <c:pt idx="0">
                  <c:v>Total pays (1)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Pologne</c:v>
                </c:pt>
                <c:pt idx="7">
                  <c:v>Autriche</c:v>
                </c:pt>
              </c:strCache>
            </c:strRef>
          </c:cat>
          <c:val>
            <c:numRef>
              <c:f>'graphique (2)'!$B$14:$B$21</c:f>
              <c:numCache>
                <c:formatCode>0.0%</c:formatCode>
                <c:ptCount val="8"/>
                <c:pt idx="0">
                  <c:v>0.18846828576257832</c:v>
                </c:pt>
                <c:pt idx="1">
                  <c:v>0.15984860102360104</c:v>
                </c:pt>
                <c:pt idx="2">
                  <c:v>0.24005492524082445</c:v>
                </c:pt>
                <c:pt idx="3">
                  <c:v>0.16067402745704085</c:v>
                </c:pt>
                <c:pt idx="4">
                  <c:v>0.12702759949064094</c:v>
                </c:pt>
                <c:pt idx="5">
                  <c:v>0.18989349818377982</c:v>
                </c:pt>
                <c:pt idx="6">
                  <c:v>0.24717053894233293</c:v>
                </c:pt>
                <c:pt idx="7">
                  <c:v>0.21298373168379256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9-4BA1-AB2E-12DCF60F4C7F}"/>
            </c:ext>
          </c:extLst>
        </c:ser>
        <c:ser>
          <c:idx val="1"/>
          <c:order val="1"/>
          <c:tx>
            <c:strRef>
              <c:f>'graphique (2)'!$C$13</c:f>
              <c:strCache>
                <c:ptCount val="1"/>
                <c:pt idx="0">
                  <c:v>TES symétrique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'graphique (2)'!$A$14:$A$21</c:f>
              <c:strCache>
                <c:ptCount val="8"/>
                <c:pt idx="0">
                  <c:v>Total pays (1)</c:v>
                </c:pt>
                <c:pt idx="1">
                  <c:v>Belgique</c:v>
                </c:pt>
                <c:pt idx="2">
                  <c:v>Allemagne</c:v>
                </c:pt>
                <c:pt idx="3">
                  <c:v>Espagne</c:v>
                </c:pt>
                <c:pt idx="4">
                  <c:v>France</c:v>
                </c:pt>
                <c:pt idx="5">
                  <c:v>Italie</c:v>
                </c:pt>
                <c:pt idx="6">
                  <c:v>Pologne</c:v>
                </c:pt>
                <c:pt idx="7">
                  <c:v>Autriche</c:v>
                </c:pt>
              </c:strCache>
            </c:strRef>
          </c:cat>
          <c:val>
            <c:numRef>
              <c:f>'graphique (2)'!$C$14:$C$21</c:f>
              <c:numCache>
                <c:formatCode>0.0%</c:formatCode>
                <c:ptCount val="8"/>
                <c:pt idx="0">
                  <c:v>0.1758084589870422</c:v>
                </c:pt>
                <c:pt idx="1">
                  <c:v>0.14280289065727833</c:v>
                </c:pt>
                <c:pt idx="2">
                  <c:v>0.19992567337042752</c:v>
                </c:pt>
                <c:pt idx="3">
                  <c:v>0.15524234440171109</c:v>
                </c:pt>
                <c:pt idx="4">
                  <c:v>0.13392537154058173</c:v>
                </c:pt>
                <c:pt idx="5">
                  <c:v>0.19449032453839196</c:v>
                </c:pt>
                <c:pt idx="6">
                  <c:v>0.24453907628824981</c:v>
                </c:pt>
                <c:pt idx="7">
                  <c:v>0.1825919267364576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9-4BA1-AB2E-12DCF60F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2768"/>
        <c:axId val="48674304"/>
      </c:barChart>
      <c:catAx>
        <c:axId val="48672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8674304"/>
        <c:crosses val="autoZero"/>
        <c:auto val="1"/>
        <c:lblAlgn val="ctr"/>
        <c:lblOffset val="100"/>
        <c:noMultiLvlLbl val="0"/>
      </c:catAx>
      <c:valAx>
        <c:axId val="48674304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8672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503327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1</xdr:row>
      <xdr:rowOff>85725</xdr:rowOff>
    </xdr:from>
    <xdr:to>
      <xdr:col>15</xdr:col>
      <xdr:colOff>104775</xdr:colOff>
      <xdr:row>21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22</xdr:row>
      <xdr:rowOff>95249</xdr:rowOff>
    </xdr:from>
    <xdr:to>
      <xdr:col>15</xdr:col>
      <xdr:colOff>104774</xdr:colOff>
      <xdr:row>42</xdr:row>
      <xdr:rowOff>28574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95250</xdr:rowOff>
    </xdr:from>
    <xdr:to>
      <xdr:col>15</xdr:col>
      <xdr:colOff>238125</xdr:colOff>
      <xdr:row>20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742949</xdr:colOff>
      <xdr:row>24</xdr:row>
      <xdr:rowOff>9524</xdr:rowOff>
    </xdr:from>
    <xdr:to>
      <xdr:col>15</xdr:col>
      <xdr:colOff>257174</xdr:colOff>
      <xdr:row>43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io_10_cp16__custom_16115441/default/table" TargetMode="External"/><Relationship Id="rId1" Type="http://schemas.openxmlformats.org/officeDocument/2006/relationships/hyperlink" Target="https://ec.europa.eu/eurostat/databrowser/product/page/naio_10_cp16__custom_161154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7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8.85546875" customWidth="1"/>
    <col min="3" max="3" width="14.42578125" customWidth="1"/>
    <col min="4" max="4" width="14.7109375" customWidth="1"/>
    <col min="5" max="5" width="12.42578125" customWidth="1"/>
    <col min="6" max="6" width="35.5703125" customWidth="1"/>
    <col min="7" max="7" width="5.285156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61" t="s">
        <v>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</row>
    <row r="16" spans="1:15" x14ac:dyDescent="0.25">
      <c r="B16" s="15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4" t="s">
        <v>23</v>
      </c>
      <c r="C17" s="13" t="s">
        <v>18</v>
      </c>
      <c r="D17" s="13" t="s">
        <v>24</v>
      </c>
      <c r="E17" s="13" t="s">
        <v>20</v>
      </c>
      <c r="F17" s="13" t="s">
        <v>21</v>
      </c>
      <c r="G17" s="13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Sheet 1'!A1" display="Sheet 1" xr:uid="{00000000-0004-0000-0000-000002000000}"/>
    <hyperlink ref="B17" location="'Sheet 2'!A1" display="Sheet 2" xr:uid="{00000000-0004-0000-0000-000003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25</v>
      </c>
    </row>
    <row r="2" spans="1:3" x14ac:dyDescent="0.25">
      <c r="B2" s="18" t="s">
        <v>26</v>
      </c>
      <c r="C2" s="18" t="s">
        <v>27</v>
      </c>
    </row>
    <row r="3" spans="1:3" x14ac:dyDescent="0.25">
      <c r="B3" s="19" t="s">
        <v>28</v>
      </c>
      <c r="C3" s="19" t="s">
        <v>28</v>
      </c>
    </row>
    <row r="4" spans="1:3" x14ac:dyDescent="0.25">
      <c r="B4" s="2" t="s">
        <v>12</v>
      </c>
      <c r="C4" s="2" t="s">
        <v>18</v>
      </c>
    </row>
    <row r="5" spans="1:3" x14ac:dyDescent="0.25">
      <c r="B5" s="13" t="s">
        <v>13</v>
      </c>
      <c r="C5" s="13" t="s">
        <v>19</v>
      </c>
    </row>
    <row r="6" spans="1:3" x14ac:dyDescent="0.25">
      <c r="B6" s="2" t="s">
        <v>13</v>
      </c>
      <c r="C6" s="2" t="s">
        <v>24</v>
      </c>
    </row>
    <row r="7" spans="1:3" x14ac:dyDescent="0.25">
      <c r="B7" s="13" t="s">
        <v>14</v>
      </c>
      <c r="C7" s="13" t="s">
        <v>20</v>
      </c>
    </row>
    <row r="8" spans="1:3" x14ac:dyDescent="0.25">
      <c r="B8" s="2" t="s">
        <v>29</v>
      </c>
      <c r="C8" s="2" t="s">
        <v>20</v>
      </c>
    </row>
    <row r="9" spans="1:3" x14ac:dyDescent="0.25">
      <c r="B9" s="13" t="s">
        <v>29</v>
      </c>
      <c r="C9" s="13" t="s">
        <v>30</v>
      </c>
    </row>
    <row r="10" spans="1:3" x14ac:dyDescent="0.25">
      <c r="B10" s="2" t="s">
        <v>29</v>
      </c>
      <c r="C10" s="2" t="s">
        <v>31</v>
      </c>
    </row>
    <row r="11" spans="1:3" x14ac:dyDescent="0.25">
      <c r="B11" s="13" t="s">
        <v>29</v>
      </c>
      <c r="C11" s="13" t="s">
        <v>32</v>
      </c>
    </row>
    <row r="12" spans="1:3" x14ac:dyDescent="0.25">
      <c r="B12" s="2" t="s">
        <v>29</v>
      </c>
      <c r="C12" s="2" t="s">
        <v>33</v>
      </c>
    </row>
    <row r="13" spans="1:3" x14ac:dyDescent="0.25">
      <c r="B13" s="13" t="s">
        <v>29</v>
      </c>
      <c r="C13" s="13" t="s">
        <v>34</v>
      </c>
    </row>
    <row r="14" spans="1:3" x14ac:dyDescent="0.25">
      <c r="B14" s="2" t="s">
        <v>29</v>
      </c>
      <c r="C14" s="2" t="s">
        <v>35</v>
      </c>
    </row>
    <row r="15" spans="1:3" x14ac:dyDescent="0.25">
      <c r="B15" s="13" t="s">
        <v>29</v>
      </c>
      <c r="C15" s="13" t="s">
        <v>36</v>
      </c>
    </row>
    <row r="16" spans="1:3" x14ac:dyDescent="0.25">
      <c r="B16" s="2" t="s">
        <v>29</v>
      </c>
      <c r="C16" s="2" t="s">
        <v>37</v>
      </c>
    </row>
    <row r="17" spans="2:3" x14ac:dyDescent="0.25">
      <c r="B17" s="13" t="s">
        <v>29</v>
      </c>
      <c r="C17" s="13" t="s">
        <v>38</v>
      </c>
    </row>
    <row r="18" spans="2:3" x14ac:dyDescent="0.25">
      <c r="B18" s="2" t="s">
        <v>29</v>
      </c>
      <c r="C18" s="2" t="s">
        <v>39</v>
      </c>
    </row>
    <row r="19" spans="2:3" x14ac:dyDescent="0.25">
      <c r="B19" s="13" t="s">
        <v>29</v>
      </c>
      <c r="C19" s="13" t="s">
        <v>40</v>
      </c>
    </row>
    <row r="20" spans="2:3" x14ac:dyDescent="0.25">
      <c r="B20" s="2" t="s">
        <v>29</v>
      </c>
      <c r="C20" s="2" t="s">
        <v>41</v>
      </c>
    </row>
    <row r="21" spans="2:3" x14ac:dyDescent="0.25">
      <c r="B21" s="13" t="s">
        <v>29</v>
      </c>
      <c r="C21" s="13" t="s">
        <v>42</v>
      </c>
    </row>
    <row r="22" spans="2:3" x14ac:dyDescent="0.25">
      <c r="B22" s="2" t="s">
        <v>29</v>
      </c>
      <c r="C22" s="2" t="s">
        <v>43</v>
      </c>
    </row>
    <row r="23" spans="2:3" x14ac:dyDescent="0.25">
      <c r="B23" s="13" t="s">
        <v>29</v>
      </c>
      <c r="C23" s="13" t="s">
        <v>44</v>
      </c>
    </row>
    <row r="24" spans="2:3" x14ac:dyDescent="0.25">
      <c r="B24" s="2" t="s">
        <v>29</v>
      </c>
      <c r="C24" s="2" t="s">
        <v>45</v>
      </c>
    </row>
    <row r="25" spans="2:3" x14ac:dyDescent="0.25">
      <c r="B25" s="13" t="s">
        <v>29</v>
      </c>
      <c r="C25" s="13" t="s">
        <v>46</v>
      </c>
    </row>
    <row r="26" spans="2:3" x14ac:dyDescent="0.25">
      <c r="B26" s="2" t="s">
        <v>29</v>
      </c>
      <c r="C26" s="2" t="s">
        <v>47</v>
      </c>
    </row>
    <row r="27" spans="2:3" x14ac:dyDescent="0.25">
      <c r="B27" s="13" t="s">
        <v>29</v>
      </c>
      <c r="C27" s="13" t="s">
        <v>48</v>
      </c>
    </row>
    <row r="28" spans="2:3" x14ac:dyDescent="0.25">
      <c r="B28" s="2" t="s">
        <v>29</v>
      </c>
      <c r="C28" s="2" t="s">
        <v>49</v>
      </c>
    </row>
    <row r="29" spans="2:3" x14ac:dyDescent="0.25">
      <c r="B29" s="13" t="s">
        <v>29</v>
      </c>
      <c r="C29" s="13" t="s">
        <v>50</v>
      </c>
    </row>
    <row r="30" spans="2:3" x14ac:dyDescent="0.25">
      <c r="B30" s="2" t="s">
        <v>29</v>
      </c>
      <c r="C30" s="2" t="s">
        <v>51</v>
      </c>
    </row>
    <row r="31" spans="2:3" x14ac:dyDescent="0.25">
      <c r="B31" s="13" t="s">
        <v>29</v>
      </c>
      <c r="C31" s="13" t="s">
        <v>52</v>
      </c>
    </row>
    <row r="32" spans="2:3" x14ac:dyDescent="0.25">
      <c r="B32" s="2" t="s">
        <v>29</v>
      </c>
      <c r="C32" s="2" t="s">
        <v>53</v>
      </c>
    </row>
    <row r="33" spans="2:3" x14ac:dyDescent="0.25">
      <c r="B33" s="13" t="s">
        <v>29</v>
      </c>
      <c r="C33" s="13" t="s">
        <v>54</v>
      </c>
    </row>
    <row r="34" spans="2:3" x14ac:dyDescent="0.25">
      <c r="B34" s="2" t="s">
        <v>29</v>
      </c>
      <c r="C34" s="2" t="s">
        <v>55</v>
      </c>
    </row>
    <row r="35" spans="2:3" x14ac:dyDescent="0.25">
      <c r="B35" s="13" t="s">
        <v>29</v>
      </c>
      <c r="C35" s="13" t="s">
        <v>56</v>
      </c>
    </row>
    <row r="36" spans="2:3" x14ac:dyDescent="0.25">
      <c r="B36" s="2" t="s">
        <v>29</v>
      </c>
      <c r="C36" s="2" t="s">
        <v>57</v>
      </c>
    </row>
    <row r="37" spans="2:3" x14ac:dyDescent="0.25">
      <c r="B37" s="13" t="s">
        <v>29</v>
      </c>
      <c r="C37" s="13" t="s">
        <v>58</v>
      </c>
    </row>
    <row r="38" spans="2:3" x14ac:dyDescent="0.25">
      <c r="B38" s="2" t="s">
        <v>29</v>
      </c>
      <c r="C38" s="2" t="s">
        <v>59</v>
      </c>
    </row>
    <row r="39" spans="2:3" x14ac:dyDescent="0.25">
      <c r="B39" s="13" t="s">
        <v>29</v>
      </c>
      <c r="C39" s="13" t="s">
        <v>60</v>
      </c>
    </row>
    <row r="40" spans="2:3" x14ac:dyDescent="0.25">
      <c r="B40" s="2" t="s">
        <v>29</v>
      </c>
      <c r="C40" s="2" t="s">
        <v>61</v>
      </c>
    </row>
    <row r="41" spans="2:3" x14ac:dyDescent="0.25">
      <c r="B41" s="13" t="s">
        <v>29</v>
      </c>
      <c r="C41" s="13" t="s">
        <v>62</v>
      </c>
    </row>
    <row r="42" spans="2:3" x14ac:dyDescent="0.25">
      <c r="B42" s="2" t="s">
        <v>29</v>
      </c>
      <c r="C42" s="2" t="s">
        <v>63</v>
      </c>
    </row>
    <row r="43" spans="2:3" x14ac:dyDescent="0.25">
      <c r="B43" s="13" t="s">
        <v>29</v>
      </c>
      <c r="C43" s="13" t="s">
        <v>64</v>
      </c>
    </row>
    <row r="44" spans="2:3" x14ac:dyDescent="0.25">
      <c r="B44" s="2" t="s">
        <v>29</v>
      </c>
      <c r="C44" s="2" t="s">
        <v>65</v>
      </c>
    </row>
    <row r="45" spans="2:3" x14ac:dyDescent="0.25">
      <c r="B45" s="13" t="s">
        <v>29</v>
      </c>
      <c r="C45" s="13" t="s">
        <v>66</v>
      </c>
    </row>
    <row r="46" spans="2:3" x14ac:dyDescent="0.25">
      <c r="B46" s="2" t="s">
        <v>29</v>
      </c>
      <c r="C46" s="2" t="s">
        <v>67</v>
      </c>
    </row>
    <row r="47" spans="2:3" x14ac:dyDescent="0.25">
      <c r="B47" s="13" t="s">
        <v>29</v>
      </c>
      <c r="C47" s="13" t="s">
        <v>68</v>
      </c>
    </row>
    <row r="48" spans="2:3" x14ac:dyDescent="0.25">
      <c r="B48" s="2" t="s">
        <v>29</v>
      </c>
      <c r="C48" s="2" t="s">
        <v>69</v>
      </c>
    </row>
    <row r="49" spans="2:3" x14ac:dyDescent="0.25">
      <c r="B49" s="13" t="s">
        <v>29</v>
      </c>
      <c r="C49" s="13" t="s">
        <v>70</v>
      </c>
    </row>
    <row r="50" spans="2:3" x14ac:dyDescent="0.25">
      <c r="B50" s="2" t="s">
        <v>29</v>
      </c>
      <c r="C50" s="2" t="s">
        <v>71</v>
      </c>
    </row>
    <row r="51" spans="2:3" x14ac:dyDescent="0.25">
      <c r="B51" s="13" t="s">
        <v>29</v>
      </c>
      <c r="C51" s="13" t="s">
        <v>72</v>
      </c>
    </row>
    <row r="52" spans="2:3" x14ac:dyDescent="0.25">
      <c r="B52" s="2" t="s">
        <v>29</v>
      </c>
      <c r="C52" s="2" t="s">
        <v>73</v>
      </c>
    </row>
    <row r="53" spans="2:3" x14ac:dyDescent="0.25">
      <c r="B53" s="13" t="s">
        <v>29</v>
      </c>
      <c r="C53" s="13" t="s">
        <v>74</v>
      </c>
    </row>
    <row r="54" spans="2:3" x14ac:dyDescent="0.25">
      <c r="B54" s="2" t="s">
        <v>29</v>
      </c>
      <c r="C54" s="2" t="s">
        <v>75</v>
      </c>
    </row>
    <row r="55" spans="2:3" x14ac:dyDescent="0.25">
      <c r="B55" s="13" t="s">
        <v>29</v>
      </c>
      <c r="C55" s="13" t="s">
        <v>76</v>
      </c>
    </row>
    <row r="56" spans="2:3" x14ac:dyDescent="0.25">
      <c r="B56" s="2" t="s">
        <v>29</v>
      </c>
      <c r="C56" s="2" t="s">
        <v>77</v>
      </c>
    </row>
    <row r="57" spans="2:3" x14ac:dyDescent="0.25">
      <c r="B57" s="13" t="s">
        <v>29</v>
      </c>
      <c r="C57" s="13" t="s">
        <v>78</v>
      </c>
    </row>
    <row r="58" spans="2:3" x14ac:dyDescent="0.25">
      <c r="B58" s="2" t="s">
        <v>29</v>
      </c>
      <c r="C58" s="2" t="s">
        <v>79</v>
      </c>
    </row>
    <row r="59" spans="2:3" x14ac:dyDescent="0.25">
      <c r="B59" s="13" t="s">
        <v>29</v>
      </c>
      <c r="C59" s="13" t="s">
        <v>80</v>
      </c>
    </row>
    <row r="60" spans="2:3" x14ac:dyDescent="0.25">
      <c r="B60" s="2" t="s">
        <v>29</v>
      </c>
      <c r="C60" s="2" t="s">
        <v>81</v>
      </c>
    </row>
    <row r="61" spans="2:3" x14ac:dyDescent="0.25">
      <c r="B61" s="13" t="s">
        <v>29</v>
      </c>
      <c r="C61" s="13" t="s">
        <v>82</v>
      </c>
    </row>
    <row r="62" spans="2:3" x14ac:dyDescent="0.25">
      <c r="B62" s="2" t="s">
        <v>29</v>
      </c>
      <c r="C62" s="2" t="s">
        <v>83</v>
      </c>
    </row>
    <row r="63" spans="2:3" x14ac:dyDescent="0.25">
      <c r="B63" s="13" t="s">
        <v>29</v>
      </c>
      <c r="C63" s="13" t="s">
        <v>84</v>
      </c>
    </row>
    <row r="64" spans="2:3" x14ac:dyDescent="0.25">
      <c r="B64" s="2" t="s">
        <v>29</v>
      </c>
      <c r="C64" s="2" t="s">
        <v>85</v>
      </c>
    </row>
    <row r="65" spans="2:3" x14ac:dyDescent="0.25">
      <c r="B65" s="13" t="s">
        <v>29</v>
      </c>
      <c r="C65" s="13" t="s">
        <v>86</v>
      </c>
    </row>
    <row r="66" spans="2:3" x14ac:dyDescent="0.25">
      <c r="B66" s="2" t="s">
        <v>29</v>
      </c>
      <c r="C66" s="2" t="s">
        <v>87</v>
      </c>
    </row>
    <row r="67" spans="2:3" x14ac:dyDescent="0.25">
      <c r="B67" s="13" t="s">
        <v>29</v>
      </c>
      <c r="C67" s="13" t="s">
        <v>88</v>
      </c>
    </row>
    <row r="68" spans="2:3" x14ac:dyDescent="0.25">
      <c r="B68" s="2" t="s">
        <v>29</v>
      </c>
      <c r="C68" s="2" t="s">
        <v>89</v>
      </c>
    </row>
    <row r="69" spans="2:3" x14ac:dyDescent="0.25">
      <c r="B69" s="13" t="s">
        <v>29</v>
      </c>
      <c r="C69" s="13" t="s">
        <v>90</v>
      </c>
    </row>
    <row r="70" spans="2:3" x14ac:dyDescent="0.25">
      <c r="B70" s="2" t="s">
        <v>29</v>
      </c>
      <c r="C70" s="2" t="s">
        <v>91</v>
      </c>
    </row>
    <row r="71" spans="2:3" x14ac:dyDescent="0.25">
      <c r="B71" s="13" t="s">
        <v>29</v>
      </c>
      <c r="C71" s="13" t="s">
        <v>92</v>
      </c>
    </row>
    <row r="72" spans="2:3" x14ac:dyDescent="0.25">
      <c r="B72" s="2" t="s">
        <v>29</v>
      </c>
      <c r="C72" s="2" t="s">
        <v>93</v>
      </c>
    </row>
    <row r="73" spans="2:3" x14ac:dyDescent="0.25">
      <c r="B73" s="13" t="s">
        <v>29</v>
      </c>
      <c r="C73" s="13" t="s">
        <v>94</v>
      </c>
    </row>
    <row r="74" spans="2:3" x14ac:dyDescent="0.25">
      <c r="B74" s="2" t="s">
        <v>15</v>
      </c>
      <c r="C74" s="2" t="s">
        <v>21</v>
      </c>
    </row>
    <row r="75" spans="2:3" x14ac:dyDescent="0.25">
      <c r="B75" s="13" t="s">
        <v>95</v>
      </c>
      <c r="C75" s="13" t="s">
        <v>96</v>
      </c>
    </row>
    <row r="76" spans="2:3" x14ac:dyDescent="0.25">
      <c r="B76" s="2" t="s">
        <v>95</v>
      </c>
      <c r="C76" s="2" t="s">
        <v>97</v>
      </c>
    </row>
    <row r="77" spans="2:3" x14ac:dyDescent="0.25">
      <c r="B77" s="13" t="s">
        <v>95</v>
      </c>
      <c r="C77" s="13" t="s">
        <v>98</v>
      </c>
    </row>
    <row r="78" spans="2:3" x14ac:dyDescent="0.25">
      <c r="B78" s="2" t="s">
        <v>95</v>
      </c>
      <c r="C78" s="2" t="s">
        <v>99</v>
      </c>
    </row>
    <row r="79" spans="2:3" x14ac:dyDescent="0.25">
      <c r="B79" s="13" t="s">
        <v>95</v>
      </c>
      <c r="C79" s="13" t="s">
        <v>100</v>
      </c>
    </row>
    <row r="80" spans="2:3" x14ac:dyDescent="0.25">
      <c r="B80" s="2" t="s">
        <v>95</v>
      </c>
      <c r="C80" s="2" t="s">
        <v>101</v>
      </c>
    </row>
    <row r="81" spans="2:3" x14ac:dyDescent="0.25">
      <c r="B81" s="13" t="s">
        <v>95</v>
      </c>
      <c r="C81" s="13" t="s">
        <v>102</v>
      </c>
    </row>
    <row r="82" spans="2:3" x14ac:dyDescent="0.25">
      <c r="B82" s="2" t="s">
        <v>95</v>
      </c>
      <c r="C82" s="2" t="s">
        <v>103</v>
      </c>
    </row>
    <row r="83" spans="2:3" x14ac:dyDescent="0.25">
      <c r="B83" s="13" t="s">
        <v>95</v>
      </c>
      <c r="C83" s="13" t="s">
        <v>104</v>
      </c>
    </row>
    <row r="84" spans="2:3" x14ac:dyDescent="0.25">
      <c r="B84" s="2" t="s">
        <v>95</v>
      </c>
      <c r="C84" s="2" t="s">
        <v>105</v>
      </c>
    </row>
    <row r="85" spans="2:3" x14ac:dyDescent="0.25">
      <c r="B85" s="13" t="s">
        <v>95</v>
      </c>
      <c r="C85" s="13" t="s">
        <v>106</v>
      </c>
    </row>
    <row r="86" spans="2:3" x14ac:dyDescent="0.25">
      <c r="B86" s="2" t="s">
        <v>95</v>
      </c>
      <c r="C86" s="2" t="s">
        <v>107</v>
      </c>
    </row>
    <row r="87" spans="2:3" x14ac:dyDescent="0.25">
      <c r="B87" s="13" t="s">
        <v>95</v>
      </c>
      <c r="C87" s="13" t="s">
        <v>108</v>
      </c>
    </row>
    <row r="88" spans="2:3" x14ac:dyDescent="0.25">
      <c r="B88" s="2" t="s">
        <v>95</v>
      </c>
      <c r="C88" s="2" t="s">
        <v>109</v>
      </c>
    </row>
    <row r="89" spans="2:3" x14ac:dyDescent="0.25">
      <c r="B89" s="13" t="s">
        <v>95</v>
      </c>
      <c r="C89" s="13" t="s">
        <v>110</v>
      </c>
    </row>
    <row r="90" spans="2:3" x14ac:dyDescent="0.25">
      <c r="B90" s="2" t="s">
        <v>95</v>
      </c>
      <c r="C90" s="2" t="s">
        <v>111</v>
      </c>
    </row>
    <row r="91" spans="2:3" x14ac:dyDescent="0.25">
      <c r="B91" s="13" t="s">
        <v>95</v>
      </c>
      <c r="C91" s="13" t="s">
        <v>112</v>
      </c>
    </row>
    <row r="92" spans="2:3" x14ac:dyDescent="0.25">
      <c r="B92" s="2" t="s">
        <v>95</v>
      </c>
      <c r="C92" s="2" t="s">
        <v>113</v>
      </c>
    </row>
    <row r="93" spans="2:3" x14ac:dyDescent="0.25">
      <c r="B93" s="13" t="s">
        <v>95</v>
      </c>
      <c r="C93" s="13" t="s">
        <v>114</v>
      </c>
    </row>
    <row r="94" spans="2:3" x14ac:dyDescent="0.25">
      <c r="B94" s="2" t="s">
        <v>95</v>
      </c>
      <c r="C94" s="2" t="s">
        <v>115</v>
      </c>
    </row>
    <row r="95" spans="2:3" x14ac:dyDescent="0.25">
      <c r="B95" s="13" t="s">
        <v>95</v>
      </c>
      <c r="C95" s="13" t="s">
        <v>116</v>
      </c>
    </row>
    <row r="96" spans="2:3" x14ac:dyDescent="0.25">
      <c r="B96" s="2" t="s">
        <v>95</v>
      </c>
      <c r="C96" s="2" t="s">
        <v>117</v>
      </c>
    </row>
    <row r="97" spans="2:3" x14ac:dyDescent="0.25">
      <c r="B97" s="13" t="s">
        <v>95</v>
      </c>
      <c r="C97" s="13" t="s">
        <v>118</v>
      </c>
    </row>
    <row r="98" spans="2:3" x14ac:dyDescent="0.25">
      <c r="B98" s="2" t="s">
        <v>95</v>
      </c>
      <c r="C98" s="2" t="s">
        <v>119</v>
      </c>
    </row>
    <row r="99" spans="2:3" x14ac:dyDescent="0.25">
      <c r="B99" s="13" t="s">
        <v>95</v>
      </c>
      <c r="C99" s="13" t="s">
        <v>120</v>
      </c>
    </row>
    <row r="100" spans="2:3" x14ac:dyDescent="0.25">
      <c r="B100" s="2" t="s">
        <v>95</v>
      </c>
      <c r="C100" s="2" t="s">
        <v>121</v>
      </c>
    </row>
    <row r="101" spans="2:3" x14ac:dyDescent="0.25">
      <c r="B101" s="13" t="s">
        <v>95</v>
      </c>
      <c r="C101" s="13" t="s">
        <v>122</v>
      </c>
    </row>
    <row r="102" spans="2:3" x14ac:dyDescent="0.25">
      <c r="B102" s="2" t="s">
        <v>16</v>
      </c>
      <c r="C102" s="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61"/>
  <sheetViews>
    <sheetView topLeftCell="A26" workbookViewId="0">
      <selection activeCell="A45" sqref="A45:XFD45"/>
    </sheetView>
  </sheetViews>
  <sheetFormatPr baseColWidth="10" defaultColWidth="9.140625" defaultRowHeight="11.45" customHeight="1" x14ac:dyDescent="0.25"/>
  <cols>
    <col min="1" max="1" width="17.28515625" customWidth="1"/>
    <col min="2" max="2" width="16" customWidth="1"/>
    <col min="3" max="3" width="12.5703125" customWidth="1"/>
    <col min="4" max="29" width="19.85546875" customWidth="1"/>
    <col min="30" max="30" width="12" customWidth="1"/>
    <col min="31" max="34" width="19.85546875" customWidth="1"/>
    <col min="35" max="35" width="15" customWidth="1"/>
    <col min="36" max="36" width="13" customWidth="1"/>
    <col min="37" max="41" width="19.85546875" customWidth="1"/>
    <col min="42" max="42" width="18" customWidth="1"/>
    <col min="43" max="58" width="19.85546875" customWidth="1"/>
    <col min="59" max="59" width="10" customWidth="1"/>
    <col min="60" max="68" width="19.85546875" customWidth="1"/>
  </cols>
  <sheetData>
    <row r="1" spans="1:68" ht="15" x14ac:dyDescent="0.25">
      <c r="B1" s="3" t="s">
        <v>123</v>
      </c>
    </row>
    <row r="2" spans="1:68" ht="15" x14ac:dyDescent="0.25">
      <c r="B2" s="2" t="s">
        <v>124</v>
      </c>
      <c r="C2" s="1" t="s">
        <v>0</v>
      </c>
    </row>
    <row r="3" spans="1:68" ht="15" x14ac:dyDescent="0.25">
      <c r="B3" s="2" t="s">
        <v>125</v>
      </c>
      <c r="C3" s="2" t="s">
        <v>6</v>
      </c>
    </row>
    <row r="5" spans="1:68" ht="15" x14ac:dyDescent="0.25">
      <c r="B5" s="1" t="s">
        <v>12</v>
      </c>
      <c r="D5" s="2" t="s">
        <v>18</v>
      </c>
    </row>
    <row r="6" spans="1:68" ht="15" x14ac:dyDescent="0.25">
      <c r="B6" s="1" t="s">
        <v>13</v>
      </c>
      <c r="D6" s="2" t="s">
        <v>19</v>
      </c>
    </row>
    <row r="7" spans="1:68" ht="15" x14ac:dyDescent="0.25">
      <c r="B7" s="1" t="s">
        <v>14</v>
      </c>
      <c r="D7" s="2" t="s">
        <v>20</v>
      </c>
    </row>
    <row r="8" spans="1:68" ht="15" x14ac:dyDescent="0.25">
      <c r="B8" s="1" t="s">
        <v>15</v>
      </c>
      <c r="D8" s="2" t="s">
        <v>21</v>
      </c>
    </row>
    <row r="9" spans="1:68" ht="15" x14ac:dyDescent="0.25">
      <c r="B9" s="1" t="s">
        <v>16</v>
      </c>
      <c r="D9" s="2" t="s">
        <v>22</v>
      </c>
    </row>
    <row r="11" spans="1:68" ht="15" x14ac:dyDescent="0.25">
      <c r="B11" s="5" t="s">
        <v>126</v>
      </c>
      <c r="C11" s="4" t="s">
        <v>20</v>
      </c>
      <c r="D11" s="4" t="s">
        <v>30</v>
      </c>
      <c r="E11" s="4" t="s">
        <v>31</v>
      </c>
      <c r="F11" s="4" t="s">
        <v>32</v>
      </c>
      <c r="G11" s="4" t="s">
        <v>33</v>
      </c>
      <c r="H11" s="4" t="s">
        <v>34</v>
      </c>
      <c r="I11" s="4" t="s">
        <v>35</v>
      </c>
      <c r="J11" s="4" t="s">
        <v>36</v>
      </c>
      <c r="K11" s="4" t="s">
        <v>37</v>
      </c>
      <c r="L11" s="4" t="s">
        <v>38</v>
      </c>
      <c r="M11" s="4" t="s">
        <v>39</v>
      </c>
      <c r="N11" s="4" t="s">
        <v>40</v>
      </c>
      <c r="O11" s="4" t="s">
        <v>41</v>
      </c>
      <c r="P11" s="4" t="s">
        <v>42</v>
      </c>
      <c r="Q11" s="4" t="s">
        <v>43</v>
      </c>
      <c r="R11" s="4" t="s">
        <v>44</v>
      </c>
      <c r="S11" s="4" t="s">
        <v>45</v>
      </c>
      <c r="T11" s="4" t="s">
        <v>46</v>
      </c>
      <c r="U11" s="4" t="s">
        <v>47</v>
      </c>
      <c r="V11" s="4" t="s">
        <v>48</v>
      </c>
      <c r="W11" s="4" t="s">
        <v>49</v>
      </c>
      <c r="X11" s="4" t="s">
        <v>50</v>
      </c>
      <c r="Y11" s="4" t="s">
        <v>51</v>
      </c>
      <c r="Z11" s="4" t="s">
        <v>52</v>
      </c>
      <c r="AA11" s="4" t="s">
        <v>53</v>
      </c>
      <c r="AB11" s="4" t="s">
        <v>54</v>
      </c>
      <c r="AC11" s="4" t="s">
        <v>55</v>
      </c>
      <c r="AD11" s="4" t="s">
        <v>56</v>
      </c>
      <c r="AE11" s="4" t="s">
        <v>57</v>
      </c>
      <c r="AF11" s="4" t="s">
        <v>58</v>
      </c>
      <c r="AG11" s="4" t="s">
        <v>59</v>
      </c>
      <c r="AH11" s="4" t="s">
        <v>60</v>
      </c>
      <c r="AI11" s="4" t="s">
        <v>61</v>
      </c>
      <c r="AJ11" s="4" t="s">
        <v>62</v>
      </c>
      <c r="AK11" s="4" t="s">
        <v>63</v>
      </c>
      <c r="AL11" s="4" t="s">
        <v>64</v>
      </c>
      <c r="AM11" s="4" t="s">
        <v>65</v>
      </c>
      <c r="AN11" s="4" t="s">
        <v>66</v>
      </c>
      <c r="AO11" s="4" t="s">
        <v>67</v>
      </c>
      <c r="AP11" s="4" t="s">
        <v>68</v>
      </c>
      <c r="AQ11" s="4" t="s">
        <v>69</v>
      </c>
      <c r="AR11" s="4" t="s">
        <v>70</v>
      </c>
      <c r="AS11" s="4" t="s">
        <v>71</v>
      </c>
      <c r="AT11" s="4" t="s">
        <v>72</v>
      </c>
      <c r="AU11" s="4" t="s">
        <v>73</v>
      </c>
      <c r="AV11" s="4" t="s">
        <v>74</v>
      </c>
      <c r="AW11" s="4" t="s">
        <v>75</v>
      </c>
      <c r="AX11" s="4" t="s">
        <v>76</v>
      </c>
      <c r="AY11" s="4" t="s">
        <v>77</v>
      </c>
      <c r="AZ11" s="4" t="s">
        <v>78</v>
      </c>
      <c r="BA11" s="4" t="s">
        <v>79</v>
      </c>
      <c r="BB11" s="4" t="s">
        <v>80</v>
      </c>
      <c r="BC11" s="4" t="s">
        <v>81</v>
      </c>
      <c r="BD11" s="4" t="s">
        <v>82</v>
      </c>
      <c r="BE11" s="4" t="s">
        <v>83</v>
      </c>
      <c r="BF11" s="4" t="s">
        <v>84</v>
      </c>
      <c r="BG11" s="4" t="s">
        <v>85</v>
      </c>
      <c r="BH11" s="4" t="s">
        <v>86</v>
      </c>
      <c r="BI11" s="4" t="s">
        <v>87</v>
      </c>
      <c r="BJ11" s="4" t="s">
        <v>88</v>
      </c>
      <c r="BK11" s="4" t="s">
        <v>89</v>
      </c>
      <c r="BL11" s="4" t="s">
        <v>90</v>
      </c>
      <c r="BM11" s="4" t="s">
        <v>91</v>
      </c>
      <c r="BN11" s="4" t="s">
        <v>92</v>
      </c>
      <c r="BO11" s="4" t="s">
        <v>93</v>
      </c>
      <c r="BP11" s="4" t="s">
        <v>94</v>
      </c>
    </row>
    <row r="12" spans="1:68" ht="15" x14ac:dyDescent="0.25">
      <c r="B12" s="6" t="s">
        <v>127</v>
      </c>
      <c r="C12" s="8" t="s">
        <v>128</v>
      </c>
      <c r="D12" s="8" t="s">
        <v>128</v>
      </c>
      <c r="E12" s="8" t="s">
        <v>128</v>
      </c>
      <c r="F12" s="8" t="s">
        <v>128</v>
      </c>
      <c r="G12" s="8" t="s">
        <v>128</v>
      </c>
      <c r="H12" s="8" t="s">
        <v>128</v>
      </c>
      <c r="I12" s="8" t="s">
        <v>128</v>
      </c>
      <c r="J12" s="8" t="s">
        <v>128</v>
      </c>
      <c r="K12" s="8" t="s">
        <v>128</v>
      </c>
      <c r="L12" s="8" t="s">
        <v>128</v>
      </c>
      <c r="M12" s="8" t="s">
        <v>128</v>
      </c>
      <c r="N12" s="8" t="s">
        <v>128</v>
      </c>
      <c r="O12" s="8" t="s">
        <v>128</v>
      </c>
      <c r="P12" s="8" t="s">
        <v>128</v>
      </c>
      <c r="Q12" s="8" t="s">
        <v>128</v>
      </c>
      <c r="R12" s="8" t="s">
        <v>128</v>
      </c>
      <c r="S12" s="8" t="s">
        <v>128</v>
      </c>
      <c r="T12" s="8" t="s">
        <v>128</v>
      </c>
      <c r="U12" s="8" t="s">
        <v>128</v>
      </c>
      <c r="V12" s="8" t="s">
        <v>128</v>
      </c>
      <c r="W12" s="8" t="s">
        <v>128</v>
      </c>
      <c r="X12" s="8" t="s">
        <v>128</v>
      </c>
      <c r="Y12" s="8" t="s">
        <v>128</v>
      </c>
      <c r="Z12" s="8" t="s">
        <v>128</v>
      </c>
      <c r="AA12" s="8" t="s">
        <v>128</v>
      </c>
      <c r="AB12" s="8" t="s">
        <v>128</v>
      </c>
      <c r="AC12" s="8" t="s">
        <v>128</v>
      </c>
      <c r="AD12" s="8" t="s">
        <v>128</v>
      </c>
      <c r="AE12" s="8" t="s">
        <v>128</v>
      </c>
      <c r="AF12" s="8" t="s">
        <v>128</v>
      </c>
      <c r="AG12" s="8" t="s">
        <v>128</v>
      </c>
      <c r="AH12" s="8" t="s">
        <v>128</v>
      </c>
      <c r="AI12" s="8" t="s">
        <v>128</v>
      </c>
      <c r="AJ12" s="8" t="s">
        <v>128</v>
      </c>
      <c r="AK12" s="8" t="s">
        <v>128</v>
      </c>
      <c r="AL12" s="8" t="s">
        <v>128</v>
      </c>
      <c r="AM12" s="8" t="s">
        <v>128</v>
      </c>
      <c r="AN12" s="8" t="s">
        <v>128</v>
      </c>
      <c r="AO12" s="8" t="s">
        <v>128</v>
      </c>
      <c r="AP12" s="8" t="s">
        <v>128</v>
      </c>
      <c r="AQ12" s="8" t="s">
        <v>128</v>
      </c>
      <c r="AR12" s="8" t="s">
        <v>128</v>
      </c>
      <c r="AS12" s="8" t="s">
        <v>128</v>
      </c>
      <c r="AT12" s="8" t="s">
        <v>128</v>
      </c>
      <c r="AU12" s="8" t="s">
        <v>128</v>
      </c>
      <c r="AV12" s="8" t="s">
        <v>128</v>
      </c>
      <c r="AW12" s="8" t="s">
        <v>128</v>
      </c>
      <c r="AX12" s="8" t="s">
        <v>128</v>
      </c>
      <c r="AY12" s="8" t="s">
        <v>128</v>
      </c>
      <c r="AZ12" s="8" t="s">
        <v>128</v>
      </c>
      <c r="BA12" s="8" t="s">
        <v>128</v>
      </c>
      <c r="BB12" s="8" t="s">
        <v>128</v>
      </c>
      <c r="BC12" s="8" t="s">
        <v>128</v>
      </c>
      <c r="BD12" s="8" t="s">
        <v>128</v>
      </c>
      <c r="BE12" s="8" t="s">
        <v>128</v>
      </c>
      <c r="BF12" s="8" t="s">
        <v>128</v>
      </c>
      <c r="BG12" s="8" t="s">
        <v>128</v>
      </c>
      <c r="BH12" s="8" t="s">
        <v>128</v>
      </c>
      <c r="BI12" s="8" t="s">
        <v>128</v>
      </c>
      <c r="BJ12" s="8" t="s">
        <v>128</v>
      </c>
      <c r="BK12" s="8" t="s">
        <v>128</v>
      </c>
      <c r="BL12" s="8" t="s">
        <v>128</v>
      </c>
      <c r="BM12" s="8" t="s">
        <v>128</v>
      </c>
      <c r="BN12" s="8" t="s">
        <v>128</v>
      </c>
      <c r="BO12" s="8" t="s">
        <v>128</v>
      </c>
      <c r="BP12" s="8" t="s">
        <v>128</v>
      </c>
    </row>
    <row r="13" spans="1:68" ht="15" x14ac:dyDescent="0.25">
      <c r="A13" s="24">
        <f t="shared" ref="A13:A38" si="0">C13-SUM(D13:BO13)</f>
        <v>0</v>
      </c>
      <c r="B13" s="7" t="s">
        <v>96</v>
      </c>
      <c r="C13" s="16">
        <v>417994.9</v>
      </c>
      <c r="D13" s="16">
        <v>3169.4</v>
      </c>
      <c r="E13" s="16">
        <v>95.3</v>
      </c>
      <c r="F13" s="9">
        <v>41</v>
      </c>
      <c r="G13" s="16">
        <v>265.10000000000002</v>
      </c>
      <c r="H13" s="9">
        <v>8523</v>
      </c>
      <c r="I13" s="16">
        <v>1123.0999999999999</v>
      </c>
      <c r="J13" s="9">
        <v>973</v>
      </c>
      <c r="K13" s="16">
        <v>1014.5</v>
      </c>
      <c r="L13" s="16">
        <v>671.3</v>
      </c>
      <c r="M13" s="16">
        <v>811.6</v>
      </c>
      <c r="N13" s="16">
        <v>8381.9</v>
      </c>
      <c r="O13" s="16">
        <v>11789.1</v>
      </c>
      <c r="P13" s="16">
        <v>2461.9</v>
      </c>
      <c r="Q13" s="16">
        <v>2563.3000000000002</v>
      </c>
      <c r="R13" s="16">
        <v>2210.1999999999998</v>
      </c>
      <c r="S13" s="16">
        <v>3614.4</v>
      </c>
      <c r="T13" s="16">
        <v>1335.3</v>
      </c>
      <c r="U13" s="16">
        <v>1084.8</v>
      </c>
      <c r="V13" s="16">
        <v>3419.3</v>
      </c>
      <c r="W13" s="16">
        <v>2141.1</v>
      </c>
      <c r="X13" s="16">
        <v>522.4</v>
      </c>
      <c r="Y13" s="16">
        <v>1425.3</v>
      </c>
      <c r="Z13" s="16">
        <v>1640.3</v>
      </c>
      <c r="AA13" s="16">
        <v>6847.3</v>
      </c>
      <c r="AB13" s="16">
        <v>1174.5999999999999</v>
      </c>
      <c r="AC13" s="16">
        <v>2823.1</v>
      </c>
      <c r="AD13" s="16">
        <v>21673.200000000001</v>
      </c>
      <c r="AE13" s="16">
        <v>6875.7</v>
      </c>
      <c r="AF13" s="9">
        <v>24376</v>
      </c>
      <c r="AG13" s="16">
        <v>16343.4</v>
      </c>
      <c r="AH13" s="16">
        <v>8379.2999999999993</v>
      </c>
      <c r="AI13" s="16">
        <v>677.7</v>
      </c>
      <c r="AJ13" s="16">
        <v>104.2</v>
      </c>
      <c r="AK13" s="16">
        <v>11318.1</v>
      </c>
      <c r="AL13" s="16">
        <v>2090.8000000000002</v>
      </c>
      <c r="AM13" s="16">
        <v>4900.8</v>
      </c>
      <c r="AN13" s="16">
        <v>1138.0999999999999</v>
      </c>
      <c r="AO13" s="16">
        <v>1496.4</v>
      </c>
      <c r="AP13" s="16">
        <v>5379.9</v>
      </c>
      <c r="AQ13" s="16">
        <v>10765.4</v>
      </c>
      <c r="AR13" s="16">
        <v>17163.7</v>
      </c>
      <c r="AS13" s="16">
        <v>5100.3999999999996</v>
      </c>
      <c r="AT13" s="16">
        <v>4483.2</v>
      </c>
      <c r="AU13" s="16">
        <v>23821.8</v>
      </c>
      <c r="AV13" s="16">
        <v>17612.5</v>
      </c>
      <c r="AW13" s="16">
        <v>34470.1</v>
      </c>
      <c r="AX13" s="16">
        <v>5147.3</v>
      </c>
      <c r="AY13" s="16">
        <v>1087.2</v>
      </c>
      <c r="AZ13" s="16">
        <v>1568.8</v>
      </c>
      <c r="BA13" s="16">
        <v>1271.3</v>
      </c>
      <c r="BB13" s="16">
        <v>6692.5</v>
      </c>
      <c r="BC13" s="9">
        <v>6757</v>
      </c>
      <c r="BD13" s="16">
        <v>125.2</v>
      </c>
      <c r="BE13" s="16">
        <v>7681.4</v>
      </c>
      <c r="BF13" s="16">
        <v>32659.4</v>
      </c>
      <c r="BG13" s="16">
        <v>30358.2</v>
      </c>
      <c r="BH13" s="16">
        <v>18835.3</v>
      </c>
      <c r="BI13" s="16">
        <v>10600.3</v>
      </c>
      <c r="BJ13" s="16">
        <v>1407.1</v>
      </c>
      <c r="BK13" s="16">
        <v>546.5</v>
      </c>
      <c r="BL13" s="16">
        <v>2683.1</v>
      </c>
      <c r="BM13" s="16">
        <v>240.5</v>
      </c>
      <c r="BN13" s="16">
        <v>1830.4</v>
      </c>
      <c r="BO13" s="16">
        <v>211.1</v>
      </c>
      <c r="BP13" s="9">
        <v>0</v>
      </c>
    </row>
    <row r="14" spans="1:68" ht="15" x14ac:dyDescent="0.25">
      <c r="A14" s="24" t="e">
        <f t="shared" si="0"/>
        <v>#VALUE!</v>
      </c>
      <c r="B14" s="7" t="s">
        <v>97</v>
      </c>
      <c r="C14" s="10" t="s">
        <v>129</v>
      </c>
      <c r="D14" s="10" t="s">
        <v>129</v>
      </c>
      <c r="E14" s="10" t="s">
        <v>129</v>
      </c>
      <c r="F14" s="10" t="s">
        <v>129</v>
      </c>
      <c r="G14" s="10" t="s">
        <v>129</v>
      </c>
      <c r="H14" s="10" t="s">
        <v>129</v>
      </c>
      <c r="I14" s="10" t="s">
        <v>129</v>
      </c>
      <c r="J14" s="10" t="s">
        <v>129</v>
      </c>
      <c r="K14" s="10" t="s">
        <v>129</v>
      </c>
      <c r="L14" s="10" t="s">
        <v>129</v>
      </c>
      <c r="M14" s="10" t="s">
        <v>129</v>
      </c>
      <c r="N14" s="10" t="s">
        <v>129</v>
      </c>
      <c r="O14" s="10" t="s">
        <v>129</v>
      </c>
      <c r="P14" s="10" t="s">
        <v>129</v>
      </c>
      <c r="Q14" s="10" t="s">
        <v>129</v>
      </c>
      <c r="R14" s="10" t="s">
        <v>129</v>
      </c>
      <c r="S14" s="10" t="s">
        <v>129</v>
      </c>
      <c r="T14" s="10" t="s">
        <v>129</v>
      </c>
      <c r="U14" s="10" t="s">
        <v>129</v>
      </c>
      <c r="V14" s="10" t="s">
        <v>129</v>
      </c>
      <c r="W14" s="10" t="s">
        <v>129</v>
      </c>
      <c r="X14" s="10" t="s">
        <v>129</v>
      </c>
      <c r="Y14" s="10" t="s">
        <v>129</v>
      </c>
      <c r="Z14" s="10" t="s">
        <v>129</v>
      </c>
      <c r="AA14" s="10" t="s">
        <v>129</v>
      </c>
      <c r="AB14" s="10" t="s">
        <v>129</v>
      </c>
      <c r="AC14" s="10" t="s">
        <v>129</v>
      </c>
      <c r="AD14" s="10" t="s">
        <v>129</v>
      </c>
      <c r="AE14" s="10" t="s">
        <v>129</v>
      </c>
      <c r="AF14" s="10" t="s">
        <v>129</v>
      </c>
      <c r="AG14" s="10" t="s">
        <v>129</v>
      </c>
      <c r="AH14" s="10" t="s">
        <v>129</v>
      </c>
      <c r="AI14" s="10" t="s">
        <v>129</v>
      </c>
      <c r="AJ14" s="10" t="s">
        <v>129</v>
      </c>
      <c r="AK14" s="10" t="s">
        <v>129</v>
      </c>
      <c r="AL14" s="10" t="s">
        <v>129</v>
      </c>
      <c r="AM14" s="10" t="s">
        <v>129</v>
      </c>
      <c r="AN14" s="10" t="s">
        <v>129</v>
      </c>
      <c r="AO14" s="10" t="s">
        <v>129</v>
      </c>
      <c r="AP14" s="10" t="s">
        <v>129</v>
      </c>
      <c r="AQ14" s="10" t="s">
        <v>129</v>
      </c>
      <c r="AR14" s="10" t="s">
        <v>129</v>
      </c>
      <c r="AS14" s="10" t="s">
        <v>129</v>
      </c>
      <c r="AT14" s="10" t="s">
        <v>129</v>
      </c>
      <c r="AU14" s="10" t="s">
        <v>129</v>
      </c>
      <c r="AV14" s="10" t="s">
        <v>129</v>
      </c>
      <c r="AW14" s="10" t="s">
        <v>129</v>
      </c>
      <c r="AX14" s="10" t="s">
        <v>129</v>
      </c>
      <c r="AY14" s="10" t="s">
        <v>129</v>
      </c>
      <c r="AZ14" s="10" t="s">
        <v>129</v>
      </c>
      <c r="BA14" s="10" t="s">
        <v>129</v>
      </c>
      <c r="BB14" s="10" t="s">
        <v>129</v>
      </c>
      <c r="BC14" s="10" t="s">
        <v>129</v>
      </c>
      <c r="BD14" s="10" t="s">
        <v>129</v>
      </c>
      <c r="BE14" s="10" t="s">
        <v>129</v>
      </c>
      <c r="BF14" s="10" t="s">
        <v>129</v>
      </c>
      <c r="BG14" s="10" t="s">
        <v>129</v>
      </c>
      <c r="BH14" s="10" t="s">
        <v>129</v>
      </c>
      <c r="BI14" s="10" t="s">
        <v>129</v>
      </c>
      <c r="BJ14" s="10" t="s">
        <v>129</v>
      </c>
      <c r="BK14" s="10" t="s">
        <v>129</v>
      </c>
      <c r="BL14" s="10" t="s">
        <v>129</v>
      </c>
      <c r="BM14" s="10" t="s">
        <v>129</v>
      </c>
      <c r="BN14" s="10" t="s">
        <v>129</v>
      </c>
      <c r="BO14" s="10" t="s">
        <v>129</v>
      </c>
      <c r="BP14" s="10" t="s">
        <v>129</v>
      </c>
    </row>
    <row r="15" spans="1:68" ht="15" x14ac:dyDescent="0.25">
      <c r="A15" s="24">
        <f t="shared" si="0"/>
        <v>-9.9999999802093953E-3</v>
      </c>
      <c r="B15" s="7" t="s">
        <v>98</v>
      </c>
      <c r="C15" s="16">
        <v>200921.04</v>
      </c>
      <c r="D15" s="16">
        <v>3552.86</v>
      </c>
      <c r="E15" s="16">
        <v>707.24</v>
      </c>
      <c r="F15" s="16">
        <v>22.72</v>
      </c>
      <c r="G15" s="16">
        <v>1005.93</v>
      </c>
      <c r="H15" s="16">
        <v>4093.86</v>
      </c>
      <c r="I15" s="16">
        <v>1010.7</v>
      </c>
      <c r="J15" s="16">
        <v>1250.92</v>
      </c>
      <c r="K15" s="16">
        <v>960.05</v>
      </c>
      <c r="L15" s="16">
        <v>545.27</v>
      </c>
      <c r="M15" s="16">
        <v>45.74</v>
      </c>
      <c r="N15" s="16">
        <v>1497.71</v>
      </c>
      <c r="O15" s="16">
        <v>883.65</v>
      </c>
      <c r="P15" s="16">
        <v>3329.5</v>
      </c>
      <c r="Q15" s="16">
        <v>2131.6999999999998</v>
      </c>
      <c r="R15" s="16">
        <v>1092.8</v>
      </c>
      <c r="S15" s="16">
        <v>5350.78</v>
      </c>
      <c r="T15" s="16">
        <v>2887.02</v>
      </c>
      <c r="U15" s="16">
        <v>3744.77</v>
      </c>
      <c r="V15" s="16">
        <v>4096.28</v>
      </c>
      <c r="W15" s="16">
        <v>8269.25</v>
      </c>
      <c r="X15" s="16">
        <v>968.25</v>
      </c>
      <c r="Y15" s="16">
        <v>1753.28</v>
      </c>
      <c r="Z15" s="16">
        <v>1906.1</v>
      </c>
      <c r="AA15" s="16">
        <v>5514.5</v>
      </c>
      <c r="AB15" s="16">
        <v>742.2</v>
      </c>
      <c r="AC15" s="16">
        <v>1242.83</v>
      </c>
      <c r="AD15" s="16">
        <v>11049.37</v>
      </c>
      <c r="AE15" s="16">
        <v>2395.88</v>
      </c>
      <c r="AF15" s="16">
        <v>10507.16</v>
      </c>
      <c r="AG15" s="16">
        <v>8403.44</v>
      </c>
      <c r="AH15" s="16">
        <v>5446.15</v>
      </c>
      <c r="AI15" s="16">
        <v>6.09</v>
      </c>
      <c r="AJ15" s="16">
        <v>73.900000000000006</v>
      </c>
      <c r="AK15" s="16">
        <v>4278.8500000000004</v>
      </c>
      <c r="AL15" s="16">
        <v>698.73</v>
      </c>
      <c r="AM15" s="16">
        <v>2427.29</v>
      </c>
      <c r="AN15" s="16">
        <v>1496.09</v>
      </c>
      <c r="AO15" s="16">
        <v>1036.51</v>
      </c>
      <c r="AP15" s="16">
        <v>2911.59</v>
      </c>
      <c r="AQ15" s="16">
        <v>7586.01</v>
      </c>
      <c r="AR15" s="16">
        <v>5889.4</v>
      </c>
      <c r="AS15" s="16">
        <v>1165.83</v>
      </c>
      <c r="AT15" s="16">
        <v>899.23</v>
      </c>
      <c r="AU15" s="16">
        <v>17130.86</v>
      </c>
      <c r="AV15" s="16">
        <v>7621.47</v>
      </c>
      <c r="AW15" s="16">
        <v>3507.43</v>
      </c>
      <c r="AX15" s="16">
        <v>2758.27</v>
      </c>
      <c r="AY15" s="16">
        <v>1370.89</v>
      </c>
      <c r="AZ15" s="16">
        <v>1198.94</v>
      </c>
      <c r="BA15" s="16">
        <v>1520.81</v>
      </c>
      <c r="BB15" s="16">
        <v>941.15</v>
      </c>
      <c r="BC15" s="16">
        <v>159.33000000000001</v>
      </c>
      <c r="BD15" s="16">
        <v>80.63</v>
      </c>
      <c r="BE15" s="16">
        <v>2248.91</v>
      </c>
      <c r="BF15" s="16">
        <v>12593.54</v>
      </c>
      <c r="BG15" s="16">
        <v>10045.89</v>
      </c>
      <c r="BH15" s="16">
        <v>8823.2800000000007</v>
      </c>
      <c r="BI15" s="16">
        <v>2159.89</v>
      </c>
      <c r="BJ15" s="16">
        <v>1310.22</v>
      </c>
      <c r="BK15" s="16">
        <v>540.58000000000004</v>
      </c>
      <c r="BL15" s="16">
        <v>495.37</v>
      </c>
      <c r="BM15" s="16">
        <v>382.84</v>
      </c>
      <c r="BN15" s="16">
        <v>965.19</v>
      </c>
      <c r="BO15" s="16">
        <v>188.13</v>
      </c>
      <c r="BP15" s="9">
        <v>0</v>
      </c>
    </row>
    <row r="16" spans="1:68" ht="15" x14ac:dyDescent="0.25">
      <c r="A16" s="24">
        <f t="shared" si="0"/>
        <v>9.9999999511055648E-3</v>
      </c>
      <c r="B16" s="7" t="s">
        <v>99</v>
      </c>
      <c r="C16" s="17">
        <v>271165.3</v>
      </c>
      <c r="D16" s="17">
        <v>3635.46</v>
      </c>
      <c r="E16" s="17">
        <v>218.42</v>
      </c>
      <c r="F16" s="17">
        <v>320.77</v>
      </c>
      <c r="G16" s="17">
        <v>948.39</v>
      </c>
      <c r="H16" s="17">
        <v>4182.6099999999997</v>
      </c>
      <c r="I16" s="17">
        <v>450.32</v>
      </c>
      <c r="J16" s="17">
        <v>620.98</v>
      </c>
      <c r="K16" s="17">
        <v>490.64</v>
      </c>
      <c r="L16" s="17">
        <v>344.22</v>
      </c>
      <c r="M16" s="17">
        <v>92.56</v>
      </c>
      <c r="N16" s="17">
        <v>2992.25</v>
      </c>
      <c r="O16" s="17">
        <v>12063.71</v>
      </c>
      <c r="P16" s="17">
        <v>1207.6400000000001</v>
      </c>
      <c r="Q16" s="17">
        <v>1464.29</v>
      </c>
      <c r="R16" s="17">
        <v>386.09</v>
      </c>
      <c r="S16" s="17">
        <v>2630.67</v>
      </c>
      <c r="T16" s="17">
        <v>2299.39</v>
      </c>
      <c r="U16" s="17">
        <v>965.02</v>
      </c>
      <c r="V16" s="17">
        <v>5779.28</v>
      </c>
      <c r="W16" s="17">
        <v>270.17</v>
      </c>
      <c r="X16" s="17">
        <v>255.26</v>
      </c>
      <c r="Y16" s="17">
        <v>2730.44</v>
      </c>
      <c r="Z16" s="17">
        <v>841.41</v>
      </c>
      <c r="AA16" s="17">
        <v>3133.72</v>
      </c>
      <c r="AB16" s="17">
        <v>443.94</v>
      </c>
      <c r="AC16" s="17">
        <v>1781.97</v>
      </c>
      <c r="AD16" s="17">
        <v>14659.92</v>
      </c>
      <c r="AE16" s="17">
        <v>3470.6</v>
      </c>
      <c r="AF16" s="17">
        <v>24551.17</v>
      </c>
      <c r="AG16" s="17">
        <v>9920.32</v>
      </c>
      <c r="AH16" s="17">
        <v>3793.32</v>
      </c>
      <c r="AI16" s="17">
        <v>5758.24</v>
      </c>
      <c r="AJ16" s="17">
        <v>258.69</v>
      </c>
      <c r="AK16" s="17">
        <v>3367.58</v>
      </c>
      <c r="AL16" s="17">
        <v>903.38</v>
      </c>
      <c r="AM16" s="17">
        <v>2907.4</v>
      </c>
      <c r="AN16" s="17">
        <v>2177.46</v>
      </c>
      <c r="AO16" s="17">
        <v>1488.74</v>
      </c>
      <c r="AP16" s="17">
        <v>2753.15</v>
      </c>
      <c r="AQ16" s="17">
        <v>6916.64</v>
      </c>
      <c r="AR16" s="17">
        <v>10201.129999999999</v>
      </c>
      <c r="AS16" s="17">
        <v>2521.09</v>
      </c>
      <c r="AT16" s="17">
        <v>1689.11</v>
      </c>
      <c r="AU16" s="17">
        <v>13844.13</v>
      </c>
      <c r="AV16" s="17">
        <v>17165.97</v>
      </c>
      <c r="AW16" s="17">
        <v>7019.94</v>
      </c>
      <c r="AX16" s="17">
        <v>4844.57</v>
      </c>
      <c r="AY16" s="17">
        <v>3494.43</v>
      </c>
      <c r="AZ16" s="17">
        <v>943.37</v>
      </c>
      <c r="BA16" s="17">
        <v>1600.19</v>
      </c>
      <c r="BB16" s="17">
        <v>1361.27</v>
      </c>
      <c r="BC16" s="17">
        <v>2636.93</v>
      </c>
      <c r="BD16" s="17">
        <v>68.540000000000006</v>
      </c>
      <c r="BE16" s="17">
        <v>3747.23</v>
      </c>
      <c r="BF16" s="17">
        <v>13560.22</v>
      </c>
      <c r="BG16" s="17">
        <v>16360.71</v>
      </c>
      <c r="BH16" s="17">
        <v>13913.89</v>
      </c>
      <c r="BI16" s="17">
        <v>14189.09</v>
      </c>
      <c r="BJ16" s="17">
        <v>2699.01</v>
      </c>
      <c r="BK16" s="17">
        <v>1107.1099999999999</v>
      </c>
      <c r="BL16" s="17">
        <v>2420.48</v>
      </c>
      <c r="BM16" s="17">
        <v>314.88</v>
      </c>
      <c r="BN16" s="17">
        <v>1335.08</v>
      </c>
      <c r="BO16" s="17">
        <v>650.69000000000005</v>
      </c>
      <c r="BP16" s="10">
        <v>0</v>
      </c>
    </row>
    <row r="17" spans="1:68" ht="15" x14ac:dyDescent="0.25">
      <c r="A17" s="24">
        <f t="shared" si="0"/>
        <v>0</v>
      </c>
      <c r="B17" s="7" t="s">
        <v>100</v>
      </c>
      <c r="C17" s="9">
        <v>3086377</v>
      </c>
      <c r="D17" s="9">
        <v>23838</v>
      </c>
      <c r="E17" s="9">
        <v>1167</v>
      </c>
      <c r="F17" s="9">
        <v>147</v>
      </c>
      <c r="G17" s="9">
        <v>4371</v>
      </c>
      <c r="H17" s="9">
        <v>50959</v>
      </c>
      <c r="I17" s="9">
        <v>6800</v>
      </c>
      <c r="J17" s="9">
        <v>9151</v>
      </c>
      <c r="K17" s="9">
        <v>11424</v>
      </c>
      <c r="L17" s="9">
        <v>6824</v>
      </c>
      <c r="M17" s="9">
        <v>2032</v>
      </c>
      <c r="N17" s="9">
        <v>49405</v>
      </c>
      <c r="O17" s="9">
        <v>25062</v>
      </c>
      <c r="P17" s="9">
        <v>29782</v>
      </c>
      <c r="Q17" s="9">
        <v>19187</v>
      </c>
      <c r="R17" s="9">
        <v>18029</v>
      </c>
      <c r="S17" s="9">
        <v>53549</v>
      </c>
      <c r="T17" s="9">
        <v>42386</v>
      </c>
      <c r="U17" s="9">
        <v>43258</v>
      </c>
      <c r="V17" s="9">
        <v>94203</v>
      </c>
      <c r="W17" s="9">
        <v>118849</v>
      </c>
      <c r="X17" s="9">
        <v>13373</v>
      </c>
      <c r="Y17" s="9">
        <v>26924</v>
      </c>
      <c r="Z17" s="9">
        <v>16790</v>
      </c>
      <c r="AA17" s="9">
        <v>63485</v>
      </c>
      <c r="AB17" s="9">
        <v>5868</v>
      </c>
      <c r="AC17" s="9">
        <v>29189</v>
      </c>
      <c r="AD17" s="9">
        <v>168147</v>
      </c>
      <c r="AE17" s="9">
        <v>50081</v>
      </c>
      <c r="AF17" s="9">
        <v>155832</v>
      </c>
      <c r="AG17" s="9">
        <v>115468</v>
      </c>
      <c r="AH17" s="9">
        <v>46487</v>
      </c>
      <c r="AI17" s="9">
        <v>4718</v>
      </c>
      <c r="AJ17" s="9">
        <v>4686</v>
      </c>
      <c r="AK17" s="9">
        <v>52484</v>
      </c>
      <c r="AL17" s="9">
        <v>20232</v>
      </c>
      <c r="AM17" s="9">
        <v>30983</v>
      </c>
      <c r="AN17" s="9">
        <v>13705</v>
      </c>
      <c r="AO17" s="9">
        <v>14924</v>
      </c>
      <c r="AP17" s="9">
        <v>29551</v>
      </c>
      <c r="AQ17" s="9">
        <v>96040</v>
      </c>
      <c r="AR17" s="9">
        <v>73453</v>
      </c>
      <c r="AS17" s="9">
        <v>28923</v>
      </c>
      <c r="AT17" s="9">
        <v>22808</v>
      </c>
      <c r="AU17" s="25">
        <v>329091</v>
      </c>
      <c r="AV17" s="9" t="s">
        <v>129</v>
      </c>
      <c r="AW17" s="9">
        <v>100471</v>
      </c>
      <c r="AX17" s="9">
        <v>46083</v>
      </c>
      <c r="AY17" s="9">
        <v>26564</v>
      </c>
      <c r="AZ17" s="9">
        <v>12037</v>
      </c>
      <c r="BA17" s="9">
        <v>14874</v>
      </c>
      <c r="BB17" s="9">
        <v>49758</v>
      </c>
      <c r="BC17" s="9">
        <v>26866</v>
      </c>
      <c r="BD17" s="9">
        <v>1766</v>
      </c>
      <c r="BE17" s="9">
        <v>70436</v>
      </c>
      <c r="BF17" s="9">
        <v>203636</v>
      </c>
      <c r="BG17" s="9">
        <v>148824</v>
      </c>
      <c r="BH17" s="9">
        <v>177795</v>
      </c>
      <c r="BI17" s="9">
        <v>73646</v>
      </c>
      <c r="BJ17" s="9">
        <v>18934</v>
      </c>
      <c r="BK17" s="9">
        <v>15604</v>
      </c>
      <c r="BL17" s="9">
        <v>34008</v>
      </c>
      <c r="BM17" s="9">
        <v>1741</v>
      </c>
      <c r="BN17" s="9">
        <v>32170</v>
      </c>
      <c r="BO17" s="9">
        <v>7499</v>
      </c>
      <c r="BP17" s="9">
        <v>0</v>
      </c>
    </row>
    <row r="18" spans="1:68" ht="15" x14ac:dyDescent="0.25">
      <c r="A18" s="24">
        <f t="shared" si="0"/>
        <v>-2.9999999998835847E-2</v>
      </c>
      <c r="B18" s="7" t="s">
        <v>101</v>
      </c>
      <c r="C18" s="17">
        <v>24420.49</v>
      </c>
      <c r="D18" s="17">
        <v>252.48</v>
      </c>
      <c r="E18" s="17">
        <v>253.77</v>
      </c>
      <c r="F18" s="17">
        <v>31.94</v>
      </c>
      <c r="G18" s="17">
        <v>166.69</v>
      </c>
      <c r="H18" s="17">
        <v>459.59</v>
      </c>
      <c r="I18" s="17">
        <v>181.84</v>
      </c>
      <c r="J18" s="17">
        <v>612.71</v>
      </c>
      <c r="K18" s="17">
        <v>44.78</v>
      </c>
      <c r="L18" s="10">
        <v>75</v>
      </c>
      <c r="M18" s="17">
        <v>59.51</v>
      </c>
      <c r="N18" s="17">
        <v>131.5</v>
      </c>
      <c r="O18" s="17">
        <v>21.01</v>
      </c>
      <c r="P18" s="10">
        <v>139</v>
      </c>
      <c r="Q18" s="17">
        <v>161.05000000000001</v>
      </c>
      <c r="R18" s="17">
        <v>22.61</v>
      </c>
      <c r="S18" s="17">
        <v>413.41</v>
      </c>
      <c r="T18" s="17">
        <v>248.09</v>
      </c>
      <c r="U18" s="17">
        <v>215.4</v>
      </c>
      <c r="V18" s="17">
        <v>146.72999999999999</v>
      </c>
      <c r="W18" s="17">
        <v>97.37</v>
      </c>
      <c r="X18" s="17">
        <v>35.299999999999997</v>
      </c>
      <c r="Y18" s="17">
        <v>256.39</v>
      </c>
      <c r="Z18" s="17">
        <v>186.7</v>
      </c>
      <c r="AA18" s="17">
        <v>537.08000000000004</v>
      </c>
      <c r="AB18" s="17">
        <v>82.26</v>
      </c>
      <c r="AC18" s="17">
        <v>96.31</v>
      </c>
      <c r="AD18" s="17">
        <v>1675.14</v>
      </c>
      <c r="AE18" s="17">
        <v>400.62</v>
      </c>
      <c r="AF18" s="17">
        <v>1531.01</v>
      </c>
      <c r="AG18" s="17">
        <v>1198.58</v>
      </c>
      <c r="AH18" s="17">
        <v>681.34</v>
      </c>
      <c r="AI18" s="17">
        <v>101.86</v>
      </c>
      <c r="AJ18" s="17">
        <v>8.3699999999999992</v>
      </c>
      <c r="AK18" s="17">
        <v>679.62</v>
      </c>
      <c r="AL18" s="17">
        <v>84.94</v>
      </c>
      <c r="AM18" s="17">
        <v>298.77</v>
      </c>
      <c r="AN18" s="17">
        <v>92.18</v>
      </c>
      <c r="AO18" s="17">
        <v>87.27</v>
      </c>
      <c r="AP18" s="17">
        <v>396.05</v>
      </c>
      <c r="AQ18" s="17">
        <v>1242.83</v>
      </c>
      <c r="AR18" s="17">
        <v>903.3</v>
      </c>
      <c r="AS18" s="17">
        <v>167.83</v>
      </c>
      <c r="AT18" s="17">
        <v>117.69</v>
      </c>
      <c r="AU18" s="17">
        <v>1625.54</v>
      </c>
      <c r="AV18" s="17">
        <v>1266.6300000000001</v>
      </c>
      <c r="AW18" s="17">
        <v>605.38</v>
      </c>
      <c r="AX18" s="17">
        <v>248.13</v>
      </c>
      <c r="AY18" s="17">
        <v>244.12</v>
      </c>
      <c r="AZ18" s="17">
        <v>205.51</v>
      </c>
      <c r="BA18" s="17">
        <v>114.67</v>
      </c>
      <c r="BB18" s="17">
        <v>240.37</v>
      </c>
      <c r="BC18" s="17">
        <v>168.05</v>
      </c>
      <c r="BD18" s="17">
        <v>19.53</v>
      </c>
      <c r="BE18" s="17">
        <v>420.59</v>
      </c>
      <c r="BF18" s="17">
        <v>1594.05</v>
      </c>
      <c r="BG18" s="17">
        <v>1254.73</v>
      </c>
      <c r="BH18" s="17">
        <v>1017.56</v>
      </c>
      <c r="BI18" s="17">
        <v>164.71</v>
      </c>
      <c r="BJ18" s="17">
        <v>240.68</v>
      </c>
      <c r="BK18" s="10">
        <v>167</v>
      </c>
      <c r="BL18" s="17">
        <v>102.91</v>
      </c>
      <c r="BM18" s="17">
        <v>13.83</v>
      </c>
      <c r="BN18" s="17">
        <v>96.46</v>
      </c>
      <c r="BO18" s="17">
        <v>14.15</v>
      </c>
      <c r="BP18" s="10" t="s">
        <v>129</v>
      </c>
    </row>
    <row r="19" spans="1:68" s="30" customFormat="1" ht="15" x14ac:dyDescent="0.25">
      <c r="A19" s="26">
        <f t="shared" si="0"/>
        <v>-0.11999999993713573</v>
      </c>
      <c r="B19" s="27" t="s">
        <v>102</v>
      </c>
      <c r="C19" s="28">
        <v>362453.55</v>
      </c>
      <c r="D19" s="29" t="s">
        <v>129</v>
      </c>
      <c r="E19" s="29" t="s">
        <v>129</v>
      </c>
      <c r="F19" s="29" t="s">
        <v>129</v>
      </c>
      <c r="G19" s="28">
        <v>323.99</v>
      </c>
      <c r="H19" s="28">
        <v>7873.84</v>
      </c>
      <c r="I19" s="28">
        <v>151.97999999999999</v>
      </c>
      <c r="J19" s="28">
        <v>337.87</v>
      </c>
      <c r="K19" s="28">
        <v>248.11</v>
      </c>
      <c r="L19" s="28">
        <v>270.45</v>
      </c>
      <c r="M19" s="29" t="s">
        <v>129</v>
      </c>
      <c r="N19" s="29" t="s">
        <v>129</v>
      </c>
      <c r="O19" s="29" t="s">
        <v>129</v>
      </c>
      <c r="P19" s="28">
        <v>737.17</v>
      </c>
      <c r="Q19" s="28">
        <v>1039.3499999999999</v>
      </c>
      <c r="R19" s="28">
        <v>295.55</v>
      </c>
      <c r="S19" s="28">
        <v>1077.03</v>
      </c>
      <c r="T19" s="29" t="s">
        <v>129</v>
      </c>
      <c r="U19" s="28">
        <v>470.53</v>
      </c>
      <c r="V19" s="28">
        <v>1849.82</v>
      </c>
      <c r="W19" s="29" t="s">
        <v>129</v>
      </c>
      <c r="X19" s="29" t="s">
        <v>129</v>
      </c>
      <c r="Y19" s="29" t="s">
        <v>129</v>
      </c>
      <c r="Z19" s="28">
        <v>476.16</v>
      </c>
      <c r="AA19" s="28">
        <v>3192.8</v>
      </c>
      <c r="AB19" s="28">
        <v>418.09</v>
      </c>
      <c r="AC19" s="28">
        <v>978.63</v>
      </c>
      <c r="AD19" s="28">
        <v>8857.91</v>
      </c>
      <c r="AE19" s="28">
        <v>1761.48</v>
      </c>
      <c r="AF19" s="29">
        <v>14940</v>
      </c>
      <c r="AG19" s="28">
        <v>9650.5</v>
      </c>
      <c r="AH19" s="28">
        <v>2623.9</v>
      </c>
      <c r="AI19" s="28">
        <v>61.04</v>
      </c>
      <c r="AJ19" s="29" t="s">
        <v>129</v>
      </c>
      <c r="AK19" s="29" t="s">
        <v>129</v>
      </c>
      <c r="AL19" s="28">
        <v>988.48</v>
      </c>
      <c r="AM19" s="28">
        <v>2853.93</v>
      </c>
      <c r="AN19" s="29" t="s">
        <v>129</v>
      </c>
      <c r="AO19" s="29" t="s">
        <v>129</v>
      </c>
      <c r="AP19" s="28">
        <v>3405.25</v>
      </c>
      <c r="AQ19" s="29" t="s">
        <v>129</v>
      </c>
      <c r="AR19" s="28">
        <v>8992.92</v>
      </c>
      <c r="AS19" s="28">
        <v>3119.05</v>
      </c>
      <c r="AT19" s="28">
        <v>4081.92</v>
      </c>
      <c r="AU19" s="25">
        <v>177131</v>
      </c>
      <c r="AV19" s="28">
        <v>20403.3</v>
      </c>
      <c r="AW19" s="28">
        <v>14878.6</v>
      </c>
      <c r="AX19" s="28">
        <v>3196.91</v>
      </c>
      <c r="AY19" s="28">
        <v>1082.5899999999999</v>
      </c>
      <c r="AZ19" s="28">
        <v>1422.53</v>
      </c>
      <c r="BA19" s="28">
        <v>1133.8599999999999</v>
      </c>
      <c r="BB19" s="28">
        <v>15416.22</v>
      </c>
      <c r="BC19" s="28">
        <v>1983.06</v>
      </c>
      <c r="BD19" s="28">
        <v>201.46</v>
      </c>
      <c r="BE19" s="28">
        <v>3703.78</v>
      </c>
      <c r="BF19" s="28">
        <v>10185.530000000001</v>
      </c>
      <c r="BG19" s="28">
        <v>10185.15</v>
      </c>
      <c r="BH19" s="28">
        <v>12115.42</v>
      </c>
      <c r="BI19" s="28">
        <v>4482.7299999999996</v>
      </c>
      <c r="BJ19" s="28">
        <v>1472.99</v>
      </c>
      <c r="BK19" s="28">
        <v>680.36</v>
      </c>
      <c r="BL19" s="28">
        <v>705.93</v>
      </c>
      <c r="BM19" s="28">
        <v>77.66</v>
      </c>
      <c r="BN19" s="28">
        <v>737.42</v>
      </c>
      <c r="BO19" s="28">
        <v>179.42</v>
      </c>
      <c r="BP19" s="29" t="s">
        <v>129</v>
      </c>
    </row>
    <row r="20" spans="1:68" ht="15" x14ac:dyDescent="0.25">
      <c r="A20" s="24">
        <f t="shared" si="0"/>
        <v>-9.9999999511055648E-3</v>
      </c>
      <c r="B20" s="7" t="s">
        <v>103</v>
      </c>
      <c r="C20" s="17">
        <v>147236.26</v>
      </c>
      <c r="D20" s="17">
        <v>5927.08</v>
      </c>
      <c r="E20" s="17">
        <v>46.9</v>
      </c>
      <c r="F20" s="17">
        <v>599.98</v>
      </c>
      <c r="G20" s="17">
        <v>621.04999999999995</v>
      </c>
      <c r="H20" s="17">
        <v>4890.75</v>
      </c>
      <c r="I20" s="17">
        <v>416.13</v>
      </c>
      <c r="J20" s="10">
        <v>133</v>
      </c>
      <c r="K20" s="17">
        <v>402.56</v>
      </c>
      <c r="L20" s="17">
        <v>287.76</v>
      </c>
      <c r="M20" s="17">
        <v>116.11</v>
      </c>
      <c r="N20" s="17">
        <v>1001.95</v>
      </c>
      <c r="O20" s="17">
        <v>962.75</v>
      </c>
      <c r="P20" s="17">
        <v>660.36</v>
      </c>
      <c r="Q20" s="17">
        <v>827.45</v>
      </c>
      <c r="R20" s="17">
        <v>1175.58</v>
      </c>
      <c r="S20" s="17">
        <v>1016.02</v>
      </c>
      <c r="T20" s="17">
        <v>272.89</v>
      </c>
      <c r="U20" s="17">
        <v>557.4</v>
      </c>
      <c r="V20" s="17">
        <v>362.54</v>
      </c>
      <c r="W20" s="17">
        <v>55.11</v>
      </c>
      <c r="X20" s="17">
        <v>337.74</v>
      </c>
      <c r="Y20" s="17">
        <v>351.98</v>
      </c>
      <c r="Z20" s="17">
        <v>290.95</v>
      </c>
      <c r="AA20" s="17">
        <v>4976.74</v>
      </c>
      <c r="AB20" s="17">
        <v>730.53</v>
      </c>
      <c r="AC20" s="17">
        <v>1128.99</v>
      </c>
      <c r="AD20" s="17">
        <v>2374.4499999999998</v>
      </c>
      <c r="AE20" s="17">
        <v>1378.26</v>
      </c>
      <c r="AF20" s="17">
        <v>9732.49</v>
      </c>
      <c r="AG20" s="17">
        <v>6273.24</v>
      </c>
      <c r="AH20" s="17">
        <v>2451.84</v>
      </c>
      <c r="AI20" s="17">
        <v>3006.06</v>
      </c>
      <c r="AJ20" s="17">
        <v>375.72</v>
      </c>
      <c r="AK20" s="17">
        <v>2381.94</v>
      </c>
      <c r="AL20" s="17">
        <v>572.22</v>
      </c>
      <c r="AM20" s="17">
        <v>6370.25</v>
      </c>
      <c r="AN20" s="17">
        <v>378.03</v>
      </c>
      <c r="AO20" s="17">
        <v>578.07000000000005</v>
      </c>
      <c r="AP20" s="17">
        <v>3093.54</v>
      </c>
      <c r="AQ20" s="17">
        <v>1621.88</v>
      </c>
      <c r="AR20" s="17">
        <v>6523.14</v>
      </c>
      <c r="AS20" s="17">
        <v>618.22</v>
      </c>
      <c r="AT20" s="17">
        <v>537.78</v>
      </c>
      <c r="AU20" s="37">
        <v>17391.21</v>
      </c>
      <c r="AV20" s="17">
        <v>9612.64</v>
      </c>
      <c r="AW20" s="17">
        <v>2788.98</v>
      </c>
      <c r="AX20" s="17">
        <v>1395.04</v>
      </c>
      <c r="AY20" s="17">
        <v>743.9</v>
      </c>
      <c r="AZ20" s="17">
        <v>538.36</v>
      </c>
      <c r="BA20" s="17">
        <v>181.92</v>
      </c>
      <c r="BB20" s="17">
        <v>516.61</v>
      </c>
      <c r="BC20" s="17">
        <v>334.42</v>
      </c>
      <c r="BD20" s="17">
        <v>219.61</v>
      </c>
      <c r="BE20" s="17">
        <v>1243.8399999999999</v>
      </c>
      <c r="BF20" s="17">
        <v>15905.9</v>
      </c>
      <c r="BG20" s="17">
        <v>8384.11</v>
      </c>
      <c r="BH20" s="17">
        <v>6259.74</v>
      </c>
      <c r="BI20" s="17">
        <v>657.55</v>
      </c>
      <c r="BJ20" s="17">
        <v>1504.41</v>
      </c>
      <c r="BK20" s="17">
        <v>275.89999999999998</v>
      </c>
      <c r="BL20" s="17">
        <v>957.59</v>
      </c>
      <c r="BM20" s="17">
        <v>244.63</v>
      </c>
      <c r="BN20" s="17">
        <v>1047.51</v>
      </c>
      <c r="BO20" s="17">
        <v>614.97</v>
      </c>
      <c r="BP20" s="10">
        <v>0</v>
      </c>
    </row>
    <row r="21" spans="1:68" ht="15" x14ac:dyDescent="0.25">
      <c r="A21" s="24">
        <f t="shared" si="0"/>
        <v>0</v>
      </c>
      <c r="B21" s="7" t="s">
        <v>104</v>
      </c>
      <c r="C21" s="9">
        <v>1021086</v>
      </c>
      <c r="D21" s="9">
        <v>29541</v>
      </c>
      <c r="E21" s="9">
        <v>704</v>
      </c>
      <c r="F21" s="9">
        <v>1216</v>
      </c>
      <c r="G21" s="9">
        <v>2404</v>
      </c>
      <c r="H21" s="9">
        <v>24543</v>
      </c>
      <c r="I21" s="9">
        <v>7606</v>
      </c>
      <c r="J21" s="9">
        <v>1951</v>
      </c>
      <c r="K21" s="9">
        <v>3720</v>
      </c>
      <c r="L21" s="9">
        <v>1911</v>
      </c>
      <c r="M21" s="9">
        <v>-521</v>
      </c>
      <c r="N21" s="9">
        <v>9333</v>
      </c>
      <c r="O21" s="9">
        <v>7745</v>
      </c>
      <c r="P21" s="9">
        <v>6274</v>
      </c>
      <c r="Q21" s="9">
        <v>6214</v>
      </c>
      <c r="R21" s="9">
        <v>4691</v>
      </c>
      <c r="S21" s="9">
        <v>11144</v>
      </c>
      <c r="T21" s="9">
        <v>1745</v>
      </c>
      <c r="U21" s="9">
        <v>4152</v>
      </c>
      <c r="V21" s="9">
        <v>7055</v>
      </c>
      <c r="W21" s="9">
        <v>10831</v>
      </c>
      <c r="X21" s="9">
        <v>4476</v>
      </c>
      <c r="Y21" s="9">
        <v>4161</v>
      </c>
      <c r="Z21" s="9">
        <v>5960</v>
      </c>
      <c r="AA21" s="9">
        <v>26006</v>
      </c>
      <c r="AB21" s="9">
        <v>4765</v>
      </c>
      <c r="AC21" s="9">
        <v>7896</v>
      </c>
      <c r="AD21" s="9">
        <v>61270</v>
      </c>
      <c r="AE21" s="9">
        <v>14709</v>
      </c>
      <c r="AF21" s="9">
        <v>65269</v>
      </c>
      <c r="AG21" s="9">
        <v>52384</v>
      </c>
      <c r="AH21" s="9">
        <v>21842</v>
      </c>
      <c r="AI21" s="9">
        <v>412</v>
      </c>
      <c r="AJ21" s="9">
        <v>-257</v>
      </c>
      <c r="AK21" s="9">
        <v>15688</v>
      </c>
      <c r="AL21" s="9">
        <v>2331</v>
      </c>
      <c r="AM21" s="9">
        <v>32501</v>
      </c>
      <c r="AN21" s="9">
        <v>2471</v>
      </c>
      <c r="AO21" s="9">
        <v>4809</v>
      </c>
      <c r="AP21" s="9">
        <v>13012</v>
      </c>
      <c r="AQ21" s="9">
        <v>19967</v>
      </c>
      <c r="AR21" s="9">
        <v>32780</v>
      </c>
      <c r="AS21" s="9">
        <v>8323</v>
      </c>
      <c r="AT21" s="9">
        <v>4837</v>
      </c>
      <c r="AU21" s="9">
        <v>86919</v>
      </c>
      <c r="AV21" s="9">
        <v>43796</v>
      </c>
      <c r="AW21" s="9">
        <v>26727</v>
      </c>
      <c r="AX21" s="9">
        <v>10235</v>
      </c>
      <c r="AY21" s="9">
        <v>6235</v>
      </c>
      <c r="AZ21" s="9">
        <v>4677</v>
      </c>
      <c r="BA21" s="9">
        <v>5206</v>
      </c>
      <c r="BB21" s="9">
        <v>6600</v>
      </c>
      <c r="BC21" s="9">
        <v>5573</v>
      </c>
      <c r="BD21" s="9">
        <v>604</v>
      </c>
      <c r="BE21" s="9">
        <v>26081</v>
      </c>
      <c r="BF21" s="9">
        <v>69872</v>
      </c>
      <c r="BG21" s="9">
        <v>58418</v>
      </c>
      <c r="BH21" s="9">
        <v>61149</v>
      </c>
      <c r="BI21" s="9">
        <v>17261</v>
      </c>
      <c r="BJ21" s="9">
        <v>7652</v>
      </c>
      <c r="BK21" s="9">
        <v>8447</v>
      </c>
      <c r="BL21" s="9">
        <v>10697</v>
      </c>
      <c r="BM21" s="9">
        <v>1238</v>
      </c>
      <c r="BN21" s="9">
        <v>6755</v>
      </c>
      <c r="BO21" s="9">
        <v>9073</v>
      </c>
      <c r="BP21" s="9">
        <v>0</v>
      </c>
    </row>
    <row r="22" spans="1:68" ht="15" x14ac:dyDescent="0.25">
      <c r="A22" s="24">
        <f t="shared" si="0"/>
        <v>0</v>
      </c>
      <c r="B22" s="7" t="s">
        <v>105</v>
      </c>
      <c r="C22" s="17">
        <v>2056545.2</v>
      </c>
      <c r="D22" s="10">
        <v>30311</v>
      </c>
      <c r="E22" s="17">
        <v>2597.1999999999998</v>
      </c>
      <c r="F22" s="17">
        <v>948.7</v>
      </c>
      <c r="G22" s="17">
        <v>2003.5</v>
      </c>
      <c r="H22" s="17">
        <v>39686.400000000001</v>
      </c>
      <c r="I22" s="17">
        <v>5913.4</v>
      </c>
      <c r="J22" s="17">
        <v>3299.6</v>
      </c>
      <c r="K22" s="17">
        <v>4719.8</v>
      </c>
      <c r="L22" s="17">
        <v>2524.6999999999998</v>
      </c>
      <c r="M22" s="17">
        <v>1244.8</v>
      </c>
      <c r="N22" s="17">
        <v>15813.2</v>
      </c>
      <c r="O22" s="17">
        <v>11962.6</v>
      </c>
      <c r="P22" s="17">
        <v>8792.1</v>
      </c>
      <c r="Q22" s="17">
        <v>7675.2</v>
      </c>
      <c r="R22" s="17">
        <v>4155.3</v>
      </c>
      <c r="S22" s="17">
        <v>18962.3</v>
      </c>
      <c r="T22" s="17">
        <v>10123.200000000001</v>
      </c>
      <c r="U22" s="17">
        <v>6522.2</v>
      </c>
      <c r="V22" s="17">
        <v>12361.6</v>
      </c>
      <c r="W22" s="17">
        <v>10505.9</v>
      </c>
      <c r="X22" s="17">
        <v>16194.9</v>
      </c>
      <c r="Y22" s="17">
        <v>7196.2</v>
      </c>
      <c r="Z22" s="17">
        <v>26686.7</v>
      </c>
      <c r="AA22" s="17">
        <v>32241.3</v>
      </c>
      <c r="AB22" s="10">
        <v>3283</v>
      </c>
      <c r="AC22" s="17">
        <v>9370.1</v>
      </c>
      <c r="AD22" s="10">
        <v>116007</v>
      </c>
      <c r="AE22" s="17">
        <v>27896.6</v>
      </c>
      <c r="AF22" s="17">
        <v>88483.8</v>
      </c>
      <c r="AG22" s="17">
        <v>93978.8</v>
      </c>
      <c r="AH22" s="17">
        <v>37326.9</v>
      </c>
      <c r="AI22" s="17">
        <v>1800.4</v>
      </c>
      <c r="AJ22" s="17">
        <v>2299.1</v>
      </c>
      <c r="AK22" s="17">
        <v>37114.699999999997</v>
      </c>
      <c r="AL22" s="17">
        <v>6388.1</v>
      </c>
      <c r="AM22" s="17">
        <v>28812.9</v>
      </c>
      <c r="AN22" s="17">
        <v>14451.7</v>
      </c>
      <c r="AO22" s="17">
        <v>10054.6</v>
      </c>
      <c r="AP22" s="17">
        <v>23966.1</v>
      </c>
      <c r="AQ22" s="17">
        <v>66962.100000000006</v>
      </c>
      <c r="AR22" s="17">
        <v>48194.1</v>
      </c>
      <c r="AS22" s="17">
        <v>9693.2999999999993</v>
      </c>
      <c r="AT22" s="17">
        <v>21929.5</v>
      </c>
      <c r="AU22" s="17">
        <v>188280.9</v>
      </c>
      <c r="AV22" s="17">
        <v>115575.7</v>
      </c>
      <c r="AW22" s="17">
        <v>83152.2</v>
      </c>
      <c r="AX22" s="10">
        <v>34589</v>
      </c>
      <c r="AY22" s="17">
        <v>44939.3</v>
      </c>
      <c r="AZ22" s="17">
        <v>7469.6</v>
      </c>
      <c r="BA22" s="17">
        <v>7169.9</v>
      </c>
      <c r="BB22" s="17">
        <v>34203.699999999997</v>
      </c>
      <c r="BC22" s="17">
        <v>32094.799999999999</v>
      </c>
      <c r="BD22" s="17">
        <v>860.9</v>
      </c>
      <c r="BE22" s="17">
        <v>48853.599999999999</v>
      </c>
      <c r="BF22" s="10">
        <v>168670</v>
      </c>
      <c r="BG22" s="17">
        <v>114325.9</v>
      </c>
      <c r="BH22" s="17">
        <v>124589.6</v>
      </c>
      <c r="BI22" s="17">
        <v>64002.8</v>
      </c>
      <c r="BJ22" s="17">
        <v>14136.4</v>
      </c>
      <c r="BK22" s="17">
        <v>12439.8</v>
      </c>
      <c r="BL22" s="17">
        <v>14615.5</v>
      </c>
      <c r="BM22" s="17">
        <v>4763.8</v>
      </c>
      <c r="BN22" s="17">
        <v>8738.9</v>
      </c>
      <c r="BO22" s="17">
        <v>2618.3000000000002</v>
      </c>
      <c r="BP22" s="10">
        <v>0</v>
      </c>
    </row>
    <row r="23" spans="1:68" ht="15" x14ac:dyDescent="0.25">
      <c r="A23" s="24">
        <f t="shared" si="0"/>
        <v>2.9999999991559889E-2</v>
      </c>
      <c r="B23" s="7" t="s">
        <v>106</v>
      </c>
      <c r="C23" s="16">
        <v>42195.91</v>
      </c>
      <c r="D23" s="16">
        <v>1220.6300000000001</v>
      </c>
      <c r="E23" s="16">
        <v>208.99</v>
      </c>
      <c r="F23" s="16">
        <v>126.07</v>
      </c>
      <c r="G23" s="16">
        <v>94.97</v>
      </c>
      <c r="H23" s="16">
        <v>1355.79</v>
      </c>
      <c r="I23" s="16">
        <v>316.98</v>
      </c>
      <c r="J23" s="16">
        <v>180.7</v>
      </c>
      <c r="K23" s="16">
        <v>157.96</v>
      </c>
      <c r="L23" s="16">
        <v>213.78</v>
      </c>
      <c r="M23" s="16">
        <v>183.71</v>
      </c>
      <c r="N23" s="16">
        <v>241.93</v>
      </c>
      <c r="O23" s="16">
        <v>378.37</v>
      </c>
      <c r="P23" s="16">
        <v>290.02</v>
      </c>
      <c r="Q23" s="16">
        <v>427.2</v>
      </c>
      <c r="R23" s="16">
        <v>43.83</v>
      </c>
      <c r="S23" s="16">
        <v>776.42</v>
      </c>
      <c r="T23" s="16">
        <v>225.2</v>
      </c>
      <c r="U23" s="16">
        <v>294.64</v>
      </c>
      <c r="V23" s="16">
        <v>305.99</v>
      </c>
      <c r="W23" s="16">
        <v>123.29</v>
      </c>
      <c r="X23" s="16">
        <v>17.600000000000001</v>
      </c>
      <c r="Y23" s="16">
        <v>266.51</v>
      </c>
      <c r="Z23" s="16">
        <v>286.49</v>
      </c>
      <c r="AA23" s="16">
        <v>1046.8599999999999</v>
      </c>
      <c r="AB23" s="16">
        <v>201.03</v>
      </c>
      <c r="AC23" s="16">
        <v>482.44</v>
      </c>
      <c r="AD23" s="16">
        <v>2540.87</v>
      </c>
      <c r="AE23" s="16">
        <v>372.34</v>
      </c>
      <c r="AF23" s="16">
        <v>2177.98</v>
      </c>
      <c r="AG23" s="16">
        <v>2529.41</v>
      </c>
      <c r="AH23" s="16">
        <v>1049.4100000000001</v>
      </c>
      <c r="AI23" s="16">
        <v>89.45</v>
      </c>
      <c r="AJ23" s="16">
        <v>12.95</v>
      </c>
      <c r="AK23" s="16">
        <v>645.38</v>
      </c>
      <c r="AL23" s="16">
        <v>260.56</v>
      </c>
      <c r="AM23" s="16">
        <v>1253.99</v>
      </c>
      <c r="AN23" s="16">
        <v>160.31</v>
      </c>
      <c r="AO23" s="16">
        <v>247.13</v>
      </c>
      <c r="AP23" s="16">
        <v>903.57</v>
      </c>
      <c r="AQ23" s="16">
        <v>1221.68</v>
      </c>
      <c r="AR23" s="16">
        <v>1713.3</v>
      </c>
      <c r="AS23" s="16">
        <v>192.4</v>
      </c>
      <c r="AT23" s="16">
        <v>270.7</v>
      </c>
      <c r="AU23" s="16">
        <v>3106.61</v>
      </c>
      <c r="AV23" s="16">
        <v>1050.18</v>
      </c>
      <c r="AW23" s="16">
        <v>873.24</v>
      </c>
      <c r="AX23" s="16">
        <v>671.8</v>
      </c>
      <c r="AY23" s="16">
        <v>361.15</v>
      </c>
      <c r="AZ23" s="16">
        <v>223.55</v>
      </c>
      <c r="BA23" s="16">
        <v>223.36</v>
      </c>
      <c r="BB23" s="16">
        <v>231.6</v>
      </c>
      <c r="BC23" s="16">
        <v>151.28</v>
      </c>
      <c r="BD23" s="16">
        <v>44.51</v>
      </c>
      <c r="BE23" s="16">
        <v>404.43</v>
      </c>
      <c r="BF23" s="16">
        <v>3518.73</v>
      </c>
      <c r="BG23" s="16">
        <v>2285.85</v>
      </c>
      <c r="BH23" s="16">
        <v>2066.9899999999998</v>
      </c>
      <c r="BI23" s="16">
        <v>362.79</v>
      </c>
      <c r="BJ23" s="16">
        <v>494.65</v>
      </c>
      <c r="BK23" s="16">
        <v>271.23</v>
      </c>
      <c r="BL23" s="16">
        <v>243.47</v>
      </c>
      <c r="BM23" s="16">
        <v>64.03</v>
      </c>
      <c r="BN23" s="16">
        <v>422.17</v>
      </c>
      <c r="BO23" s="16">
        <v>15.43</v>
      </c>
      <c r="BP23" s="9" t="s">
        <v>129</v>
      </c>
    </row>
    <row r="24" spans="1:68" ht="15" x14ac:dyDescent="0.25">
      <c r="A24" s="24">
        <f t="shared" si="0"/>
        <v>-0.49999999953433871</v>
      </c>
      <c r="B24" s="7" t="s">
        <v>107</v>
      </c>
      <c r="C24" s="17">
        <v>1496321.9</v>
      </c>
      <c r="D24" s="17">
        <v>29090.799999999999</v>
      </c>
      <c r="E24" s="17">
        <v>2446.6999999999998</v>
      </c>
      <c r="F24" s="17">
        <v>660.6</v>
      </c>
      <c r="G24" s="17">
        <v>2778.3</v>
      </c>
      <c r="H24" s="17">
        <v>28398.799999999999</v>
      </c>
      <c r="I24" s="17">
        <v>20874.400000000001</v>
      </c>
      <c r="J24" s="17">
        <v>3987.8</v>
      </c>
      <c r="K24" s="17">
        <v>5820.4</v>
      </c>
      <c r="L24" s="17">
        <v>3633.1</v>
      </c>
      <c r="M24" s="17">
        <v>-201.7</v>
      </c>
      <c r="N24" s="10">
        <v>12196</v>
      </c>
      <c r="O24" s="17">
        <v>10500.7</v>
      </c>
      <c r="P24" s="17">
        <v>12893.7</v>
      </c>
      <c r="Q24" s="17">
        <v>9260.7000000000007</v>
      </c>
      <c r="R24" s="17">
        <v>7474.9</v>
      </c>
      <c r="S24" s="17">
        <v>31436.5</v>
      </c>
      <c r="T24" s="17">
        <v>8915.4</v>
      </c>
      <c r="U24" s="17">
        <v>10891.9</v>
      </c>
      <c r="V24" s="17">
        <v>35201.1</v>
      </c>
      <c r="W24" s="17">
        <v>11222.9</v>
      </c>
      <c r="X24" s="17">
        <v>7982.4</v>
      </c>
      <c r="Y24" s="17">
        <v>12962.1</v>
      </c>
      <c r="Z24" s="17">
        <v>8320.7999999999993</v>
      </c>
      <c r="AA24" s="17">
        <v>22531.7</v>
      </c>
      <c r="AB24" s="17">
        <v>4979.1000000000004</v>
      </c>
      <c r="AC24" s="17">
        <v>12080.8</v>
      </c>
      <c r="AD24" s="17">
        <v>65962.899999999994</v>
      </c>
      <c r="AE24" s="17">
        <v>16245.2</v>
      </c>
      <c r="AF24" s="10">
        <v>85384</v>
      </c>
      <c r="AG24" s="17">
        <v>74203.199999999997</v>
      </c>
      <c r="AH24" s="17">
        <v>34674.400000000001</v>
      </c>
      <c r="AI24" s="17">
        <v>1614.2</v>
      </c>
      <c r="AJ24" s="10">
        <v>965</v>
      </c>
      <c r="AK24" s="17">
        <v>29596.2</v>
      </c>
      <c r="AL24" s="17">
        <v>2850.9</v>
      </c>
      <c r="AM24" s="17">
        <v>38700.9</v>
      </c>
      <c r="AN24" s="17">
        <v>2892.7</v>
      </c>
      <c r="AO24" s="17">
        <v>5679.6</v>
      </c>
      <c r="AP24" s="17">
        <v>17811.5</v>
      </c>
      <c r="AQ24" s="17">
        <v>30341.200000000001</v>
      </c>
      <c r="AR24" s="17">
        <v>47142.2</v>
      </c>
      <c r="AS24" s="17">
        <v>14948.1</v>
      </c>
      <c r="AT24" s="17">
        <v>19436.7</v>
      </c>
      <c r="AU24" s="17">
        <v>150515.29999999999</v>
      </c>
      <c r="AV24" s="17">
        <v>62681.3</v>
      </c>
      <c r="AW24" s="17">
        <v>54557.8</v>
      </c>
      <c r="AX24" s="17">
        <v>17101.099999999999</v>
      </c>
      <c r="AY24" s="17">
        <v>15713.4</v>
      </c>
      <c r="AZ24" s="17">
        <v>4213.2</v>
      </c>
      <c r="BA24" s="17">
        <v>13782.6</v>
      </c>
      <c r="BB24" s="17">
        <v>8958.9</v>
      </c>
      <c r="BC24" s="17">
        <v>11009.2</v>
      </c>
      <c r="BD24" s="17">
        <v>1105.9000000000001</v>
      </c>
      <c r="BE24" s="17">
        <v>32715.599999999999</v>
      </c>
      <c r="BF24" s="10">
        <v>104455</v>
      </c>
      <c r="BG24" s="10">
        <v>67850</v>
      </c>
      <c r="BH24" s="17">
        <v>78983.8</v>
      </c>
      <c r="BI24" s="17">
        <v>14625.4</v>
      </c>
      <c r="BJ24" s="17">
        <v>8769.9</v>
      </c>
      <c r="BK24" s="17">
        <v>5670.7</v>
      </c>
      <c r="BL24" s="17">
        <v>4992.3999999999996</v>
      </c>
      <c r="BM24" s="17">
        <v>1398.9</v>
      </c>
      <c r="BN24" s="17">
        <v>16352.1</v>
      </c>
      <c r="BO24" s="17">
        <v>16081.1</v>
      </c>
      <c r="BP24" s="10">
        <v>0</v>
      </c>
    </row>
    <row r="25" spans="1:68" ht="15" x14ac:dyDescent="0.25">
      <c r="A25" s="24">
        <f t="shared" si="0"/>
        <v>-2.9999999995197868E-2</v>
      </c>
      <c r="B25" s="7" t="s">
        <v>108</v>
      </c>
      <c r="C25" s="16">
        <v>19958.63</v>
      </c>
      <c r="D25" s="16">
        <v>356.28</v>
      </c>
      <c r="E25" s="16">
        <v>23.1</v>
      </c>
      <c r="F25" s="16">
        <v>29.01</v>
      </c>
      <c r="G25" s="16">
        <v>25.39</v>
      </c>
      <c r="H25" s="16">
        <v>369.86</v>
      </c>
      <c r="I25" s="16">
        <v>15.29</v>
      </c>
      <c r="J25" s="16">
        <v>56.14</v>
      </c>
      <c r="K25" s="16">
        <v>18.27</v>
      </c>
      <c r="L25" s="16">
        <v>19.55</v>
      </c>
      <c r="M25" s="16">
        <v>1.83</v>
      </c>
      <c r="N25" s="16">
        <v>29.42</v>
      </c>
      <c r="O25" s="16">
        <v>200.3</v>
      </c>
      <c r="P25" s="16">
        <v>36.58</v>
      </c>
      <c r="Q25" s="16">
        <v>151.27000000000001</v>
      </c>
      <c r="R25" s="16">
        <v>26.51</v>
      </c>
      <c r="S25" s="16">
        <v>121.52</v>
      </c>
      <c r="T25" s="16">
        <v>33.85</v>
      </c>
      <c r="U25" s="16">
        <v>16.37</v>
      </c>
      <c r="V25" s="16">
        <v>25.31</v>
      </c>
      <c r="W25" s="16">
        <v>4.6900000000000004</v>
      </c>
      <c r="X25" s="16">
        <v>1.96</v>
      </c>
      <c r="Y25" s="16">
        <v>33.86</v>
      </c>
      <c r="Z25" s="16">
        <v>97.39</v>
      </c>
      <c r="AA25" s="16">
        <v>217.96</v>
      </c>
      <c r="AB25" s="16">
        <v>32.44</v>
      </c>
      <c r="AC25" s="16">
        <v>104.28</v>
      </c>
      <c r="AD25" s="16">
        <v>1229.06</v>
      </c>
      <c r="AE25" s="16">
        <v>180.37</v>
      </c>
      <c r="AF25" s="16">
        <v>943.6</v>
      </c>
      <c r="AG25" s="16">
        <v>1036.57</v>
      </c>
      <c r="AH25" s="16">
        <v>162.34</v>
      </c>
      <c r="AI25" s="16">
        <v>445.41</v>
      </c>
      <c r="AJ25" s="16">
        <v>-6.68</v>
      </c>
      <c r="AK25" s="16">
        <v>462.77</v>
      </c>
      <c r="AL25" s="16">
        <v>48.3</v>
      </c>
      <c r="AM25" s="16">
        <v>444.23</v>
      </c>
      <c r="AN25" s="16">
        <v>631.29</v>
      </c>
      <c r="AO25" s="16">
        <v>60.26</v>
      </c>
      <c r="AP25" s="16">
        <v>347.33</v>
      </c>
      <c r="AQ25" s="16">
        <v>691.98</v>
      </c>
      <c r="AR25" s="16">
        <v>1302.52</v>
      </c>
      <c r="AS25" s="16">
        <v>173.27</v>
      </c>
      <c r="AT25" s="16">
        <v>571.92999999999995</v>
      </c>
      <c r="AU25" s="16">
        <v>1341.13</v>
      </c>
      <c r="AV25" s="16">
        <v>806.63</v>
      </c>
      <c r="AW25" s="16">
        <v>1422.83</v>
      </c>
      <c r="AX25" s="16">
        <v>122.99</v>
      </c>
      <c r="AY25" s="16">
        <v>30.55</v>
      </c>
      <c r="AZ25" s="16">
        <v>155.16</v>
      </c>
      <c r="BA25" s="16">
        <v>69.680000000000007</v>
      </c>
      <c r="BB25" s="16">
        <v>112.28</v>
      </c>
      <c r="BC25" s="16">
        <v>71.08</v>
      </c>
      <c r="BD25" s="16">
        <v>31.34</v>
      </c>
      <c r="BE25" s="16">
        <v>222.07</v>
      </c>
      <c r="BF25" s="16">
        <v>1865.43</v>
      </c>
      <c r="BG25" s="16">
        <v>1310.88</v>
      </c>
      <c r="BH25" s="16">
        <v>857.39</v>
      </c>
      <c r="BI25" s="16">
        <v>88.02</v>
      </c>
      <c r="BJ25" s="16">
        <v>178.44</v>
      </c>
      <c r="BK25" s="16">
        <v>70.42</v>
      </c>
      <c r="BL25" s="16">
        <v>96.11</v>
      </c>
      <c r="BM25" s="16">
        <v>7.6</v>
      </c>
      <c r="BN25" s="9">
        <v>142</v>
      </c>
      <c r="BO25" s="16">
        <v>183.65</v>
      </c>
      <c r="BP25" s="9">
        <v>0</v>
      </c>
    </row>
    <row r="26" spans="1:68" ht="15" x14ac:dyDescent="0.25">
      <c r="A26" s="24">
        <f t="shared" si="0"/>
        <v>-1.0000000002037268E-2</v>
      </c>
      <c r="B26" s="7" t="s">
        <v>109</v>
      </c>
      <c r="C26" s="17">
        <v>26280.959999999999</v>
      </c>
      <c r="D26" s="17">
        <v>655.35</v>
      </c>
      <c r="E26" s="17">
        <v>490.44</v>
      </c>
      <c r="F26" s="17">
        <v>59.15</v>
      </c>
      <c r="G26" s="17">
        <v>138.30000000000001</v>
      </c>
      <c r="H26" s="17">
        <v>630.70000000000005</v>
      </c>
      <c r="I26" s="17">
        <v>139.06</v>
      </c>
      <c r="J26" s="17">
        <v>777.1</v>
      </c>
      <c r="K26" s="17">
        <v>41.67</v>
      </c>
      <c r="L26" s="17">
        <v>111.72</v>
      </c>
      <c r="M26" s="17">
        <v>-0.11</v>
      </c>
      <c r="N26" s="17">
        <v>97.44</v>
      </c>
      <c r="O26" s="17">
        <v>133.43</v>
      </c>
      <c r="P26" s="17">
        <v>89.99</v>
      </c>
      <c r="Q26" s="17">
        <v>222.16</v>
      </c>
      <c r="R26" s="17">
        <v>32.76</v>
      </c>
      <c r="S26" s="17">
        <v>301.12</v>
      </c>
      <c r="T26" s="17">
        <v>152.47999999999999</v>
      </c>
      <c r="U26" s="17">
        <v>132.63</v>
      </c>
      <c r="V26" s="17">
        <v>90.15</v>
      </c>
      <c r="W26" s="17">
        <v>60.58</v>
      </c>
      <c r="X26" s="17">
        <v>35.94</v>
      </c>
      <c r="Y26" s="10">
        <v>174</v>
      </c>
      <c r="Z26" s="17">
        <v>110.04</v>
      </c>
      <c r="AA26" s="17">
        <v>527.16</v>
      </c>
      <c r="AB26" s="17">
        <v>63.16</v>
      </c>
      <c r="AC26" s="17">
        <v>174.18</v>
      </c>
      <c r="AD26" s="17">
        <v>1679.77</v>
      </c>
      <c r="AE26" s="17">
        <v>420.21</v>
      </c>
      <c r="AF26" s="17">
        <v>1809.24</v>
      </c>
      <c r="AG26" s="17">
        <v>1693.03</v>
      </c>
      <c r="AH26" s="17">
        <v>1126.73</v>
      </c>
      <c r="AI26" s="17">
        <v>28.64</v>
      </c>
      <c r="AJ26" s="17">
        <v>-113.59</v>
      </c>
      <c r="AK26" s="17">
        <v>624.29</v>
      </c>
      <c r="AL26" s="17">
        <v>82.74</v>
      </c>
      <c r="AM26" s="17">
        <v>349.68</v>
      </c>
      <c r="AN26" s="17">
        <v>46.58</v>
      </c>
      <c r="AO26" s="17">
        <v>78.06</v>
      </c>
      <c r="AP26" s="17">
        <v>407.3</v>
      </c>
      <c r="AQ26" s="17">
        <v>1066.0999999999999</v>
      </c>
      <c r="AR26" s="17">
        <v>480.79</v>
      </c>
      <c r="AS26" s="17">
        <v>157.99</v>
      </c>
      <c r="AT26" s="17">
        <v>145.13999999999999</v>
      </c>
      <c r="AU26" s="17">
        <v>2127.71</v>
      </c>
      <c r="AV26" s="17">
        <v>1135.08</v>
      </c>
      <c r="AW26" s="17">
        <v>531.66</v>
      </c>
      <c r="AX26" s="17">
        <v>254.79</v>
      </c>
      <c r="AY26" s="17">
        <v>159.38999999999999</v>
      </c>
      <c r="AZ26" s="17">
        <v>212.05</v>
      </c>
      <c r="BA26" s="17">
        <v>133.81</v>
      </c>
      <c r="BB26" s="17">
        <v>214.44</v>
      </c>
      <c r="BC26" s="17">
        <v>107.06</v>
      </c>
      <c r="BD26" s="17">
        <v>34.630000000000003</v>
      </c>
      <c r="BE26" s="17">
        <v>416.52</v>
      </c>
      <c r="BF26" s="17">
        <v>2146.4299999999998</v>
      </c>
      <c r="BG26" s="17">
        <v>1359.04</v>
      </c>
      <c r="BH26" s="17">
        <v>1061.18</v>
      </c>
      <c r="BI26" s="17">
        <v>171.7</v>
      </c>
      <c r="BJ26" s="17">
        <v>301.13</v>
      </c>
      <c r="BK26" s="17">
        <v>103.78</v>
      </c>
      <c r="BL26" s="17">
        <v>83.68</v>
      </c>
      <c r="BM26" s="17">
        <v>18.5</v>
      </c>
      <c r="BN26" s="17">
        <v>135.03</v>
      </c>
      <c r="BO26" s="17">
        <v>50.06</v>
      </c>
      <c r="BP26" s="10" t="s">
        <v>129</v>
      </c>
    </row>
    <row r="27" spans="1:68" s="35" customFormat="1" ht="15" x14ac:dyDescent="0.25">
      <c r="A27" s="31">
        <f t="shared" si="0"/>
        <v>0.25</v>
      </c>
      <c r="B27" s="32" t="s">
        <v>110</v>
      </c>
      <c r="C27" s="33">
        <v>44904.95</v>
      </c>
      <c r="D27" s="33">
        <v>1513.49</v>
      </c>
      <c r="E27" s="33">
        <v>210.45</v>
      </c>
      <c r="F27" s="33">
        <v>51.62</v>
      </c>
      <c r="G27" s="33">
        <v>134.25</v>
      </c>
      <c r="H27" s="33">
        <v>1630.79</v>
      </c>
      <c r="I27" s="33">
        <v>467.1</v>
      </c>
      <c r="J27" s="33">
        <v>536.35</v>
      </c>
      <c r="K27" s="33">
        <v>233.11</v>
      </c>
      <c r="L27" s="33">
        <v>131.87</v>
      </c>
      <c r="M27" s="34" t="s">
        <v>129</v>
      </c>
      <c r="N27" s="33">
        <v>910.99</v>
      </c>
      <c r="O27" s="25">
        <v>192</v>
      </c>
      <c r="P27" s="33">
        <v>441.35</v>
      </c>
      <c r="Q27" s="33">
        <v>277.17</v>
      </c>
      <c r="R27" s="33">
        <v>12.59</v>
      </c>
      <c r="S27" s="33">
        <v>481.45</v>
      </c>
      <c r="T27" s="33">
        <v>269.69</v>
      </c>
      <c r="U27" s="33">
        <v>147.93</v>
      </c>
      <c r="V27" s="33">
        <v>244.19</v>
      </c>
      <c r="W27" s="33">
        <v>151.58000000000001</v>
      </c>
      <c r="X27" s="34">
        <v>160</v>
      </c>
      <c r="Y27" s="33">
        <v>1136.32</v>
      </c>
      <c r="Z27" s="33">
        <v>346.45</v>
      </c>
      <c r="AA27" s="33">
        <v>796.42</v>
      </c>
      <c r="AB27" s="33">
        <v>131.79</v>
      </c>
      <c r="AC27" s="33">
        <v>348.82</v>
      </c>
      <c r="AD27" s="33">
        <v>3276.96</v>
      </c>
      <c r="AE27" s="33">
        <v>1033.49</v>
      </c>
      <c r="AF27" s="33">
        <v>3648.1</v>
      </c>
      <c r="AG27" s="33">
        <v>2881.67</v>
      </c>
      <c r="AH27" s="33">
        <v>3423.99</v>
      </c>
      <c r="AI27" s="33">
        <v>95.15</v>
      </c>
      <c r="AJ27" s="33">
        <v>16.010000000000002</v>
      </c>
      <c r="AK27" s="33">
        <v>1507.58</v>
      </c>
      <c r="AL27" s="33">
        <v>116.75</v>
      </c>
      <c r="AM27" s="33">
        <v>576.91</v>
      </c>
      <c r="AN27" s="33">
        <v>88.33</v>
      </c>
      <c r="AO27" s="33">
        <v>112.22</v>
      </c>
      <c r="AP27" s="33">
        <v>482.35</v>
      </c>
      <c r="AQ27" s="33">
        <v>1189.5999999999999</v>
      </c>
      <c r="AR27" s="33">
        <v>736.96</v>
      </c>
      <c r="AS27" s="33">
        <v>238.08</v>
      </c>
      <c r="AT27" s="33">
        <v>179.1</v>
      </c>
      <c r="AU27" s="33">
        <v>1642.2</v>
      </c>
      <c r="AV27" s="33">
        <v>1381.28</v>
      </c>
      <c r="AW27" s="34">
        <v>861</v>
      </c>
      <c r="AX27" s="33">
        <v>374.25</v>
      </c>
      <c r="AY27" s="33">
        <v>124.31</v>
      </c>
      <c r="AZ27" s="33">
        <v>307.29000000000002</v>
      </c>
      <c r="BA27" s="33">
        <v>138.76</v>
      </c>
      <c r="BB27" s="33">
        <v>415.39</v>
      </c>
      <c r="BC27" s="33">
        <v>268.42</v>
      </c>
      <c r="BD27" s="33">
        <v>24.05</v>
      </c>
      <c r="BE27" s="33">
        <v>633.44000000000005</v>
      </c>
      <c r="BF27" s="33">
        <v>2773.88</v>
      </c>
      <c r="BG27" s="33">
        <v>2236.4499999999998</v>
      </c>
      <c r="BH27" s="33">
        <v>1869.96</v>
      </c>
      <c r="BI27" s="33">
        <v>356.47</v>
      </c>
      <c r="BJ27" s="33">
        <v>384.11</v>
      </c>
      <c r="BK27" s="33">
        <v>86.15</v>
      </c>
      <c r="BL27" s="33">
        <v>74.98</v>
      </c>
      <c r="BM27" s="33">
        <v>47.19</v>
      </c>
      <c r="BN27" s="33">
        <v>297.38</v>
      </c>
      <c r="BO27" s="33">
        <v>46.72</v>
      </c>
      <c r="BP27" s="34" t="s">
        <v>129</v>
      </c>
    </row>
    <row r="28" spans="1:68" ht="15" x14ac:dyDescent="0.25">
      <c r="A28" s="24">
        <f t="shared" si="0"/>
        <v>-0.11999999999534339</v>
      </c>
      <c r="B28" s="7" t="s">
        <v>112</v>
      </c>
      <c r="C28" s="16">
        <v>117436.88</v>
      </c>
      <c r="D28" s="16">
        <v>4415.83</v>
      </c>
      <c r="E28" s="16">
        <v>239.47</v>
      </c>
      <c r="F28" s="16">
        <v>17.11</v>
      </c>
      <c r="G28" s="16">
        <v>299.05</v>
      </c>
      <c r="H28" s="16">
        <v>2456.81</v>
      </c>
      <c r="I28" s="16">
        <v>439.97</v>
      </c>
      <c r="J28" s="16">
        <v>327.20999999999998</v>
      </c>
      <c r="K28" s="16">
        <v>508.54</v>
      </c>
      <c r="L28" s="16">
        <v>259.47000000000003</v>
      </c>
      <c r="M28" s="16">
        <v>517.39</v>
      </c>
      <c r="N28" s="16">
        <v>1382.74</v>
      </c>
      <c r="O28" s="36">
        <v>1628</v>
      </c>
      <c r="P28" s="16">
        <v>1788.3</v>
      </c>
      <c r="Q28" s="16">
        <v>878.7</v>
      </c>
      <c r="R28" s="16">
        <v>580.03</v>
      </c>
      <c r="S28" s="16">
        <v>1857.53</v>
      </c>
      <c r="T28" s="16">
        <v>2079.31</v>
      </c>
      <c r="U28" s="16">
        <v>1484.52</v>
      </c>
      <c r="V28" s="16">
        <v>1571.33</v>
      </c>
      <c r="W28" s="16">
        <v>4293.17</v>
      </c>
      <c r="X28" s="16">
        <v>247.04</v>
      </c>
      <c r="Y28" s="16">
        <v>903.26</v>
      </c>
      <c r="Z28" s="16">
        <v>799.78</v>
      </c>
      <c r="AA28" s="16">
        <v>1922.1</v>
      </c>
      <c r="AB28" s="16">
        <v>327.97</v>
      </c>
      <c r="AC28" s="16">
        <v>598.79</v>
      </c>
      <c r="AD28" s="16">
        <v>6697.98</v>
      </c>
      <c r="AE28" s="16">
        <v>1355.61</v>
      </c>
      <c r="AF28" s="16">
        <v>6109.86</v>
      </c>
      <c r="AG28" s="16">
        <v>5183.8100000000004</v>
      </c>
      <c r="AH28" s="16">
        <v>3736.44</v>
      </c>
      <c r="AI28" s="16">
        <v>14.4</v>
      </c>
      <c r="AJ28" s="16">
        <v>175.32</v>
      </c>
      <c r="AK28" s="16">
        <v>2245.2600000000002</v>
      </c>
      <c r="AL28" s="16">
        <v>592.65</v>
      </c>
      <c r="AM28" s="16">
        <v>1482.2</v>
      </c>
      <c r="AN28" s="16">
        <v>450.35</v>
      </c>
      <c r="AO28" s="16">
        <v>523.64</v>
      </c>
      <c r="AP28" s="16">
        <v>1615.79</v>
      </c>
      <c r="AQ28" s="16">
        <v>3489.74</v>
      </c>
      <c r="AR28" s="16">
        <v>3460.71</v>
      </c>
      <c r="AS28" s="16">
        <v>635.87</v>
      </c>
      <c r="AT28" s="16">
        <v>692.32</v>
      </c>
      <c r="AU28" s="16">
        <v>8576.41</v>
      </c>
      <c r="AV28" s="16">
        <v>3665.06</v>
      </c>
      <c r="AW28" s="16">
        <v>3209.97</v>
      </c>
      <c r="AX28" s="16">
        <v>1637.11</v>
      </c>
      <c r="AY28" s="16">
        <v>1423.04</v>
      </c>
      <c r="AZ28" s="16">
        <v>465.83</v>
      </c>
      <c r="BA28" s="9">
        <v>833</v>
      </c>
      <c r="BB28" s="16">
        <v>699.36</v>
      </c>
      <c r="BC28" s="16">
        <v>956.42</v>
      </c>
      <c r="BD28" s="16">
        <v>48.19</v>
      </c>
      <c r="BE28" s="16">
        <v>2285.37</v>
      </c>
      <c r="BF28" s="16">
        <v>9409.08</v>
      </c>
      <c r="BG28" s="16">
        <v>5266.86</v>
      </c>
      <c r="BH28" s="16">
        <v>4324.18</v>
      </c>
      <c r="BI28" s="16">
        <v>1323.18</v>
      </c>
      <c r="BJ28" s="16">
        <v>976.46</v>
      </c>
      <c r="BK28" s="16">
        <v>582.74</v>
      </c>
      <c r="BL28" s="16">
        <v>667.34</v>
      </c>
      <c r="BM28" s="16">
        <v>158.88999999999999</v>
      </c>
      <c r="BN28" s="16">
        <v>617.14</v>
      </c>
      <c r="BO28" s="9">
        <v>26</v>
      </c>
      <c r="BP28" s="9">
        <v>0</v>
      </c>
    </row>
    <row r="29" spans="1:68" ht="15" x14ac:dyDescent="0.25">
      <c r="A29" s="24"/>
      <c r="B29" s="7" t="s">
        <v>113</v>
      </c>
      <c r="C29" s="10" t="s">
        <v>129</v>
      </c>
      <c r="D29" s="10" t="s">
        <v>129</v>
      </c>
      <c r="E29" s="10" t="s">
        <v>129</v>
      </c>
      <c r="F29" s="10" t="s">
        <v>129</v>
      </c>
      <c r="G29" s="10" t="s">
        <v>129</v>
      </c>
      <c r="H29" s="10" t="s">
        <v>129</v>
      </c>
      <c r="I29" s="10" t="s">
        <v>129</v>
      </c>
      <c r="J29" s="10" t="s">
        <v>129</v>
      </c>
      <c r="K29" s="10" t="s">
        <v>129</v>
      </c>
      <c r="L29" s="10" t="s">
        <v>129</v>
      </c>
      <c r="M29" s="10" t="s">
        <v>129</v>
      </c>
      <c r="N29" s="10" t="s">
        <v>129</v>
      </c>
      <c r="O29" s="10" t="s">
        <v>129</v>
      </c>
      <c r="P29" s="10" t="s">
        <v>129</v>
      </c>
      <c r="Q29" s="10" t="s">
        <v>129</v>
      </c>
      <c r="R29" s="10" t="s">
        <v>129</v>
      </c>
      <c r="S29" s="10" t="s">
        <v>129</v>
      </c>
      <c r="T29" s="10" t="s">
        <v>129</v>
      </c>
      <c r="U29" s="10" t="s">
        <v>129</v>
      </c>
      <c r="V29" s="10" t="s">
        <v>129</v>
      </c>
      <c r="W29" s="10" t="s">
        <v>129</v>
      </c>
      <c r="X29" s="10" t="s">
        <v>129</v>
      </c>
      <c r="Y29" s="10" t="s">
        <v>129</v>
      </c>
      <c r="Z29" s="10" t="s">
        <v>129</v>
      </c>
      <c r="AA29" s="10" t="s">
        <v>129</v>
      </c>
      <c r="AB29" s="10" t="s">
        <v>129</v>
      </c>
      <c r="AC29" s="10" t="s">
        <v>129</v>
      </c>
      <c r="AD29" s="10" t="s">
        <v>129</v>
      </c>
      <c r="AE29" s="10" t="s">
        <v>129</v>
      </c>
      <c r="AF29" s="10" t="s">
        <v>129</v>
      </c>
      <c r="AG29" s="10" t="s">
        <v>129</v>
      </c>
      <c r="AH29" s="10" t="s">
        <v>129</v>
      </c>
      <c r="AI29" s="10" t="s">
        <v>129</v>
      </c>
      <c r="AJ29" s="10" t="s">
        <v>129</v>
      </c>
      <c r="AK29" s="10" t="s">
        <v>129</v>
      </c>
      <c r="AL29" s="10" t="s">
        <v>129</v>
      </c>
      <c r="AM29" s="10" t="s">
        <v>129</v>
      </c>
      <c r="AN29" s="10" t="s">
        <v>129</v>
      </c>
      <c r="AO29" s="10" t="s">
        <v>129</v>
      </c>
      <c r="AP29" s="10" t="s">
        <v>129</v>
      </c>
      <c r="AQ29" s="10" t="s">
        <v>129</v>
      </c>
      <c r="AR29" s="10" t="s">
        <v>129</v>
      </c>
      <c r="AS29" s="10" t="s">
        <v>129</v>
      </c>
      <c r="AT29" s="10" t="s">
        <v>129</v>
      </c>
      <c r="AU29" s="10" t="s">
        <v>129</v>
      </c>
      <c r="AV29" s="10" t="s">
        <v>129</v>
      </c>
      <c r="AW29" s="10" t="s">
        <v>129</v>
      </c>
      <c r="AX29" s="10" t="s">
        <v>129</v>
      </c>
      <c r="AY29" s="10" t="s">
        <v>129</v>
      </c>
      <c r="AZ29" s="10" t="s">
        <v>129</v>
      </c>
      <c r="BA29" s="10" t="s">
        <v>129</v>
      </c>
      <c r="BB29" s="10" t="s">
        <v>129</v>
      </c>
      <c r="BC29" s="10" t="s">
        <v>129</v>
      </c>
      <c r="BD29" s="10" t="s">
        <v>129</v>
      </c>
      <c r="BE29" s="10" t="s">
        <v>129</v>
      </c>
      <c r="BF29" s="10" t="s">
        <v>129</v>
      </c>
      <c r="BG29" s="10" t="s">
        <v>129</v>
      </c>
      <c r="BH29" s="10" t="s">
        <v>129</v>
      </c>
      <c r="BI29" s="10" t="s">
        <v>129</v>
      </c>
      <c r="BJ29" s="10" t="s">
        <v>129</v>
      </c>
      <c r="BK29" s="10" t="s">
        <v>129</v>
      </c>
      <c r="BL29" s="10" t="s">
        <v>129</v>
      </c>
      <c r="BM29" s="10" t="s">
        <v>129</v>
      </c>
      <c r="BN29" s="10" t="s">
        <v>129</v>
      </c>
      <c r="BO29" s="10" t="s">
        <v>129</v>
      </c>
      <c r="BP29" s="10" t="s">
        <v>129</v>
      </c>
    </row>
    <row r="30" spans="1:68" ht="15" x14ac:dyDescent="0.25">
      <c r="A30" s="24">
        <f t="shared" si="0"/>
        <v>0</v>
      </c>
      <c r="B30" s="7" t="s">
        <v>114</v>
      </c>
      <c r="C30" s="9">
        <v>709628</v>
      </c>
      <c r="D30" s="9">
        <v>12280</v>
      </c>
      <c r="E30" s="9">
        <v>169</v>
      </c>
      <c r="F30" s="9">
        <v>288</v>
      </c>
      <c r="G30" s="9">
        <v>2797</v>
      </c>
      <c r="H30" s="9">
        <v>17305</v>
      </c>
      <c r="I30" s="9">
        <v>1187</v>
      </c>
      <c r="J30" s="9">
        <v>1273</v>
      </c>
      <c r="K30" s="9">
        <v>2180</v>
      </c>
      <c r="L30" s="9">
        <v>1180</v>
      </c>
      <c r="M30" s="9">
        <v>285</v>
      </c>
      <c r="N30" s="9">
        <v>9795</v>
      </c>
      <c r="O30" s="9">
        <v>2881</v>
      </c>
      <c r="P30" s="9">
        <v>3207</v>
      </c>
      <c r="Q30" s="9">
        <v>2347</v>
      </c>
      <c r="R30" s="9">
        <v>1749</v>
      </c>
      <c r="S30" s="9">
        <v>7489</v>
      </c>
      <c r="T30" s="9">
        <v>4102</v>
      </c>
      <c r="U30" s="9">
        <v>3449</v>
      </c>
      <c r="V30" s="9">
        <v>14602</v>
      </c>
      <c r="W30" s="9">
        <v>2684</v>
      </c>
      <c r="X30" s="9">
        <v>1551</v>
      </c>
      <c r="Y30" s="9">
        <v>5329</v>
      </c>
      <c r="Z30" s="9">
        <v>3641</v>
      </c>
      <c r="AA30" s="9">
        <v>10425</v>
      </c>
      <c r="AB30" s="9">
        <v>1045</v>
      </c>
      <c r="AC30" s="9">
        <v>3491</v>
      </c>
      <c r="AD30" s="9">
        <v>38241</v>
      </c>
      <c r="AE30" s="9">
        <v>9538</v>
      </c>
      <c r="AF30" s="9">
        <v>63722</v>
      </c>
      <c r="AG30" s="9">
        <v>29754</v>
      </c>
      <c r="AH30" s="9">
        <v>11456</v>
      </c>
      <c r="AI30" s="9">
        <v>2874</v>
      </c>
      <c r="AJ30" s="9">
        <v>1586</v>
      </c>
      <c r="AK30" s="9">
        <v>12307</v>
      </c>
      <c r="AL30" s="9">
        <v>2307</v>
      </c>
      <c r="AM30" s="9">
        <v>8737</v>
      </c>
      <c r="AN30" s="9">
        <v>2895</v>
      </c>
      <c r="AO30" s="9">
        <v>2406</v>
      </c>
      <c r="AP30" s="9">
        <v>7783</v>
      </c>
      <c r="AQ30" s="9">
        <v>26021</v>
      </c>
      <c r="AR30" s="9">
        <v>31572</v>
      </c>
      <c r="AS30" s="9">
        <v>7026</v>
      </c>
      <c r="AT30" s="9">
        <v>7763</v>
      </c>
      <c r="AU30" s="9">
        <v>23117</v>
      </c>
      <c r="AV30" s="9">
        <v>32420</v>
      </c>
      <c r="AW30" s="9">
        <v>38617</v>
      </c>
      <c r="AX30" s="9">
        <v>11083</v>
      </c>
      <c r="AY30" s="9">
        <v>2490</v>
      </c>
      <c r="AZ30" s="9">
        <v>3569</v>
      </c>
      <c r="BA30" s="9">
        <v>3650</v>
      </c>
      <c r="BB30" s="9">
        <v>7819</v>
      </c>
      <c r="BC30" s="9">
        <v>21258</v>
      </c>
      <c r="BD30" s="9">
        <v>1915</v>
      </c>
      <c r="BE30" s="9">
        <v>12380</v>
      </c>
      <c r="BF30" s="9">
        <v>53036</v>
      </c>
      <c r="BG30" s="9">
        <v>36143</v>
      </c>
      <c r="BH30" s="9">
        <v>34051</v>
      </c>
      <c r="BI30" s="9">
        <v>31516</v>
      </c>
      <c r="BJ30" s="9">
        <v>3248</v>
      </c>
      <c r="BK30" s="9">
        <v>1904</v>
      </c>
      <c r="BL30" s="9">
        <v>4026</v>
      </c>
      <c r="BM30" s="9">
        <v>572</v>
      </c>
      <c r="BN30" s="9">
        <v>3185</v>
      </c>
      <c r="BO30" s="9">
        <v>910</v>
      </c>
      <c r="BP30" s="9">
        <v>0</v>
      </c>
    </row>
    <row r="31" spans="1:68" ht="15" x14ac:dyDescent="0.25">
      <c r="A31" s="24">
        <f t="shared" si="0"/>
        <v>-1.9999999960418791E-2</v>
      </c>
      <c r="B31" s="7" t="s">
        <v>115</v>
      </c>
      <c r="C31" s="17">
        <v>341771.08</v>
      </c>
      <c r="D31" s="17">
        <v>3154.54</v>
      </c>
      <c r="E31" s="17">
        <v>876.81</v>
      </c>
      <c r="F31" s="17">
        <v>36.909999999999997</v>
      </c>
      <c r="G31" s="17">
        <v>876.5</v>
      </c>
      <c r="H31" s="17">
        <v>6688.46</v>
      </c>
      <c r="I31" s="17">
        <v>888.12</v>
      </c>
      <c r="J31" s="17">
        <v>2868.7</v>
      </c>
      <c r="K31" s="17">
        <v>2072.79</v>
      </c>
      <c r="L31" s="17">
        <v>696.23</v>
      </c>
      <c r="M31" s="17">
        <v>585.74</v>
      </c>
      <c r="N31" s="17">
        <v>3086.55</v>
      </c>
      <c r="O31" s="17">
        <v>2688.42</v>
      </c>
      <c r="P31" s="17">
        <v>2453.06</v>
      </c>
      <c r="Q31" s="17">
        <v>2556.7399999999998</v>
      </c>
      <c r="R31" s="17">
        <v>3505.19</v>
      </c>
      <c r="S31" s="17">
        <v>6287.07</v>
      </c>
      <c r="T31" s="17">
        <v>3801.46</v>
      </c>
      <c r="U31" s="17">
        <v>4489.8</v>
      </c>
      <c r="V31" s="17">
        <v>8509.16</v>
      </c>
      <c r="W31" s="17">
        <v>4132.93</v>
      </c>
      <c r="X31" s="17">
        <v>1438.97</v>
      </c>
      <c r="Y31" s="17">
        <v>2557.1799999999998</v>
      </c>
      <c r="Z31" s="17">
        <v>2297.1799999999998</v>
      </c>
      <c r="AA31" s="17">
        <v>6663.65</v>
      </c>
      <c r="AB31" s="17">
        <v>667.74</v>
      </c>
      <c r="AC31" s="17">
        <v>2980.04</v>
      </c>
      <c r="AD31" s="17">
        <v>24288.400000000001</v>
      </c>
      <c r="AE31" s="17">
        <v>4428.84</v>
      </c>
      <c r="AF31" s="17">
        <v>21365.33</v>
      </c>
      <c r="AG31" s="17">
        <v>14556.89</v>
      </c>
      <c r="AH31" s="17">
        <v>9065.83</v>
      </c>
      <c r="AI31" s="17">
        <v>14.18</v>
      </c>
      <c r="AJ31" s="17">
        <v>34.520000000000003</v>
      </c>
      <c r="AK31" s="17">
        <v>6987.1</v>
      </c>
      <c r="AL31" s="17">
        <v>1455.54</v>
      </c>
      <c r="AM31" s="17">
        <v>12377.02</v>
      </c>
      <c r="AN31" s="17">
        <v>1222.3499999999999</v>
      </c>
      <c r="AO31" s="17">
        <v>1172.02</v>
      </c>
      <c r="AP31" s="17">
        <v>3097.88</v>
      </c>
      <c r="AQ31" s="17">
        <v>7975.71</v>
      </c>
      <c r="AR31" s="17">
        <v>9442.91</v>
      </c>
      <c r="AS31" s="17">
        <v>3726.07</v>
      </c>
      <c r="AT31" s="17">
        <v>1385.92</v>
      </c>
      <c r="AU31" s="17">
        <v>19894.02</v>
      </c>
      <c r="AV31" s="17">
        <v>16195.02</v>
      </c>
      <c r="AW31" s="17">
        <v>10201.34</v>
      </c>
      <c r="AX31" s="17">
        <v>5437.76</v>
      </c>
      <c r="AY31" s="17">
        <v>1539.73</v>
      </c>
      <c r="AZ31" s="17">
        <v>1453.13</v>
      </c>
      <c r="BA31" s="17">
        <v>942.21</v>
      </c>
      <c r="BB31" s="17">
        <v>4660.88</v>
      </c>
      <c r="BC31" s="17">
        <v>3838.52</v>
      </c>
      <c r="BD31" s="17">
        <v>206.44</v>
      </c>
      <c r="BE31" s="17">
        <v>5876.27</v>
      </c>
      <c r="BF31" s="17">
        <v>18223.12</v>
      </c>
      <c r="BG31" s="17">
        <v>19375.05</v>
      </c>
      <c r="BH31" s="17">
        <v>19488.66</v>
      </c>
      <c r="BI31" s="17">
        <v>6361.52</v>
      </c>
      <c r="BJ31" s="17">
        <v>2100.5500000000002</v>
      </c>
      <c r="BK31" s="17">
        <v>1318.32</v>
      </c>
      <c r="BL31" s="17">
        <v>2755.18</v>
      </c>
      <c r="BM31" s="17">
        <v>144.81</v>
      </c>
      <c r="BN31" s="17">
        <v>2151.41</v>
      </c>
      <c r="BO31" s="17">
        <v>150.71</v>
      </c>
      <c r="BP31" s="10">
        <v>0</v>
      </c>
    </row>
    <row r="32" spans="1:68" s="42" customFormat="1" ht="15" x14ac:dyDescent="0.25">
      <c r="A32" s="38">
        <f t="shared" si="0"/>
        <v>2.9999999853316694E-2</v>
      </c>
      <c r="B32" s="39" t="s">
        <v>116</v>
      </c>
      <c r="C32" s="40">
        <v>463438.08000000002</v>
      </c>
      <c r="D32" s="40">
        <v>11694.37</v>
      </c>
      <c r="E32" s="40">
        <v>1728.19</v>
      </c>
      <c r="F32" s="40">
        <v>93.2</v>
      </c>
      <c r="G32" s="40">
        <v>6905.8</v>
      </c>
      <c r="H32" s="40">
        <v>13307.31</v>
      </c>
      <c r="I32" s="40">
        <v>2651.57</v>
      </c>
      <c r="J32" s="40">
        <v>3428.47</v>
      </c>
      <c r="K32" s="40">
        <v>2901.37</v>
      </c>
      <c r="L32" s="40">
        <v>1451.35</v>
      </c>
      <c r="M32" s="40">
        <v>1995.81</v>
      </c>
      <c r="N32" s="40">
        <v>4132.01</v>
      </c>
      <c r="O32" s="40">
        <v>1554.62</v>
      </c>
      <c r="P32" s="40">
        <v>7622.84</v>
      </c>
      <c r="Q32" s="40">
        <v>4969.33</v>
      </c>
      <c r="R32" s="40">
        <v>1872.44</v>
      </c>
      <c r="S32" s="40">
        <v>11111.46</v>
      </c>
      <c r="T32" s="40">
        <v>2254.29</v>
      </c>
      <c r="U32" s="40">
        <v>4276.57</v>
      </c>
      <c r="V32" s="40">
        <v>4211.63</v>
      </c>
      <c r="W32" s="40">
        <v>6826.42</v>
      </c>
      <c r="X32" s="40">
        <v>1528.59</v>
      </c>
      <c r="Y32" s="40">
        <v>5610.46</v>
      </c>
      <c r="Z32" s="40">
        <v>4961.79</v>
      </c>
      <c r="AA32" s="40">
        <v>14515.2</v>
      </c>
      <c r="AB32" s="40">
        <v>1408.15</v>
      </c>
      <c r="AC32" s="40">
        <v>5050.76</v>
      </c>
      <c r="AD32" s="40">
        <v>34605.61</v>
      </c>
      <c r="AE32" s="40">
        <v>10639.71</v>
      </c>
      <c r="AF32" s="40">
        <v>29071.23</v>
      </c>
      <c r="AG32" s="40">
        <v>34279.67</v>
      </c>
      <c r="AH32" s="40">
        <v>19688.16</v>
      </c>
      <c r="AI32" s="41" t="s">
        <v>129</v>
      </c>
      <c r="AJ32" s="41" t="s">
        <v>129</v>
      </c>
      <c r="AK32" s="25">
        <v>11369</v>
      </c>
      <c r="AL32" s="41" t="s">
        <v>129</v>
      </c>
      <c r="AM32" s="40">
        <v>5256.9</v>
      </c>
      <c r="AN32" s="40">
        <v>1731.33</v>
      </c>
      <c r="AO32" s="40">
        <v>1754.43</v>
      </c>
      <c r="AP32" s="40">
        <v>5047.28</v>
      </c>
      <c r="AQ32" s="40">
        <v>12619.9</v>
      </c>
      <c r="AR32" s="40">
        <v>14440.3</v>
      </c>
      <c r="AS32" s="40">
        <v>2571.04</v>
      </c>
      <c r="AT32" s="40">
        <v>2515.09</v>
      </c>
      <c r="AU32" s="40">
        <v>10895.7</v>
      </c>
      <c r="AV32" s="40">
        <v>15870.54</v>
      </c>
      <c r="AW32" s="40">
        <v>14015.72</v>
      </c>
      <c r="AX32" s="40">
        <v>5506.62</v>
      </c>
      <c r="AY32" s="40">
        <v>2491.5500000000002</v>
      </c>
      <c r="AZ32" s="40">
        <v>3194.75</v>
      </c>
      <c r="BA32" s="40">
        <v>2505.6799999999998</v>
      </c>
      <c r="BB32" s="40">
        <v>3032.28</v>
      </c>
      <c r="BC32" s="40">
        <v>3420.5</v>
      </c>
      <c r="BD32" s="40">
        <v>349.4</v>
      </c>
      <c r="BE32" s="40">
        <v>7820.85</v>
      </c>
      <c r="BF32" s="40">
        <v>26901.71</v>
      </c>
      <c r="BG32" s="40">
        <v>22818.83</v>
      </c>
      <c r="BH32" s="40">
        <v>18522.97</v>
      </c>
      <c r="BI32" s="40">
        <v>3658.42</v>
      </c>
      <c r="BJ32" s="40">
        <v>2396.58</v>
      </c>
      <c r="BK32" s="40">
        <v>1341.15</v>
      </c>
      <c r="BL32" s="40">
        <v>1008.11</v>
      </c>
      <c r="BM32" s="40">
        <v>1310.45</v>
      </c>
      <c r="BN32" s="40">
        <v>2679.76</v>
      </c>
      <c r="BO32" s="40">
        <v>42.83</v>
      </c>
      <c r="BP32" s="41" t="s">
        <v>129</v>
      </c>
    </row>
    <row r="33" spans="1:68" ht="15" x14ac:dyDescent="0.25">
      <c r="A33" s="24">
        <f t="shared" si="0"/>
        <v>0</v>
      </c>
      <c r="B33" s="7" t="s">
        <v>117</v>
      </c>
      <c r="C33" s="17">
        <v>175104.29</v>
      </c>
      <c r="D33" s="17">
        <v>3155.61</v>
      </c>
      <c r="E33" s="17">
        <v>813.76</v>
      </c>
      <c r="F33" s="17">
        <v>334.53</v>
      </c>
      <c r="G33" s="17">
        <v>524.77</v>
      </c>
      <c r="H33" s="17">
        <v>4163.88</v>
      </c>
      <c r="I33" s="17">
        <v>3819.38</v>
      </c>
      <c r="J33" s="17">
        <v>1225.05</v>
      </c>
      <c r="K33" s="17">
        <v>877.67</v>
      </c>
      <c r="L33" s="17">
        <v>367.83</v>
      </c>
      <c r="M33" s="17">
        <v>-63.13</v>
      </c>
      <c r="N33" s="17">
        <v>965.82</v>
      </c>
      <c r="O33" s="17">
        <v>736.99</v>
      </c>
      <c r="P33" s="17">
        <v>1416.78</v>
      </c>
      <c r="Q33" s="17">
        <v>1727.12</v>
      </c>
      <c r="R33" s="17">
        <v>424.65</v>
      </c>
      <c r="S33" s="17">
        <v>2555.5</v>
      </c>
      <c r="T33" s="17">
        <v>459.88</v>
      </c>
      <c r="U33" s="17">
        <v>656.2</v>
      </c>
      <c r="V33" s="17">
        <v>920.41</v>
      </c>
      <c r="W33" s="17">
        <v>1647.74</v>
      </c>
      <c r="X33" s="17">
        <v>215.98</v>
      </c>
      <c r="Y33" s="17">
        <v>1259.72</v>
      </c>
      <c r="Z33" s="17">
        <v>927.49</v>
      </c>
      <c r="AA33" s="17">
        <v>3959.09</v>
      </c>
      <c r="AB33" s="17">
        <v>808.92</v>
      </c>
      <c r="AC33" s="17">
        <v>1039.3800000000001</v>
      </c>
      <c r="AD33" s="17">
        <v>8352.25</v>
      </c>
      <c r="AE33" s="17">
        <v>2286.17</v>
      </c>
      <c r="AF33" s="17">
        <v>11633.61</v>
      </c>
      <c r="AG33" s="17">
        <v>9234.9500000000007</v>
      </c>
      <c r="AH33" s="17">
        <v>3619.1</v>
      </c>
      <c r="AI33" s="17">
        <v>125.26</v>
      </c>
      <c r="AJ33" s="17">
        <v>-127.54</v>
      </c>
      <c r="AK33" s="17">
        <v>2877.72</v>
      </c>
      <c r="AL33" s="17">
        <v>494.87</v>
      </c>
      <c r="AM33" s="17">
        <v>6388.74</v>
      </c>
      <c r="AN33" s="17">
        <v>503.13</v>
      </c>
      <c r="AO33" s="17">
        <v>647.36</v>
      </c>
      <c r="AP33" s="17">
        <v>2495.19</v>
      </c>
      <c r="AQ33" s="17">
        <v>4136.76</v>
      </c>
      <c r="AR33" s="17">
        <v>6723.45</v>
      </c>
      <c r="AS33" s="17">
        <v>1713.11</v>
      </c>
      <c r="AT33" s="17">
        <v>819.22</v>
      </c>
      <c r="AU33" s="17">
        <v>13714.65</v>
      </c>
      <c r="AV33" s="17">
        <v>9847.76</v>
      </c>
      <c r="AW33" s="17">
        <v>4514.57</v>
      </c>
      <c r="AX33" s="17">
        <v>1570.32</v>
      </c>
      <c r="AY33" s="17">
        <v>669.47</v>
      </c>
      <c r="AZ33" s="17">
        <v>504.05</v>
      </c>
      <c r="BA33" s="17">
        <v>884.33</v>
      </c>
      <c r="BB33" s="17">
        <v>884.63</v>
      </c>
      <c r="BC33" s="17">
        <v>1367.89</v>
      </c>
      <c r="BD33" s="17">
        <v>92.38</v>
      </c>
      <c r="BE33" s="17">
        <v>4299.4399999999996</v>
      </c>
      <c r="BF33" s="17">
        <v>12907.9</v>
      </c>
      <c r="BG33" s="17">
        <v>10311.85</v>
      </c>
      <c r="BH33" s="17">
        <v>9040.66</v>
      </c>
      <c r="BI33" s="17">
        <v>3128.02</v>
      </c>
      <c r="BJ33" s="17">
        <v>668.87</v>
      </c>
      <c r="BK33" s="17">
        <v>568.25</v>
      </c>
      <c r="BL33" s="17">
        <v>726.5</v>
      </c>
      <c r="BM33" s="17">
        <v>204.77</v>
      </c>
      <c r="BN33" s="17">
        <v>1227.28</v>
      </c>
      <c r="BO33" s="17">
        <v>1106.33</v>
      </c>
      <c r="BP33" s="10">
        <v>0</v>
      </c>
    </row>
    <row r="34" spans="1:68" ht="15" x14ac:dyDescent="0.25">
      <c r="A34" s="24">
        <f t="shared" si="0"/>
        <v>1.9999999960418791E-2</v>
      </c>
      <c r="B34" s="7" t="s">
        <v>118</v>
      </c>
      <c r="C34" s="16">
        <v>200437.63</v>
      </c>
      <c r="D34" s="9">
        <v>6801</v>
      </c>
      <c r="E34" s="16">
        <v>1880.95</v>
      </c>
      <c r="F34" s="16">
        <v>304.27999999999997</v>
      </c>
      <c r="G34" s="16">
        <v>1831.72</v>
      </c>
      <c r="H34" s="16">
        <v>9628.01</v>
      </c>
      <c r="I34" s="16">
        <v>2803.38</v>
      </c>
      <c r="J34" s="16">
        <v>1085.6099999999999</v>
      </c>
      <c r="K34" s="16">
        <v>351.05</v>
      </c>
      <c r="L34" s="16">
        <v>556.92999999999995</v>
      </c>
      <c r="M34" s="16">
        <v>557.91999999999996</v>
      </c>
      <c r="N34" s="16">
        <v>1035.72</v>
      </c>
      <c r="O34" s="16">
        <v>332.72</v>
      </c>
      <c r="P34" s="16">
        <v>1477.44</v>
      </c>
      <c r="Q34" s="16">
        <v>1365.54</v>
      </c>
      <c r="R34" s="16">
        <v>774.3</v>
      </c>
      <c r="S34" s="16">
        <v>1656.59</v>
      </c>
      <c r="T34" s="16">
        <v>1029.82</v>
      </c>
      <c r="U34" s="16">
        <v>2379.08</v>
      </c>
      <c r="V34" s="16">
        <v>1693.09</v>
      </c>
      <c r="W34" s="16">
        <v>4654.96</v>
      </c>
      <c r="X34" s="16">
        <v>727.05</v>
      </c>
      <c r="Y34" s="16">
        <v>1549.74</v>
      </c>
      <c r="Z34" s="16">
        <v>1276.69</v>
      </c>
      <c r="AA34" s="16">
        <v>5528.47</v>
      </c>
      <c r="AB34" s="16">
        <v>600.66999999999996</v>
      </c>
      <c r="AC34" s="16">
        <v>1354.69</v>
      </c>
      <c r="AD34" s="16">
        <v>14305.81</v>
      </c>
      <c r="AE34" s="16">
        <v>2609.8000000000002</v>
      </c>
      <c r="AF34" s="16">
        <v>9026.41</v>
      </c>
      <c r="AG34" s="16">
        <v>12696.42</v>
      </c>
      <c r="AH34" s="16">
        <v>9993.94</v>
      </c>
      <c r="AI34" s="16">
        <v>568.13</v>
      </c>
      <c r="AJ34" s="16">
        <v>208.52</v>
      </c>
      <c r="AK34" s="16">
        <v>2368.27</v>
      </c>
      <c r="AL34" s="16">
        <v>670.21</v>
      </c>
      <c r="AM34" s="16">
        <v>2932.81</v>
      </c>
      <c r="AN34" s="16">
        <v>1000.93</v>
      </c>
      <c r="AO34" s="16">
        <v>793.07</v>
      </c>
      <c r="AP34" s="16">
        <v>2462.46</v>
      </c>
      <c r="AQ34" s="16">
        <v>9718.14</v>
      </c>
      <c r="AR34" s="16">
        <v>5285.86</v>
      </c>
      <c r="AS34" s="16">
        <v>543.33000000000004</v>
      </c>
      <c r="AT34" s="16">
        <v>736.4</v>
      </c>
      <c r="AU34" s="16">
        <v>13733.23</v>
      </c>
      <c r="AV34" s="16">
        <v>3381.08</v>
      </c>
      <c r="AW34" s="9">
        <v>4929</v>
      </c>
      <c r="AX34" s="16">
        <v>2476.7399999999998</v>
      </c>
      <c r="AY34" s="16">
        <v>1099.46</v>
      </c>
      <c r="AZ34" s="16">
        <v>941.1</v>
      </c>
      <c r="BA34" s="16">
        <v>1431.25</v>
      </c>
      <c r="BB34" s="16">
        <v>643.66</v>
      </c>
      <c r="BC34" s="16">
        <v>627.29</v>
      </c>
      <c r="BD34" s="16">
        <v>208.48</v>
      </c>
      <c r="BE34" s="16">
        <v>3805.16</v>
      </c>
      <c r="BF34" s="16">
        <v>12548.19</v>
      </c>
      <c r="BG34" s="16">
        <v>8687.68</v>
      </c>
      <c r="BH34" s="16">
        <v>10475.620000000001</v>
      </c>
      <c r="BI34" s="16">
        <v>593.72</v>
      </c>
      <c r="BJ34" s="9">
        <v>2413</v>
      </c>
      <c r="BK34" s="16">
        <v>569.04</v>
      </c>
      <c r="BL34" s="16">
        <v>1196.54</v>
      </c>
      <c r="BM34" s="16">
        <v>442.39</v>
      </c>
      <c r="BN34" s="16">
        <v>1077.05</v>
      </c>
      <c r="BO34" s="9">
        <v>0</v>
      </c>
      <c r="BP34" s="9">
        <v>0</v>
      </c>
    </row>
    <row r="35" spans="1:68" ht="15" x14ac:dyDescent="0.25">
      <c r="A35" s="24">
        <f t="shared" si="0"/>
        <v>-7.9999999994470272E-2</v>
      </c>
      <c r="B35" s="7" t="s">
        <v>119</v>
      </c>
      <c r="C35" s="17">
        <v>41568.620000000003</v>
      </c>
      <c r="D35" s="17">
        <v>641.65</v>
      </c>
      <c r="E35" s="17">
        <v>338.42</v>
      </c>
      <c r="F35" s="17">
        <v>4.4000000000000004</v>
      </c>
      <c r="G35" s="17">
        <v>129.71</v>
      </c>
      <c r="H35" s="17">
        <v>673.12</v>
      </c>
      <c r="I35" s="17">
        <v>237.55</v>
      </c>
      <c r="J35" s="17">
        <v>313.37</v>
      </c>
      <c r="K35" s="17">
        <v>229.46</v>
      </c>
      <c r="L35" s="17">
        <v>146.22999999999999</v>
      </c>
      <c r="M35" s="17">
        <v>0.48</v>
      </c>
      <c r="N35" s="17">
        <v>445.31</v>
      </c>
      <c r="O35" s="17">
        <v>1383.07</v>
      </c>
      <c r="P35" s="17">
        <v>710.24</v>
      </c>
      <c r="Q35" s="17">
        <v>347.15</v>
      </c>
      <c r="R35" s="17">
        <v>421.6</v>
      </c>
      <c r="S35" s="17">
        <v>1291.25</v>
      </c>
      <c r="T35" s="17">
        <v>332.98</v>
      </c>
      <c r="U35" s="17">
        <v>915.53</v>
      </c>
      <c r="V35" s="17">
        <v>777.39</v>
      </c>
      <c r="W35" s="17">
        <v>683.82</v>
      </c>
      <c r="X35" s="17">
        <v>43.67</v>
      </c>
      <c r="Y35" s="17">
        <v>345.43</v>
      </c>
      <c r="Z35" s="17">
        <v>360.44</v>
      </c>
      <c r="AA35" s="17">
        <v>1069.26</v>
      </c>
      <c r="AB35" s="17">
        <v>166.52</v>
      </c>
      <c r="AC35" s="17">
        <v>217.24</v>
      </c>
      <c r="AD35" s="17">
        <v>2504.35</v>
      </c>
      <c r="AE35" s="17">
        <v>570.54</v>
      </c>
      <c r="AF35" s="17">
        <v>2352.2199999999998</v>
      </c>
      <c r="AG35" s="17">
        <v>2021.87</v>
      </c>
      <c r="AH35" s="17">
        <v>1307.24</v>
      </c>
      <c r="AI35" s="17">
        <v>13.77</v>
      </c>
      <c r="AJ35" s="17">
        <v>19.149999999999999</v>
      </c>
      <c r="AK35" s="17">
        <v>892.55</v>
      </c>
      <c r="AL35" s="17">
        <v>207.25</v>
      </c>
      <c r="AM35" s="17">
        <v>630.69000000000005</v>
      </c>
      <c r="AN35" s="17">
        <v>92.56</v>
      </c>
      <c r="AO35" s="17">
        <v>154.27000000000001</v>
      </c>
      <c r="AP35" s="17">
        <v>499.78</v>
      </c>
      <c r="AQ35" s="17">
        <v>1021.78</v>
      </c>
      <c r="AR35" s="17">
        <v>1012.53</v>
      </c>
      <c r="AS35" s="17">
        <v>523.6</v>
      </c>
      <c r="AT35" s="17">
        <v>95.03</v>
      </c>
      <c r="AU35" s="17">
        <v>2493.12</v>
      </c>
      <c r="AV35" s="17">
        <v>573.4</v>
      </c>
      <c r="AW35" s="17">
        <v>1023.52</v>
      </c>
      <c r="AX35" s="17">
        <v>720.93</v>
      </c>
      <c r="AY35" s="17">
        <v>486.74</v>
      </c>
      <c r="AZ35" s="17">
        <v>187.56</v>
      </c>
      <c r="BA35" s="17">
        <v>420.71</v>
      </c>
      <c r="BB35" s="17">
        <v>60.35</v>
      </c>
      <c r="BC35" s="17">
        <v>583.67999999999995</v>
      </c>
      <c r="BD35" s="17">
        <v>16.45</v>
      </c>
      <c r="BE35" s="17">
        <v>414.56</v>
      </c>
      <c r="BF35" s="17">
        <v>2616.25</v>
      </c>
      <c r="BG35" s="17">
        <v>2343.4299999999998</v>
      </c>
      <c r="BH35" s="17">
        <v>2046.59</v>
      </c>
      <c r="BI35" s="17">
        <v>550.57000000000005</v>
      </c>
      <c r="BJ35" s="17">
        <v>347.79</v>
      </c>
      <c r="BK35" s="17">
        <v>97.21</v>
      </c>
      <c r="BL35" s="17">
        <v>163.83000000000001</v>
      </c>
      <c r="BM35" s="17">
        <v>38.21</v>
      </c>
      <c r="BN35" s="17">
        <v>206.39</v>
      </c>
      <c r="BO35" s="17">
        <v>32.94</v>
      </c>
      <c r="BP35" s="10">
        <v>0</v>
      </c>
    </row>
    <row r="36" spans="1:68" ht="15" x14ac:dyDescent="0.25">
      <c r="A36" s="24">
        <f t="shared" si="0"/>
        <v>-7.0000000021536835E-2</v>
      </c>
      <c r="B36" s="7" t="s">
        <v>120</v>
      </c>
      <c r="C36" s="16">
        <v>84654.95</v>
      </c>
      <c r="D36" s="16">
        <v>1002.02</v>
      </c>
      <c r="E36" s="16">
        <v>625.15</v>
      </c>
      <c r="F36" s="16">
        <v>3.81</v>
      </c>
      <c r="G36" s="16">
        <v>161.82</v>
      </c>
      <c r="H36" s="16">
        <v>1246.42</v>
      </c>
      <c r="I36" s="16">
        <v>567.16999999999996</v>
      </c>
      <c r="J36" s="16">
        <v>536.58000000000004</v>
      </c>
      <c r="K36" s="9">
        <v>294</v>
      </c>
      <c r="L36" s="16">
        <v>131.44999999999999</v>
      </c>
      <c r="M36" s="16">
        <v>289.42</v>
      </c>
      <c r="N36" s="16">
        <v>366.99</v>
      </c>
      <c r="O36" s="16">
        <v>80.209999999999994</v>
      </c>
      <c r="P36" s="16">
        <v>1302.8699999999999</v>
      </c>
      <c r="Q36" s="16">
        <v>671.61</v>
      </c>
      <c r="R36" s="16">
        <v>753.97</v>
      </c>
      <c r="S36" s="16">
        <v>2128.4</v>
      </c>
      <c r="T36" s="16">
        <v>509.64</v>
      </c>
      <c r="U36" s="16">
        <v>929.59</v>
      </c>
      <c r="V36" s="16">
        <v>1376.81</v>
      </c>
      <c r="W36" s="16">
        <v>4156.8599999999997</v>
      </c>
      <c r="X36" s="16">
        <v>132.6</v>
      </c>
      <c r="Y36" s="16">
        <v>513.73</v>
      </c>
      <c r="Z36" s="16">
        <v>556.13</v>
      </c>
      <c r="AA36" s="16">
        <v>2770.03</v>
      </c>
      <c r="AB36" s="16">
        <v>377.4</v>
      </c>
      <c r="AC36" s="16">
        <v>467.85</v>
      </c>
      <c r="AD36" s="16">
        <v>6595.42</v>
      </c>
      <c r="AE36" s="16">
        <v>1090.45</v>
      </c>
      <c r="AF36" s="16">
        <v>4470.7700000000004</v>
      </c>
      <c r="AG36" s="16">
        <v>4353.3</v>
      </c>
      <c r="AH36" s="16">
        <v>3086.47</v>
      </c>
      <c r="AI36" s="16">
        <v>17.32</v>
      </c>
      <c r="AJ36" s="16">
        <v>15.82</v>
      </c>
      <c r="AK36" s="16">
        <v>2047.61</v>
      </c>
      <c r="AL36" s="16">
        <v>340.03</v>
      </c>
      <c r="AM36" s="16">
        <v>1219.4000000000001</v>
      </c>
      <c r="AN36" s="16">
        <v>170.54</v>
      </c>
      <c r="AO36" s="16">
        <v>250.48</v>
      </c>
      <c r="AP36" s="16">
        <v>1246.26</v>
      </c>
      <c r="AQ36" s="16">
        <v>2531.7399999999998</v>
      </c>
      <c r="AR36" s="16">
        <v>1721.54</v>
      </c>
      <c r="AS36" s="16">
        <v>529.75</v>
      </c>
      <c r="AT36" s="16">
        <v>303.10000000000002</v>
      </c>
      <c r="AU36" s="16">
        <v>7015.43</v>
      </c>
      <c r="AV36" s="16">
        <v>1817.68</v>
      </c>
      <c r="AW36" s="16">
        <v>2503.62</v>
      </c>
      <c r="AX36" s="16">
        <v>1014.04</v>
      </c>
      <c r="AY36" s="16">
        <v>288.95999999999998</v>
      </c>
      <c r="AZ36" s="16">
        <v>607.82000000000005</v>
      </c>
      <c r="BA36" s="16">
        <v>394.23</v>
      </c>
      <c r="BB36" s="16">
        <v>399.27</v>
      </c>
      <c r="BC36" s="16">
        <v>274.27</v>
      </c>
      <c r="BD36" s="16">
        <v>97.95</v>
      </c>
      <c r="BE36" s="16">
        <v>1861.42</v>
      </c>
      <c r="BF36" s="16">
        <v>6912.57</v>
      </c>
      <c r="BG36" s="16">
        <v>3522.89</v>
      </c>
      <c r="BH36" s="16">
        <v>3012.98</v>
      </c>
      <c r="BI36" s="16">
        <v>665.77</v>
      </c>
      <c r="BJ36" s="16">
        <v>1348.69</v>
      </c>
      <c r="BK36" s="16">
        <v>182.45</v>
      </c>
      <c r="BL36" s="16">
        <v>247.52</v>
      </c>
      <c r="BM36" s="16">
        <v>82.99</v>
      </c>
      <c r="BN36" s="16">
        <v>417.37</v>
      </c>
      <c r="BO36" s="16">
        <v>44.57</v>
      </c>
      <c r="BP36" s="9">
        <v>0</v>
      </c>
    </row>
    <row r="37" spans="1:68" ht="15" x14ac:dyDescent="0.25">
      <c r="A37" s="24">
        <f t="shared" si="0"/>
        <v>0</v>
      </c>
      <c r="B37" s="7" t="s">
        <v>121</v>
      </c>
      <c r="C37" s="10">
        <v>206158</v>
      </c>
      <c r="D37" s="10">
        <v>1683</v>
      </c>
      <c r="E37" s="10">
        <v>4046</v>
      </c>
      <c r="F37" s="10">
        <v>108</v>
      </c>
      <c r="G37" s="10">
        <v>985</v>
      </c>
      <c r="H37" s="10">
        <v>2948</v>
      </c>
      <c r="I37" s="10">
        <v>420</v>
      </c>
      <c r="J37" s="10">
        <v>1188</v>
      </c>
      <c r="K37" s="10">
        <v>2611</v>
      </c>
      <c r="L37" s="10">
        <v>344</v>
      </c>
      <c r="M37" s="10">
        <v>516</v>
      </c>
      <c r="N37" s="10">
        <v>2815</v>
      </c>
      <c r="O37" s="10">
        <v>1529</v>
      </c>
      <c r="P37" s="10">
        <v>1052</v>
      </c>
      <c r="Q37" s="10">
        <v>1116</v>
      </c>
      <c r="R37" s="10">
        <v>1307</v>
      </c>
      <c r="S37" s="10">
        <v>2905</v>
      </c>
      <c r="T37" s="10">
        <v>4691</v>
      </c>
      <c r="U37" s="10">
        <v>1770</v>
      </c>
      <c r="V37" s="10">
        <v>5380</v>
      </c>
      <c r="W37" s="10">
        <v>661</v>
      </c>
      <c r="X37" s="10">
        <v>440</v>
      </c>
      <c r="Y37" s="10">
        <v>646</v>
      </c>
      <c r="Z37" s="10">
        <v>1613</v>
      </c>
      <c r="AA37" s="10">
        <v>4508</v>
      </c>
      <c r="AB37" s="10">
        <v>487</v>
      </c>
      <c r="AC37" s="10">
        <v>1408</v>
      </c>
      <c r="AD37" s="10">
        <v>15876</v>
      </c>
      <c r="AE37" s="10">
        <v>3322</v>
      </c>
      <c r="AF37" s="10">
        <v>8355</v>
      </c>
      <c r="AG37" s="10">
        <v>7134</v>
      </c>
      <c r="AH37" s="10">
        <v>4634</v>
      </c>
      <c r="AI37" s="10">
        <v>520</v>
      </c>
      <c r="AJ37" s="10">
        <v>-157</v>
      </c>
      <c r="AK37" s="10">
        <v>2242</v>
      </c>
      <c r="AL37" s="10">
        <v>638</v>
      </c>
      <c r="AM37" s="10">
        <v>2747</v>
      </c>
      <c r="AN37" s="10">
        <v>2404</v>
      </c>
      <c r="AO37" s="10">
        <v>1043</v>
      </c>
      <c r="AP37" s="10">
        <v>2329</v>
      </c>
      <c r="AQ37" s="10">
        <v>7043</v>
      </c>
      <c r="AR37" s="10">
        <v>3231</v>
      </c>
      <c r="AS37" s="10">
        <v>1705</v>
      </c>
      <c r="AT37" s="10">
        <v>1232</v>
      </c>
      <c r="AU37" s="10">
        <v>17873</v>
      </c>
      <c r="AV37" s="10">
        <v>9626</v>
      </c>
      <c r="AW37" s="10">
        <v>4179</v>
      </c>
      <c r="AX37" s="10">
        <v>3901</v>
      </c>
      <c r="AY37" s="10">
        <v>1700</v>
      </c>
      <c r="AZ37" s="10">
        <v>609</v>
      </c>
      <c r="BA37" s="10">
        <v>773</v>
      </c>
      <c r="BB37" s="10">
        <v>1046</v>
      </c>
      <c r="BC37" s="10">
        <v>2468</v>
      </c>
      <c r="BD37" s="10">
        <v>127</v>
      </c>
      <c r="BE37" s="10">
        <v>3844</v>
      </c>
      <c r="BF37" s="10">
        <v>11699</v>
      </c>
      <c r="BG37" s="10">
        <v>10742</v>
      </c>
      <c r="BH37" s="10">
        <v>10531</v>
      </c>
      <c r="BI37" s="10">
        <v>9420</v>
      </c>
      <c r="BJ37" s="10">
        <v>1128</v>
      </c>
      <c r="BK37" s="10">
        <v>1300</v>
      </c>
      <c r="BL37" s="10">
        <v>1953</v>
      </c>
      <c r="BM37" s="10">
        <v>181</v>
      </c>
      <c r="BN37" s="10">
        <v>1175</v>
      </c>
      <c r="BO37" s="10">
        <v>408</v>
      </c>
      <c r="BP37" s="10" t="s">
        <v>129</v>
      </c>
    </row>
    <row r="38" spans="1:68" ht="15" x14ac:dyDescent="0.25">
      <c r="A38" s="24">
        <f t="shared" si="0"/>
        <v>2.9999999969732016E-2</v>
      </c>
      <c r="B38" s="7" t="s">
        <v>122</v>
      </c>
      <c r="C38" s="16">
        <v>426559.88</v>
      </c>
      <c r="D38" s="16">
        <v>3078.74</v>
      </c>
      <c r="E38" s="16">
        <v>3202.06</v>
      </c>
      <c r="F38" s="16">
        <v>107.49</v>
      </c>
      <c r="G38" s="16">
        <v>2937.11</v>
      </c>
      <c r="H38" s="16">
        <v>4814.3999999999996</v>
      </c>
      <c r="I38" s="16">
        <v>435.87</v>
      </c>
      <c r="J38" s="16">
        <v>2192.79</v>
      </c>
      <c r="K38" s="16">
        <v>3815.81</v>
      </c>
      <c r="L38" s="16">
        <v>575.4</v>
      </c>
      <c r="M38" s="16">
        <v>20.7</v>
      </c>
      <c r="N38" s="16">
        <v>2748.93</v>
      </c>
      <c r="O38" s="16">
        <v>5213.55</v>
      </c>
      <c r="P38" s="16">
        <v>1705.04</v>
      </c>
      <c r="Q38" s="16">
        <v>1586.49</v>
      </c>
      <c r="R38" s="16">
        <v>3833.36</v>
      </c>
      <c r="S38" s="16">
        <v>4996.8500000000004</v>
      </c>
      <c r="T38" s="16">
        <v>2492.56</v>
      </c>
      <c r="U38" s="16">
        <v>1802.23</v>
      </c>
      <c r="V38" s="16">
        <v>8319.66</v>
      </c>
      <c r="W38" s="16">
        <v>9326.17</v>
      </c>
      <c r="X38" s="16">
        <v>2106.9499999999998</v>
      </c>
      <c r="Y38" s="16">
        <v>2186.12</v>
      </c>
      <c r="Z38" s="16">
        <v>1227.8699999999999</v>
      </c>
      <c r="AA38" s="16">
        <v>9202.08</v>
      </c>
      <c r="AB38" s="16">
        <v>506.54</v>
      </c>
      <c r="AC38" s="16">
        <v>2428.66</v>
      </c>
      <c r="AD38" s="16">
        <v>29280.29</v>
      </c>
      <c r="AE38" s="16">
        <v>7350.16</v>
      </c>
      <c r="AF38" s="16">
        <v>24274.38</v>
      </c>
      <c r="AG38" s="16">
        <v>14570.24</v>
      </c>
      <c r="AH38" s="16">
        <v>9059.2999999999993</v>
      </c>
      <c r="AI38" s="16">
        <v>624.24</v>
      </c>
      <c r="AJ38" s="16">
        <v>24.13</v>
      </c>
      <c r="AK38" s="16">
        <v>8644.99</v>
      </c>
      <c r="AL38" s="16">
        <v>1752.44</v>
      </c>
      <c r="AM38" s="16">
        <v>4777.1099999999997</v>
      </c>
      <c r="AN38" s="16">
        <v>6894.93</v>
      </c>
      <c r="AO38" s="16">
        <v>2112.58</v>
      </c>
      <c r="AP38" s="16">
        <v>5918.95</v>
      </c>
      <c r="AQ38" s="16">
        <v>20997.25</v>
      </c>
      <c r="AR38" s="16">
        <v>12278.25</v>
      </c>
      <c r="AS38" s="16">
        <v>4677.82</v>
      </c>
      <c r="AT38" s="16">
        <v>1740.42</v>
      </c>
      <c r="AU38" s="16">
        <v>10708.36</v>
      </c>
      <c r="AV38" s="16">
        <v>27418.639999999999</v>
      </c>
      <c r="AW38" s="16">
        <v>12574.77</v>
      </c>
      <c r="AX38" s="16">
        <v>9823.94</v>
      </c>
      <c r="AY38" s="16">
        <v>8284.76</v>
      </c>
      <c r="AZ38" s="16">
        <v>1605.85</v>
      </c>
      <c r="BA38" s="16">
        <v>2937.01</v>
      </c>
      <c r="BB38" s="16">
        <v>2887.04</v>
      </c>
      <c r="BC38" s="16">
        <v>4043.09</v>
      </c>
      <c r="BD38" s="16">
        <v>185.51</v>
      </c>
      <c r="BE38" s="16">
        <v>7005.09</v>
      </c>
      <c r="BF38" s="16">
        <v>21106.94</v>
      </c>
      <c r="BG38" s="16">
        <v>24361.93</v>
      </c>
      <c r="BH38" s="16">
        <v>23373.55</v>
      </c>
      <c r="BI38" s="16">
        <v>22618.17</v>
      </c>
      <c r="BJ38" s="16">
        <v>2924.04</v>
      </c>
      <c r="BK38" s="16">
        <v>2374.58</v>
      </c>
      <c r="BL38" s="16">
        <v>3388.52</v>
      </c>
      <c r="BM38" s="16">
        <v>256.75</v>
      </c>
      <c r="BN38" s="16">
        <v>2590.13</v>
      </c>
      <c r="BO38" s="16">
        <v>250.27</v>
      </c>
      <c r="BP38" s="9">
        <v>0</v>
      </c>
    </row>
    <row r="39" spans="1:68" ht="11.45" customHeight="1" x14ac:dyDescent="0.25">
      <c r="A39" s="24">
        <f>C39-SUM(D39:BO39)</f>
        <v>-0.65999999269843102</v>
      </c>
      <c r="B39" s="22" t="s">
        <v>132</v>
      </c>
      <c r="C39" s="21">
        <f>SUM(C13:C37)</f>
        <v>11558059.620000001</v>
      </c>
      <c r="D39" s="21">
        <f t="shared" ref="D39:BO39" si="1">SUM(D13:D37)</f>
        <v>177891.84999999995</v>
      </c>
      <c r="E39" s="21">
        <f t="shared" si="1"/>
        <v>19887.260000000002</v>
      </c>
      <c r="F39" s="21">
        <f t="shared" si="1"/>
        <v>5444.7999999999984</v>
      </c>
      <c r="G39" s="21">
        <f t="shared" si="1"/>
        <v>29792.229999999996</v>
      </c>
      <c r="H39" s="21">
        <f t="shared" si="1"/>
        <v>236015</v>
      </c>
      <c r="I39" s="21">
        <f t="shared" si="1"/>
        <v>58480.44</v>
      </c>
      <c r="J39" s="21">
        <f t="shared" si="1"/>
        <v>36114.160000000003</v>
      </c>
      <c r="K39" s="21">
        <f t="shared" si="1"/>
        <v>41321.729999999996</v>
      </c>
      <c r="L39" s="21">
        <f t="shared" si="1"/>
        <v>22697.210000000003</v>
      </c>
      <c r="M39" s="21">
        <f t="shared" si="1"/>
        <v>8549.68</v>
      </c>
      <c r="N39" s="21">
        <f t="shared" si="1"/>
        <v>126057.43000000001</v>
      </c>
      <c r="O39" s="21">
        <f t="shared" si="1"/>
        <v>94708.650000000009</v>
      </c>
      <c r="P39" s="21">
        <f t="shared" si="1"/>
        <v>88165.840000000011</v>
      </c>
      <c r="Q39" s="21">
        <f t="shared" si="1"/>
        <v>67581.029999999984</v>
      </c>
      <c r="R39" s="21">
        <f t="shared" si="1"/>
        <v>51036.900000000009</v>
      </c>
      <c r="S39" s="21">
        <f t="shared" si="1"/>
        <v>168156.41999999998</v>
      </c>
      <c r="T39" s="21">
        <f t="shared" si="1"/>
        <v>90153.89</v>
      </c>
      <c r="U39" s="21">
        <f t="shared" si="1"/>
        <v>92803.879999999976</v>
      </c>
      <c r="V39" s="21">
        <f t="shared" si="1"/>
        <v>204182.11000000002</v>
      </c>
      <c r="W39" s="21">
        <f t="shared" si="1"/>
        <v>192322.83999999997</v>
      </c>
      <c r="X39" s="21">
        <f t="shared" si="1"/>
        <v>50685.65</v>
      </c>
      <c r="Y39" s="21">
        <f t="shared" si="1"/>
        <v>78085.900000000009</v>
      </c>
      <c r="Z39" s="21">
        <f t="shared" si="1"/>
        <v>80372.989999999991</v>
      </c>
      <c r="AA39" s="21">
        <f t="shared" si="1"/>
        <v>222415.34000000003</v>
      </c>
      <c r="AB39" s="21">
        <f t="shared" si="1"/>
        <v>28804.510000000002</v>
      </c>
      <c r="AC39" s="21">
        <f t="shared" si="1"/>
        <v>84305.2</v>
      </c>
      <c r="AD39" s="21">
        <f t="shared" si="1"/>
        <v>631870.37000000011</v>
      </c>
      <c r="AE39" s="21">
        <f t="shared" si="1"/>
        <v>163061.87000000002</v>
      </c>
      <c r="AF39" s="21">
        <f t="shared" si="1"/>
        <v>645291.97999999986</v>
      </c>
      <c r="AG39" s="21">
        <f t="shared" si="1"/>
        <v>515179.06999999995</v>
      </c>
      <c r="AH39" s="21">
        <f t="shared" si="1"/>
        <v>236055.8</v>
      </c>
      <c r="AI39" s="21">
        <f t="shared" si="1"/>
        <v>22961.300000000003</v>
      </c>
      <c r="AJ39" s="21">
        <f t="shared" si="1"/>
        <v>10177.459999999999</v>
      </c>
      <c r="AK39" s="21">
        <f t="shared" si="1"/>
        <v>203485.51999999996</v>
      </c>
      <c r="AL39" s="21">
        <f t="shared" si="1"/>
        <v>44354.450000000004</v>
      </c>
      <c r="AM39" s="21">
        <f t="shared" si="1"/>
        <v>195152.81</v>
      </c>
      <c r="AN39" s="21">
        <f t="shared" si="1"/>
        <v>50198.959999999992</v>
      </c>
      <c r="AO39" s="21">
        <f t="shared" si="1"/>
        <v>49396.13</v>
      </c>
      <c r="AP39" s="21">
        <f t="shared" si="1"/>
        <v>130997.27000000002</v>
      </c>
      <c r="AQ39" s="21">
        <f t="shared" si="1"/>
        <v>320170.19000000012</v>
      </c>
      <c r="AR39" s="21">
        <f t="shared" si="1"/>
        <v>332366.75999999995</v>
      </c>
      <c r="AS39" s="21">
        <f t="shared" si="1"/>
        <v>94315.330000000016</v>
      </c>
      <c r="AT39" s="21">
        <f t="shared" si="1"/>
        <v>97529.08</v>
      </c>
      <c r="AU39" s="21">
        <f t="shared" si="1"/>
        <v>1131280.9499999997</v>
      </c>
      <c r="AV39" s="21">
        <f t="shared" si="1"/>
        <v>393505.22000000009</v>
      </c>
      <c r="AW39" s="21">
        <f t="shared" si="1"/>
        <v>415060.89999999997</v>
      </c>
      <c r="AX39" s="21">
        <f t="shared" si="1"/>
        <v>160369.67000000001</v>
      </c>
      <c r="AY39" s="21">
        <f t="shared" si="1"/>
        <v>114339.18</v>
      </c>
      <c r="AZ39" s="21">
        <f t="shared" si="1"/>
        <v>46704.600000000006</v>
      </c>
      <c r="BA39" s="21">
        <f t="shared" si="1"/>
        <v>59255.27</v>
      </c>
      <c r="BB39" s="21">
        <f t="shared" si="1"/>
        <v>144907.85999999999</v>
      </c>
      <c r="BC39" s="21">
        <f t="shared" si="1"/>
        <v>122974.19999999998</v>
      </c>
      <c r="BD39" s="21">
        <f t="shared" si="1"/>
        <v>8247.59</v>
      </c>
      <c r="BE39" s="21">
        <f t="shared" si="1"/>
        <v>241395.47999999998</v>
      </c>
      <c r="BF39" s="21">
        <f t="shared" si="1"/>
        <v>797689.93</v>
      </c>
      <c r="BG39" s="21">
        <f t="shared" si="1"/>
        <v>592410.5</v>
      </c>
      <c r="BH39" s="21">
        <f t="shared" si="1"/>
        <v>620831.77</v>
      </c>
      <c r="BI39" s="21">
        <f t="shared" si="1"/>
        <v>259985.65</v>
      </c>
      <c r="BJ39" s="21">
        <f t="shared" si="1"/>
        <v>74112.98</v>
      </c>
      <c r="BK39" s="21">
        <f t="shared" si="1"/>
        <v>53873.689999999995</v>
      </c>
      <c r="BL39" s="21">
        <f t="shared" si="1"/>
        <v>84920.539999999979</v>
      </c>
      <c r="BM39" s="21">
        <f t="shared" si="1"/>
        <v>13688.869999999999</v>
      </c>
      <c r="BN39" s="21">
        <f t="shared" si="1"/>
        <v>83761.039999999994</v>
      </c>
      <c r="BO39" s="21">
        <f t="shared" si="1"/>
        <v>40147.100000000006</v>
      </c>
    </row>
    <row r="40" spans="1:68" ht="15" x14ac:dyDescent="0.25">
      <c r="B40" s="1" t="s">
        <v>130</v>
      </c>
    </row>
    <row r="41" spans="1:68" ht="15" x14ac:dyDescent="0.25">
      <c r="B41" s="1" t="s">
        <v>133</v>
      </c>
      <c r="C41" s="2" t="s">
        <v>131</v>
      </c>
    </row>
    <row r="42" spans="1:68" ht="11.45" customHeight="1" x14ac:dyDescent="0.25">
      <c r="B42" s="23" t="s">
        <v>134</v>
      </c>
      <c r="G42" t="s">
        <v>136</v>
      </c>
      <c r="H42" s="43">
        <f>SUM(H39:Z39)</f>
        <v>1787491.7499999998</v>
      </c>
      <c r="I42" s="44">
        <f>H42/C39</f>
        <v>0.15465327302057988</v>
      </c>
    </row>
    <row r="43" spans="1:68" ht="11.45" customHeight="1" x14ac:dyDescent="0.25">
      <c r="G43" t="s">
        <v>136</v>
      </c>
      <c r="H43" s="43">
        <f>SUM(G39:AC39)</f>
        <v>2152809.0299999998</v>
      </c>
      <c r="I43" s="44">
        <f>H43/C39</f>
        <v>0.18626041920347869</v>
      </c>
    </row>
    <row r="45" spans="1:68" ht="11.45" customHeight="1" x14ac:dyDescent="0.25">
      <c r="G45" s="20" t="s">
        <v>226</v>
      </c>
      <c r="H45" s="43">
        <f>SUM(H13:Z13)</f>
        <v>55705.800000000017</v>
      </c>
      <c r="I45" s="44">
        <f>H45/C13</f>
        <v>0.13326909012526234</v>
      </c>
    </row>
    <row r="46" spans="1:68" ht="11.45" customHeight="1" x14ac:dyDescent="0.25">
      <c r="G46" s="20" t="s">
        <v>226</v>
      </c>
      <c r="H46" s="43">
        <f>SUM(G13:AC13)</f>
        <v>66815.900000000023</v>
      </c>
      <c r="I46" s="44">
        <f>H46/C13</f>
        <v>0.15984860102360104</v>
      </c>
    </row>
    <row r="48" spans="1:68" ht="11.45" customHeight="1" x14ac:dyDescent="0.25">
      <c r="G48" t="s">
        <v>135</v>
      </c>
      <c r="H48" s="43">
        <f>SUM(H17:Z17)</f>
        <v>637987</v>
      </c>
      <c r="I48" s="44">
        <f>H48/C17</f>
        <v>0.20671065135594258</v>
      </c>
    </row>
    <row r="49" spans="7:9" ht="11.45" customHeight="1" x14ac:dyDescent="0.25">
      <c r="G49" t="s">
        <v>135</v>
      </c>
      <c r="H49" s="43">
        <f>SUM(G17:AC17)</f>
        <v>740900</v>
      </c>
      <c r="I49" s="44">
        <f>H49/C17</f>
        <v>0.24005492524082445</v>
      </c>
    </row>
    <row r="51" spans="7:9" ht="11.45" customHeight="1" x14ac:dyDescent="0.25">
      <c r="G51" s="20" t="s">
        <v>225</v>
      </c>
      <c r="H51" s="43">
        <f>SUM(H21:Z21)</f>
        <v>122991</v>
      </c>
      <c r="I51" s="44">
        <f>H51/C21</f>
        <v>0.1204511666989852</v>
      </c>
    </row>
    <row r="52" spans="7:9" ht="11.45" customHeight="1" x14ac:dyDescent="0.25">
      <c r="G52" s="20" t="s">
        <v>225</v>
      </c>
      <c r="H52" s="43">
        <f>SUM(G21:AC21)</f>
        <v>164062</v>
      </c>
      <c r="I52" s="44">
        <f>H52/C21</f>
        <v>0.16067402745704085</v>
      </c>
    </row>
    <row r="54" spans="7:9" ht="11.45" customHeight="1" x14ac:dyDescent="0.25">
      <c r="G54" s="20" t="s">
        <v>105</v>
      </c>
      <c r="H54" s="43">
        <f>SUM(H22:Z22)</f>
        <v>214340.10000000006</v>
      </c>
      <c r="I54" s="44">
        <f>H54/C22</f>
        <v>0.10422338395479956</v>
      </c>
    </row>
    <row r="55" spans="7:9" ht="11.45" customHeight="1" x14ac:dyDescent="0.25">
      <c r="G55" s="20" t="s">
        <v>105</v>
      </c>
      <c r="H55" s="43">
        <f>SUM(G22:AC22)</f>
        <v>261238.00000000006</v>
      </c>
      <c r="I55" s="44">
        <f>H55/C22</f>
        <v>0.12702759949064094</v>
      </c>
    </row>
    <row r="57" spans="7:9" ht="11.45" customHeight="1" x14ac:dyDescent="0.25">
      <c r="G57" s="20" t="s">
        <v>224</v>
      </c>
      <c r="H57" s="43">
        <f>SUM(H24:Z24)</f>
        <v>241771.89999999997</v>
      </c>
      <c r="I57" s="44">
        <f>H57/C24</f>
        <v>0.16157746538361831</v>
      </c>
    </row>
    <row r="58" spans="7:9" ht="11.45" customHeight="1" x14ac:dyDescent="0.25">
      <c r="G58" s="20" t="s">
        <v>224</v>
      </c>
      <c r="H58" s="43">
        <f>SUM(G24:AC24)</f>
        <v>284141.79999999993</v>
      </c>
      <c r="I58" s="44">
        <f>H58/C24</f>
        <v>0.18989349818377982</v>
      </c>
    </row>
    <row r="60" spans="7:9" ht="11.45" customHeight="1" x14ac:dyDescent="0.25">
      <c r="G60" s="20" t="s">
        <v>230</v>
      </c>
      <c r="H60" s="43">
        <f>SUM(H30:Z30)</f>
        <v>86236</v>
      </c>
      <c r="I60" s="44">
        <f>H60/C30</f>
        <v>0.12152282604406817</v>
      </c>
    </row>
    <row r="61" spans="7:9" ht="11.45" customHeight="1" x14ac:dyDescent="0.25">
      <c r="G61" s="20" t="s">
        <v>224</v>
      </c>
      <c r="H61" s="43">
        <f>SUM(G30:AC30)</f>
        <v>103994</v>
      </c>
      <c r="I61" s="44">
        <f>H61/C30</f>
        <v>0.14654720501445828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58"/>
  <sheetViews>
    <sheetView topLeftCell="A24" workbookViewId="0">
      <selection activeCell="D42" sqref="D42"/>
    </sheetView>
  </sheetViews>
  <sheetFormatPr baseColWidth="10" defaultColWidth="9.140625" defaultRowHeight="11.45" customHeight="1" x14ac:dyDescent="0.25"/>
  <cols>
    <col min="1" max="1" width="17.28515625" style="45" customWidth="1"/>
    <col min="2" max="2" width="16" style="45" customWidth="1"/>
    <col min="3" max="3" width="12.5703125" style="45" customWidth="1"/>
    <col min="4" max="29" width="19.85546875" style="45" customWidth="1"/>
    <col min="30" max="30" width="12" style="45" customWidth="1"/>
    <col min="31" max="34" width="19.85546875" style="45" customWidth="1"/>
    <col min="35" max="35" width="15" style="45" customWidth="1"/>
    <col min="36" max="36" width="13" style="45" customWidth="1"/>
    <col min="37" max="41" width="19.85546875" style="45" customWidth="1"/>
    <col min="42" max="42" width="18" style="45" customWidth="1"/>
    <col min="43" max="58" width="19.85546875" style="45" customWidth="1"/>
    <col min="59" max="59" width="10" style="45" customWidth="1"/>
    <col min="60" max="68" width="19.85546875" style="45" customWidth="1"/>
    <col min="69" max="16384" width="9.140625" style="45"/>
  </cols>
  <sheetData>
    <row r="1" spans="1:68" ht="15" x14ac:dyDescent="0.25">
      <c r="B1" s="3" t="s">
        <v>123</v>
      </c>
    </row>
    <row r="2" spans="1:68" ht="15" x14ac:dyDescent="0.25">
      <c r="B2" s="3" t="s">
        <v>124</v>
      </c>
      <c r="C2" s="1" t="s">
        <v>0</v>
      </c>
    </row>
    <row r="3" spans="1:68" ht="15" x14ac:dyDescent="0.25">
      <c r="B3" s="3" t="s">
        <v>125</v>
      </c>
      <c r="C3" s="3" t="s">
        <v>6</v>
      </c>
    </row>
    <row r="5" spans="1:68" ht="15" x14ac:dyDescent="0.25">
      <c r="B5" s="1" t="s">
        <v>12</v>
      </c>
      <c r="D5" s="3" t="s">
        <v>18</v>
      </c>
    </row>
    <row r="6" spans="1:68" ht="15" x14ac:dyDescent="0.25">
      <c r="B6" s="1" t="s">
        <v>13</v>
      </c>
      <c r="D6" s="3" t="s">
        <v>19</v>
      </c>
    </row>
    <row r="7" spans="1:68" ht="15" x14ac:dyDescent="0.25">
      <c r="B7" s="1" t="s">
        <v>14</v>
      </c>
      <c r="D7" s="3" t="s">
        <v>20</v>
      </c>
    </row>
    <row r="8" spans="1:68" ht="15" x14ac:dyDescent="0.25">
      <c r="B8" s="1" t="s">
        <v>15</v>
      </c>
      <c r="D8" s="3" t="s">
        <v>21</v>
      </c>
    </row>
    <row r="9" spans="1:68" ht="15" x14ac:dyDescent="0.25">
      <c r="B9" s="1" t="s">
        <v>16</v>
      </c>
      <c r="D9" s="3" t="s">
        <v>22</v>
      </c>
    </row>
    <row r="11" spans="1:68" ht="15" x14ac:dyDescent="0.25">
      <c r="B11" s="5" t="s">
        <v>126</v>
      </c>
      <c r="C11" s="4" t="s">
        <v>20</v>
      </c>
      <c r="D11" s="4" t="s">
        <v>30</v>
      </c>
      <c r="E11" s="4" t="s">
        <v>31</v>
      </c>
      <c r="F11" s="4" t="s">
        <v>32</v>
      </c>
      <c r="G11" s="4" t="s">
        <v>33</v>
      </c>
      <c r="H11" s="4" t="s">
        <v>34</v>
      </c>
      <c r="I11" s="4" t="s">
        <v>35</v>
      </c>
      <c r="J11" s="4" t="s">
        <v>36</v>
      </c>
      <c r="K11" s="4" t="s">
        <v>37</v>
      </c>
      <c r="L11" s="4" t="s">
        <v>38</v>
      </c>
      <c r="M11" s="4" t="s">
        <v>39</v>
      </c>
      <c r="N11" s="4" t="s">
        <v>40</v>
      </c>
      <c r="O11" s="4" t="s">
        <v>41</v>
      </c>
      <c r="P11" s="4" t="s">
        <v>42</v>
      </c>
      <c r="Q11" s="4" t="s">
        <v>43</v>
      </c>
      <c r="R11" s="4" t="s">
        <v>44</v>
      </c>
      <c r="S11" s="4" t="s">
        <v>45</v>
      </c>
      <c r="T11" s="4" t="s">
        <v>46</v>
      </c>
      <c r="U11" s="4" t="s">
        <v>47</v>
      </c>
      <c r="V11" s="4" t="s">
        <v>48</v>
      </c>
      <c r="W11" s="4" t="s">
        <v>49</v>
      </c>
      <c r="X11" s="4" t="s">
        <v>50</v>
      </c>
      <c r="Y11" s="4" t="s">
        <v>51</v>
      </c>
      <c r="Z11" s="4" t="s">
        <v>52</v>
      </c>
      <c r="AA11" s="4" t="s">
        <v>53</v>
      </c>
      <c r="AB11" s="4" t="s">
        <v>54</v>
      </c>
      <c r="AC11" s="4" t="s">
        <v>55</v>
      </c>
      <c r="AD11" s="4" t="s">
        <v>56</v>
      </c>
      <c r="AE11" s="4" t="s">
        <v>57</v>
      </c>
      <c r="AF11" s="4" t="s">
        <v>58</v>
      </c>
      <c r="AG11" s="4" t="s">
        <v>59</v>
      </c>
      <c r="AH11" s="4" t="s">
        <v>60</v>
      </c>
      <c r="AI11" s="4" t="s">
        <v>61</v>
      </c>
      <c r="AJ11" s="4" t="s">
        <v>62</v>
      </c>
      <c r="AK11" s="4" t="s">
        <v>63</v>
      </c>
      <c r="AL11" s="4" t="s">
        <v>64</v>
      </c>
      <c r="AM11" s="4" t="s">
        <v>65</v>
      </c>
      <c r="AN11" s="4" t="s">
        <v>66</v>
      </c>
      <c r="AO11" s="4" t="s">
        <v>67</v>
      </c>
      <c r="AP11" s="4" t="s">
        <v>68</v>
      </c>
      <c r="AQ11" s="4" t="s">
        <v>69</v>
      </c>
      <c r="AR11" s="4" t="s">
        <v>70</v>
      </c>
      <c r="AS11" s="4" t="s">
        <v>71</v>
      </c>
      <c r="AT11" s="4" t="s">
        <v>72</v>
      </c>
      <c r="AU11" s="4" t="s">
        <v>73</v>
      </c>
      <c r="AV11" s="4" t="s">
        <v>74</v>
      </c>
      <c r="AW11" s="4" t="s">
        <v>75</v>
      </c>
      <c r="AX11" s="4" t="s">
        <v>76</v>
      </c>
      <c r="AY11" s="4" t="s">
        <v>77</v>
      </c>
      <c r="AZ11" s="4" t="s">
        <v>78</v>
      </c>
      <c r="BA11" s="4" t="s">
        <v>79</v>
      </c>
      <c r="BB11" s="4" t="s">
        <v>80</v>
      </c>
      <c r="BC11" s="4" t="s">
        <v>81</v>
      </c>
      <c r="BD11" s="4" t="s">
        <v>82</v>
      </c>
      <c r="BE11" s="4" t="s">
        <v>83</v>
      </c>
      <c r="BF11" s="4" t="s">
        <v>84</v>
      </c>
      <c r="BG11" s="4" t="s">
        <v>85</v>
      </c>
      <c r="BH11" s="4" t="s">
        <v>86</v>
      </c>
      <c r="BI11" s="4" t="s">
        <v>87</v>
      </c>
      <c r="BJ11" s="4" t="s">
        <v>88</v>
      </c>
      <c r="BK11" s="4" t="s">
        <v>89</v>
      </c>
      <c r="BL11" s="4" t="s">
        <v>90</v>
      </c>
      <c r="BM11" s="4" t="s">
        <v>91</v>
      </c>
      <c r="BN11" s="4" t="s">
        <v>92</v>
      </c>
      <c r="BO11" s="4" t="s">
        <v>93</v>
      </c>
      <c r="BP11" s="4" t="s">
        <v>94</v>
      </c>
    </row>
    <row r="12" spans="1:68" ht="15" x14ac:dyDescent="0.25">
      <c r="B12" s="6" t="s">
        <v>127</v>
      </c>
      <c r="C12" s="8" t="s">
        <v>128</v>
      </c>
      <c r="D12" s="8" t="s">
        <v>128</v>
      </c>
      <c r="E12" s="8" t="s">
        <v>128</v>
      </c>
      <c r="F12" s="8" t="s">
        <v>128</v>
      </c>
      <c r="G12" s="8" t="s">
        <v>128</v>
      </c>
      <c r="H12" s="8" t="s">
        <v>128</v>
      </c>
      <c r="I12" s="8" t="s">
        <v>128</v>
      </c>
      <c r="J12" s="8" t="s">
        <v>128</v>
      </c>
      <c r="K12" s="8" t="s">
        <v>128</v>
      </c>
      <c r="L12" s="8" t="s">
        <v>128</v>
      </c>
      <c r="M12" s="8" t="s">
        <v>128</v>
      </c>
      <c r="N12" s="8" t="s">
        <v>128</v>
      </c>
      <c r="O12" s="8" t="s">
        <v>128</v>
      </c>
      <c r="P12" s="8" t="s">
        <v>128</v>
      </c>
      <c r="Q12" s="8" t="s">
        <v>128</v>
      </c>
      <c r="R12" s="8" t="s">
        <v>128</v>
      </c>
      <c r="S12" s="8" t="s">
        <v>128</v>
      </c>
      <c r="T12" s="8" t="s">
        <v>128</v>
      </c>
      <c r="U12" s="8" t="s">
        <v>128</v>
      </c>
      <c r="V12" s="8" t="s">
        <v>128</v>
      </c>
      <c r="W12" s="8" t="s">
        <v>128</v>
      </c>
      <c r="X12" s="8" t="s">
        <v>128</v>
      </c>
      <c r="Y12" s="8" t="s">
        <v>128</v>
      </c>
      <c r="Z12" s="8" t="s">
        <v>128</v>
      </c>
      <c r="AA12" s="8" t="s">
        <v>128</v>
      </c>
      <c r="AB12" s="8" t="s">
        <v>128</v>
      </c>
      <c r="AC12" s="8" t="s">
        <v>128</v>
      </c>
      <c r="AD12" s="8" t="s">
        <v>128</v>
      </c>
      <c r="AE12" s="8" t="s">
        <v>128</v>
      </c>
      <c r="AF12" s="8" t="s">
        <v>128</v>
      </c>
      <c r="AG12" s="8" t="s">
        <v>128</v>
      </c>
      <c r="AH12" s="8" t="s">
        <v>128</v>
      </c>
      <c r="AI12" s="8" t="s">
        <v>128</v>
      </c>
      <c r="AJ12" s="8" t="s">
        <v>128</v>
      </c>
      <c r="AK12" s="8" t="s">
        <v>128</v>
      </c>
      <c r="AL12" s="8" t="s">
        <v>128</v>
      </c>
      <c r="AM12" s="8" t="s">
        <v>128</v>
      </c>
      <c r="AN12" s="8" t="s">
        <v>128</v>
      </c>
      <c r="AO12" s="8" t="s">
        <v>128</v>
      </c>
      <c r="AP12" s="8" t="s">
        <v>128</v>
      </c>
      <c r="AQ12" s="8" t="s">
        <v>128</v>
      </c>
      <c r="AR12" s="8" t="s">
        <v>128</v>
      </c>
      <c r="AS12" s="8" t="s">
        <v>128</v>
      </c>
      <c r="AT12" s="8" t="s">
        <v>128</v>
      </c>
      <c r="AU12" s="8" t="s">
        <v>128</v>
      </c>
      <c r="AV12" s="8" t="s">
        <v>128</v>
      </c>
      <c r="AW12" s="8" t="s">
        <v>128</v>
      </c>
      <c r="AX12" s="8" t="s">
        <v>128</v>
      </c>
      <c r="AY12" s="8" t="s">
        <v>128</v>
      </c>
      <c r="AZ12" s="8" t="s">
        <v>128</v>
      </c>
      <c r="BA12" s="8" t="s">
        <v>128</v>
      </c>
      <c r="BB12" s="8" t="s">
        <v>128</v>
      </c>
      <c r="BC12" s="8" t="s">
        <v>128</v>
      </c>
      <c r="BD12" s="8" t="s">
        <v>128</v>
      </c>
      <c r="BE12" s="8" t="s">
        <v>128</v>
      </c>
      <c r="BF12" s="8" t="s">
        <v>128</v>
      </c>
      <c r="BG12" s="8" t="s">
        <v>128</v>
      </c>
      <c r="BH12" s="8" t="s">
        <v>128</v>
      </c>
      <c r="BI12" s="8" t="s">
        <v>128</v>
      </c>
      <c r="BJ12" s="8" t="s">
        <v>128</v>
      </c>
      <c r="BK12" s="8" t="s">
        <v>128</v>
      </c>
      <c r="BL12" s="8" t="s">
        <v>128</v>
      </c>
      <c r="BM12" s="8" t="s">
        <v>128</v>
      </c>
      <c r="BN12" s="8" t="s">
        <v>128</v>
      </c>
      <c r="BO12" s="8" t="s">
        <v>128</v>
      </c>
      <c r="BP12" s="8" t="s">
        <v>128</v>
      </c>
    </row>
    <row r="13" spans="1:68" ht="15" x14ac:dyDescent="0.25">
      <c r="A13" s="24">
        <f t="shared" ref="A13:A32" si="0">C13-SUM(D13:BO13)</f>
        <v>0</v>
      </c>
      <c r="B13" s="7" t="s">
        <v>96</v>
      </c>
      <c r="C13" s="16">
        <v>417994.9</v>
      </c>
      <c r="D13" s="16">
        <v>3169.4</v>
      </c>
      <c r="E13" s="16">
        <v>95.3</v>
      </c>
      <c r="F13" s="9">
        <v>41</v>
      </c>
      <c r="G13" s="16">
        <v>265.10000000000002</v>
      </c>
      <c r="H13" s="9">
        <v>8523</v>
      </c>
      <c r="I13" s="16">
        <v>1123.0999999999999</v>
      </c>
      <c r="J13" s="9">
        <v>973</v>
      </c>
      <c r="K13" s="16">
        <v>1014.5</v>
      </c>
      <c r="L13" s="16">
        <v>671.3</v>
      </c>
      <c r="M13" s="16">
        <v>811.6</v>
      </c>
      <c r="N13" s="16">
        <v>8381.9</v>
      </c>
      <c r="O13" s="16">
        <v>11789.1</v>
      </c>
      <c r="P13" s="16">
        <v>2461.9</v>
      </c>
      <c r="Q13" s="16">
        <v>2563.3000000000002</v>
      </c>
      <c r="R13" s="16">
        <v>2210.1999999999998</v>
      </c>
      <c r="S13" s="16">
        <v>3614.4</v>
      </c>
      <c r="T13" s="16">
        <v>1335.3</v>
      </c>
      <c r="U13" s="16">
        <v>1084.8</v>
      </c>
      <c r="V13" s="16">
        <v>3419.3</v>
      </c>
      <c r="W13" s="16">
        <v>2141.1</v>
      </c>
      <c r="X13" s="16">
        <v>522.4</v>
      </c>
      <c r="Y13" s="16">
        <v>1425.3</v>
      </c>
      <c r="Z13" s="16">
        <v>1640.3</v>
      </c>
      <c r="AA13" s="16">
        <v>6847.3</v>
      </c>
      <c r="AB13" s="16">
        <v>1174.5999999999999</v>
      </c>
      <c r="AC13" s="16">
        <v>2823.1</v>
      </c>
      <c r="AD13" s="16">
        <v>21673.200000000001</v>
      </c>
      <c r="AE13" s="16">
        <v>6875.7</v>
      </c>
      <c r="AF13" s="9">
        <v>24376</v>
      </c>
      <c r="AG13" s="16">
        <v>16343.4</v>
      </c>
      <c r="AH13" s="16">
        <v>8379.2999999999993</v>
      </c>
      <c r="AI13" s="16">
        <v>677.7</v>
      </c>
      <c r="AJ13" s="16">
        <v>104.2</v>
      </c>
      <c r="AK13" s="16">
        <v>11318.1</v>
      </c>
      <c r="AL13" s="16">
        <v>2090.8000000000002</v>
      </c>
      <c r="AM13" s="16">
        <v>4900.8</v>
      </c>
      <c r="AN13" s="16">
        <v>1138.0999999999999</v>
      </c>
      <c r="AO13" s="16">
        <v>1496.4</v>
      </c>
      <c r="AP13" s="16">
        <v>5379.9</v>
      </c>
      <c r="AQ13" s="16">
        <v>10765.4</v>
      </c>
      <c r="AR13" s="16">
        <v>17163.7</v>
      </c>
      <c r="AS13" s="16">
        <v>5100.3999999999996</v>
      </c>
      <c r="AT13" s="16">
        <v>4483.2</v>
      </c>
      <c r="AU13" s="16">
        <v>23821.8</v>
      </c>
      <c r="AV13" s="16">
        <v>17612.5</v>
      </c>
      <c r="AW13" s="16">
        <v>34470.1</v>
      </c>
      <c r="AX13" s="16">
        <v>5147.3</v>
      </c>
      <c r="AY13" s="16">
        <v>1087.2</v>
      </c>
      <c r="AZ13" s="16">
        <v>1568.8</v>
      </c>
      <c r="BA13" s="16">
        <v>1271.3</v>
      </c>
      <c r="BB13" s="16">
        <v>6692.5</v>
      </c>
      <c r="BC13" s="9">
        <v>6757</v>
      </c>
      <c r="BD13" s="16">
        <v>125.2</v>
      </c>
      <c r="BE13" s="16">
        <v>7681.4</v>
      </c>
      <c r="BF13" s="16">
        <v>32659.4</v>
      </c>
      <c r="BG13" s="16">
        <v>30358.2</v>
      </c>
      <c r="BH13" s="16">
        <v>18835.3</v>
      </c>
      <c r="BI13" s="16">
        <v>10600.3</v>
      </c>
      <c r="BJ13" s="16">
        <v>1407.1</v>
      </c>
      <c r="BK13" s="16">
        <v>546.5</v>
      </c>
      <c r="BL13" s="16">
        <v>2683.1</v>
      </c>
      <c r="BM13" s="16">
        <v>240.5</v>
      </c>
      <c r="BN13" s="16">
        <v>1830.4</v>
      </c>
      <c r="BO13" s="16">
        <v>211.1</v>
      </c>
      <c r="BP13" s="9">
        <v>0</v>
      </c>
    </row>
    <row r="14" spans="1:68" ht="15" x14ac:dyDescent="0.25">
      <c r="A14" s="24">
        <f t="shared" si="0"/>
        <v>-9.9999999802093953E-3</v>
      </c>
      <c r="B14" s="7" t="s">
        <v>98</v>
      </c>
      <c r="C14" s="16">
        <v>200921.04</v>
      </c>
      <c r="D14" s="16">
        <v>3552.86</v>
      </c>
      <c r="E14" s="16">
        <v>707.24</v>
      </c>
      <c r="F14" s="16">
        <v>22.72</v>
      </c>
      <c r="G14" s="16">
        <v>1005.93</v>
      </c>
      <c r="H14" s="16">
        <v>4093.86</v>
      </c>
      <c r="I14" s="16">
        <v>1010.7</v>
      </c>
      <c r="J14" s="16">
        <v>1250.92</v>
      </c>
      <c r="K14" s="16">
        <v>960.05</v>
      </c>
      <c r="L14" s="16">
        <v>545.27</v>
      </c>
      <c r="M14" s="16">
        <v>45.74</v>
      </c>
      <c r="N14" s="16">
        <v>1497.71</v>
      </c>
      <c r="O14" s="16">
        <v>883.65</v>
      </c>
      <c r="P14" s="16">
        <v>3329.5</v>
      </c>
      <c r="Q14" s="16">
        <v>2131.6999999999998</v>
      </c>
      <c r="R14" s="16">
        <v>1092.8</v>
      </c>
      <c r="S14" s="16">
        <v>5350.78</v>
      </c>
      <c r="T14" s="16">
        <v>2887.02</v>
      </c>
      <c r="U14" s="16">
        <v>3744.77</v>
      </c>
      <c r="V14" s="16">
        <v>4096.28</v>
      </c>
      <c r="W14" s="16">
        <v>8269.25</v>
      </c>
      <c r="X14" s="16">
        <v>968.25</v>
      </c>
      <c r="Y14" s="16">
        <v>1753.28</v>
      </c>
      <c r="Z14" s="16">
        <v>1906.1</v>
      </c>
      <c r="AA14" s="16">
        <v>5514.5</v>
      </c>
      <c r="AB14" s="16">
        <v>742.2</v>
      </c>
      <c r="AC14" s="16">
        <v>1242.83</v>
      </c>
      <c r="AD14" s="16">
        <v>11049.37</v>
      </c>
      <c r="AE14" s="16">
        <v>2395.88</v>
      </c>
      <c r="AF14" s="16">
        <v>10507.16</v>
      </c>
      <c r="AG14" s="16">
        <v>8403.44</v>
      </c>
      <c r="AH14" s="16">
        <v>5446.15</v>
      </c>
      <c r="AI14" s="16">
        <v>6.09</v>
      </c>
      <c r="AJ14" s="16">
        <v>73.900000000000006</v>
      </c>
      <c r="AK14" s="16">
        <v>4278.8500000000004</v>
      </c>
      <c r="AL14" s="16">
        <v>698.73</v>
      </c>
      <c r="AM14" s="16">
        <v>2427.29</v>
      </c>
      <c r="AN14" s="16">
        <v>1496.09</v>
      </c>
      <c r="AO14" s="16">
        <v>1036.51</v>
      </c>
      <c r="AP14" s="16">
        <v>2911.59</v>
      </c>
      <c r="AQ14" s="16">
        <v>7586.01</v>
      </c>
      <c r="AR14" s="16">
        <v>5889.4</v>
      </c>
      <c r="AS14" s="16">
        <v>1165.83</v>
      </c>
      <c r="AT14" s="16">
        <v>899.23</v>
      </c>
      <c r="AU14" s="16">
        <v>17130.86</v>
      </c>
      <c r="AV14" s="16">
        <v>7621.47</v>
      </c>
      <c r="AW14" s="16">
        <v>3507.43</v>
      </c>
      <c r="AX14" s="16">
        <v>2758.27</v>
      </c>
      <c r="AY14" s="16">
        <v>1370.89</v>
      </c>
      <c r="AZ14" s="16">
        <v>1198.94</v>
      </c>
      <c r="BA14" s="16">
        <v>1520.81</v>
      </c>
      <c r="BB14" s="16">
        <v>941.15</v>
      </c>
      <c r="BC14" s="16">
        <v>159.33000000000001</v>
      </c>
      <c r="BD14" s="16">
        <v>80.63</v>
      </c>
      <c r="BE14" s="16">
        <v>2248.91</v>
      </c>
      <c r="BF14" s="16">
        <v>12593.54</v>
      </c>
      <c r="BG14" s="16">
        <v>10045.89</v>
      </c>
      <c r="BH14" s="16">
        <v>8823.2800000000007</v>
      </c>
      <c r="BI14" s="16">
        <v>2159.89</v>
      </c>
      <c r="BJ14" s="16">
        <v>1310.22</v>
      </c>
      <c r="BK14" s="16">
        <v>540.58000000000004</v>
      </c>
      <c r="BL14" s="16">
        <v>495.37</v>
      </c>
      <c r="BM14" s="16">
        <v>382.84</v>
      </c>
      <c r="BN14" s="16">
        <v>965.19</v>
      </c>
      <c r="BO14" s="16">
        <v>188.13</v>
      </c>
      <c r="BP14" s="9">
        <v>0</v>
      </c>
    </row>
    <row r="15" spans="1:68" ht="15" x14ac:dyDescent="0.25">
      <c r="A15" s="24">
        <f t="shared" si="0"/>
        <v>0</v>
      </c>
      <c r="B15" s="7" t="s">
        <v>100</v>
      </c>
      <c r="C15" s="9">
        <v>3086377</v>
      </c>
      <c r="D15" s="9">
        <v>23838</v>
      </c>
      <c r="E15" s="9">
        <v>1167</v>
      </c>
      <c r="F15" s="9">
        <v>147</v>
      </c>
      <c r="G15" s="9">
        <v>4371</v>
      </c>
      <c r="H15" s="9">
        <v>50959</v>
      </c>
      <c r="I15" s="9">
        <v>6800</v>
      </c>
      <c r="J15" s="9">
        <v>9151</v>
      </c>
      <c r="K15" s="9">
        <v>11424</v>
      </c>
      <c r="L15" s="9">
        <v>6824</v>
      </c>
      <c r="M15" s="9">
        <v>2032</v>
      </c>
      <c r="N15" s="9">
        <v>49405</v>
      </c>
      <c r="O15" s="9">
        <v>25062</v>
      </c>
      <c r="P15" s="9">
        <v>29782</v>
      </c>
      <c r="Q15" s="9">
        <v>19187</v>
      </c>
      <c r="R15" s="9">
        <v>18029</v>
      </c>
      <c r="S15" s="9">
        <v>53549</v>
      </c>
      <c r="T15" s="9">
        <v>42386</v>
      </c>
      <c r="U15" s="9">
        <v>43258</v>
      </c>
      <c r="V15" s="9">
        <v>94203</v>
      </c>
      <c r="W15" s="9">
        <v>118849</v>
      </c>
      <c r="X15" s="9">
        <v>13373</v>
      </c>
      <c r="Y15" s="9">
        <v>26924</v>
      </c>
      <c r="Z15" s="9">
        <v>16790</v>
      </c>
      <c r="AA15" s="9">
        <v>63485</v>
      </c>
      <c r="AB15" s="9">
        <v>5868</v>
      </c>
      <c r="AC15" s="9">
        <v>29189</v>
      </c>
      <c r="AD15" s="9">
        <v>168147</v>
      </c>
      <c r="AE15" s="9">
        <v>50081</v>
      </c>
      <c r="AF15" s="9">
        <v>155832</v>
      </c>
      <c r="AG15" s="9">
        <v>115468</v>
      </c>
      <c r="AH15" s="9">
        <v>46487</v>
      </c>
      <c r="AI15" s="9">
        <v>4718</v>
      </c>
      <c r="AJ15" s="9">
        <v>4686</v>
      </c>
      <c r="AK15" s="9">
        <v>52484</v>
      </c>
      <c r="AL15" s="9">
        <v>20232</v>
      </c>
      <c r="AM15" s="9">
        <v>30983</v>
      </c>
      <c r="AN15" s="9">
        <v>13705</v>
      </c>
      <c r="AO15" s="9">
        <v>14924</v>
      </c>
      <c r="AP15" s="9">
        <v>29551</v>
      </c>
      <c r="AQ15" s="9">
        <v>96040</v>
      </c>
      <c r="AR15" s="9">
        <v>73453</v>
      </c>
      <c r="AS15" s="9">
        <v>28923</v>
      </c>
      <c r="AT15" s="9">
        <v>22808</v>
      </c>
      <c r="AU15" s="25">
        <v>329091</v>
      </c>
      <c r="AV15" s="9" t="s">
        <v>129</v>
      </c>
      <c r="AW15" s="9">
        <v>100471</v>
      </c>
      <c r="AX15" s="9">
        <v>46083</v>
      </c>
      <c r="AY15" s="9">
        <v>26564</v>
      </c>
      <c r="AZ15" s="9">
        <v>12037</v>
      </c>
      <c r="BA15" s="9">
        <v>14874</v>
      </c>
      <c r="BB15" s="9">
        <v>49758</v>
      </c>
      <c r="BC15" s="9">
        <v>26866</v>
      </c>
      <c r="BD15" s="9">
        <v>1766</v>
      </c>
      <c r="BE15" s="9">
        <v>70436</v>
      </c>
      <c r="BF15" s="9">
        <v>203636</v>
      </c>
      <c r="BG15" s="9">
        <v>148824</v>
      </c>
      <c r="BH15" s="9">
        <v>177795</v>
      </c>
      <c r="BI15" s="9">
        <v>73646</v>
      </c>
      <c r="BJ15" s="9">
        <v>18934</v>
      </c>
      <c r="BK15" s="9">
        <v>15604</v>
      </c>
      <c r="BL15" s="9">
        <v>34008</v>
      </c>
      <c r="BM15" s="9">
        <v>1741</v>
      </c>
      <c r="BN15" s="9">
        <v>32170</v>
      </c>
      <c r="BO15" s="9">
        <v>7499</v>
      </c>
      <c r="BP15" s="9">
        <v>0</v>
      </c>
    </row>
    <row r="16" spans="1:68" ht="15" x14ac:dyDescent="0.25">
      <c r="A16" s="24">
        <f t="shared" si="0"/>
        <v>-2.9999999998835847E-2</v>
      </c>
      <c r="B16" s="7" t="s">
        <v>101</v>
      </c>
      <c r="C16" s="17">
        <v>24420.49</v>
      </c>
      <c r="D16" s="17">
        <v>252.48</v>
      </c>
      <c r="E16" s="17">
        <v>253.77</v>
      </c>
      <c r="F16" s="17">
        <v>31.94</v>
      </c>
      <c r="G16" s="17">
        <v>166.69</v>
      </c>
      <c r="H16" s="17">
        <v>459.59</v>
      </c>
      <c r="I16" s="17">
        <v>181.84</v>
      </c>
      <c r="J16" s="17">
        <v>612.71</v>
      </c>
      <c r="K16" s="17">
        <v>44.78</v>
      </c>
      <c r="L16" s="10">
        <v>75</v>
      </c>
      <c r="M16" s="17">
        <v>59.51</v>
      </c>
      <c r="N16" s="17">
        <v>131.5</v>
      </c>
      <c r="O16" s="17">
        <v>21.01</v>
      </c>
      <c r="P16" s="10">
        <v>139</v>
      </c>
      <c r="Q16" s="17">
        <v>161.05000000000001</v>
      </c>
      <c r="R16" s="17">
        <v>22.61</v>
      </c>
      <c r="S16" s="17">
        <v>413.41</v>
      </c>
      <c r="T16" s="17">
        <v>248.09</v>
      </c>
      <c r="U16" s="17">
        <v>215.4</v>
      </c>
      <c r="V16" s="17">
        <v>146.72999999999999</v>
      </c>
      <c r="W16" s="17">
        <v>97.37</v>
      </c>
      <c r="X16" s="17">
        <v>35.299999999999997</v>
      </c>
      <c r="Y16" s="17">
        <v>256.39</v>
      </c>
      <c r="Z16" s="17">
        <v>186.7</v>
      </c>
      <c r="AA16" s="17">
        <v>537.08000000000004</v>
      </c>
      <c r="AB16" s="17">
        <v>82.26</v>
      </c>
      <c r="AC16" s="17">
        <v>96.31</v>
      </c>
      <c r="AD16" s="17">
        <v>1675.14</v>
      </c>
      <c r="AE16" s="17">
        <v>400.62</v>
      </c>
      <c r="AF16" s="17">
        <v>1531.01</v>
      </c>
      <c r="AG16" s="17">
        <v>1198.58</v>
      </c>
      <c r="AH16" s="17">
        <v>681.34</v>
      </c>
      <c r="AI16" s="17">
        <v>101.86</v>
      </c>
      <c r="AJ16" s="17">
        <v>8.3699999999999992</v>
      </c>
      <c r="AK16" s="17">
        <v>679.62</v>
      </c>
      <c r="AL16" s="17">
        <v>84.94</v>
      </c>
      <c r="AM16" s="17">
        <v>298.77</v>
      </c>
      <c r="AN16" s="17">
        <v>92.18</v>
      </c>
      <c r="AO16" s="17">
        <v>87.27</v>
      </c>
      <c r="AP16" s="17">
        <v>396.05</v>
      </c>
      <c r="AQ16" s="17">
        <v>1242.83</v>
      </c>
      <c r="AR16" s="17">
        <v>903.3</v>
      </c>
      <c r="AS16" s="17">
        <v>167.83</v>
      </c>
      <c r="AT16" s="17">
        <v>117.69</v>
      </c>
      <c r="AU16" s="17">
        <v>1625.54</v>
      </c>
      <c r="AV16" s="17">
        <v>1266.6300000000001</v>
      </c>
      <c r="AW16" s="17">
        <v>605.38</v>
      </c>
      <c r="AX16" s="17">
        <v>248.13</v>
      </c>
      <c r="AY16" s="17">
        <v>244.12</v>
      </c>
      <c r="AZ16" s="17">
        <v>205.51</v>
      </c>
      <c r="BA16" s="17">
        <v>114.67</v>
      </c>
      <c r="BB16" s="17">
        <v>240.37</v>
      </c>
      <c r="BC16" s="17">
        <v>168.05</v>
      </c>
      <c r="BD16" s="17">
        <v>19.53</v>
      </c>
      <c r="BE16" s="17">
        <v>420.59</v>
      </c>
      <c r="BF16" s="17">
        <v>1594.05</v>
      </c>
      <c r="BG16" s="17">
        <v>1254.73</v>
      </c>
      <c r="BH16" s="17">
        <v>1017.56</v>
      </c>
      <c r="BI16" s="17">
        <v>164.71</v>
      </c>
      <c r="BJ16" s="17">
        <v>240.68</v>
      </c>
      <c r="BK16" s="10">
        <v>167</v>
      </c>
      <c r="BL16" s="17">
        <v>102.91</v>
      </c>
      <c r="BM16" s="17">
        <v>13.83</v>
      </c>
      <c r="BN16" s="17">
        <v>96.46</v>
      </c>
      <c r="BO16" s="17">
        <v>14.15</v>
      </c>
      <c r="BP16" s="10" t="s">
        <v>129</v>
      </c>
    </row>
    <row r="17" spans="1:68" s="30" customFormat="1" ht="15" x14ac:dyDescent="0.25">
      <c r="A17" s="26">
        <f t="shared" si="0"/>
        <v>-0.11999999993713573</v>
      </c>
      <c r="B17" s="27" t="s">
        <v>102</v>
      </c>
      <c r="C17" s="28">
        <v>362453.55</v>
      </c>
      <c r="D17" s="29" t="s">
        <v>129</v>
      </c>
      <c r="E17" s="29" t="s">
        <v>129</v>
      </c>
      <c r="F17" s="29" t="s">
        <v>129</v>
      </c>
      <c r="G17" s="28">
        <v>323.99</v>
      </c>
      <c r="H17" s="28">
        <v>7873.84</v>
      </c>
      <c r="I17" s="28">
        <v>151.97999999999999</v>
      </c>
      <c r="J17" s="28">
        <v>337.87</v>
      </c>
      <c r="K17" s="28">
        <v>248.11</v>
      </c>
      <c r="L17" s="28">
        <v>270.45</v>
      </c>
      <c r="M17" s="29" t="s">
        <v>129</v>
      </c>
      <c r="N17" s="29" t="s">
        <v>129</v>
      </c>
      <c r="O17" s="29" t="s">
        <v>129</v>
      </c>
      <c r="P17" s="28">
        <v>737.17</v>
      </c>
      <c r="Q17" s="28">
        <v>1039.3499999999999</v>
      </c>
      <c r="R17" s="28">
        <v>295.55</v>
      </c>
      <c r="S17" s="28">
        <v>1077.03</v>
      </c>
      <c r="T17" s="29" t="s">
        <v>129</v>
      </c>
      <c r="U17" s="28">
        <v>470.53</v>
      </c>
      <c r="V17" s="28">
        <v>1849.82</v>
      </c>
      <c r="W17" s="29" t="s">
        <v>129</v>
      </c>
      <c r="X17" s="29" t="s">
        <v>129</v>
      </c>
      <c r="Y17" s="29" t="s">
        <v>129</v>
      </c>
      <c r="Z17" s="28">
        <v>476.16</v>
      </c>
      <c r="AA17" s="28">
        <v>3192.8</v>
      </c>
      <c r="AB17" s="28">
        <v>418.09</v>
      </c>
      <c r="AC17" s="28">
        <v>978.63</v>
      </c>
      <c r="AD17" s="28">
        <v>8857.91</v>
      </c>
      <c r="AE17" s="28">
        <v>1761.48</v>
      </c>
      <c r="AF17" s="29">
        <v>14940</v>
      </c>
      <c r="AG17" s="28">
        <v>9650.5</v>
      </c>
      <c r="AH17" s="28">
        <v>2623.9</v>
      </c>
      <c r="AI17" s="28">
        <v>61.04</v>
      </c>
      <c r="AJ17" s="29" t="s">
        <v>129</v>
      </c>
      <c r="AK17" s="29" t="s">
        <v>129</v>
      </c>
      <c r="AL17" s="28">
        <v>988.48</v>
      </c>
      <c r="AM17" s="28">
        <v>2853.93</v>
      </c>
      <c r="AN17" s="29" t="s">
        <v>129</v>
      </c>
      <c r="AO17" s="29" t="s">
        <v>129</v>
      </c>
      <c r="AP17" s="28">
        <v>3405.25</v>
      </c>
      <c r="AQ17" s="29" t="s">
        <v>129</v>
      </c>
      <c r="AR17" s="28">
        <v>8992.92</v>
      </c>
      <c r="AS17" s="28">
        <v>3119.05</v>
      </c>
      <c r="AT17" s="28">
        <v>4081.92</v>
      </c>
      <c r="AU17" s="25">
        <v>177131</v>
      </c>
      <c r="AV17" s="28">
        <v>20403.3</v>
      </c>
      <c r="AW17" s="28">
        <v>14878.6</v>
      </c>
      <c r="AX17" s="28">
        <v>3196.91</v>
      </c>
      <c r="AY17" s="28">
        <v>1082.5899999999999</v>
      </c>
      <c r="AZ17" s="28">
        <v>1422.53</v>
      </c>
      <c r="BA17" s="28">
        <v>1133.8599999999999</v>
      </c>
      <c r="BB17" s="28">
        <v>15416.22</v>
      </c>
      <c r="BC17" s="28">
        <v>1983.06</v>
      </c>
      <c r="BD17" s="28">
        <v>201.46</v>
      </c>
      <c r="BE17" s="28">
        <v>3703.78</v>
      </c>
      <c r="BF17" s="28">
        <v>10185.530000000001</v>
      </c>
      <c r="BG17" s="28">
        <v>10185.15</v>
      </c>
      <c r="BH17" s="28">
        <v>12115.42</v>
      </c>
      <c r="BI17" s="28">
        <v>4482.7299999999996</v>
      </c>
      <c r="BJ17" s="28">
        <v>1472.99</v>
      </c>
      <c r="BK17" s="28">
        <v>680.36</v>
      </c>
      <c r="BL17" s="28">
        <v>705.93</v>
      </c>
      <c r="BM17" s="28">
        <v>77.66</v>
      </c>
      <c r="BN17" s="28">
        <v>737.42</v>
      </c>
      <c r="BO17" s="28">
        <v>179.42</v>
      </c>
      <c r="BP17" s="29" t="s">
        <v>129</v>
      </c>
    </row>
    <row r="18" spans="1:68" ht="15" x14ac:dyDescent="0.25">
      <c r="A18" s="24">
        <f t="shared" si="0"/>
        <v>-9.9999999511055648E-3</v>
      </c>
      <c r="B18" s="7" t="s">
        <v>103</v>
      </c>
      <c r="C18" s="17">
        <v>147236.26</v>
      </c>
      <c r="D18" s="17">
        <v>5927.08</v>
      </c>
      <c r="E18" s="17">
        <v>46.9</v>
      </c>
      <c r="F18" s="17">
        <v>599.98</v>
      </c>
      <c r="G18" s="17">
        <v>621.04999999999995</v>
      </c>
      <c r="H18" s="17">
        <v>4890.75</v>
      </c>
      <c r="I18" s="17">
        <v>416.13</v>
      </c>
      <c r="J18" s="10">
        <v>133</v>
      </c>
      <c r="K18" s="17">
        <v>402.56</v>
      </c>
      <c r="L18" s="17">
        <v>287.76</v>
      </c>
      <c r="M18" s="17">
        <v>116.11</v>
      </c>
      <c r="N18" s="17">
        <v>1001.95</v>
      </c>
      <c r="O18" s="17">
        <v>962.75</v>
      </c>
      <c r="P18" s="17">
        <v>660.36</v>
      </c>
      <c r="Q18" s="17">
        <v>827.45</v>
      </c>
      <c r="R18" s="17">
        <v>1175.58</v>
      </c>
      <c r="S18" s="17">
        <v>1016.02</v>
      </c>
      <c r="T18" s="17">
        <v>272.89</v>
      </c>
      <c r="U18" s="17">
        <v>557.4</v>
      </c>
      <c r="V18" s="17">
        <v>362.54</v>
      </c>
      <c r="W18" s="17">
        <v>55.11</v>
      </c>
      <c r="X18" s="17">
        <v>337.74</v>
      </c>
      <c r="Y18" s="17">
        <v>351.98</v>
      </c>
      <c r="Z18" s="17">
        <v>290.95</v>
      </c>
      <c r="AA18" s="17">
        <v>4976.74</v>
      </c>
      <c r="AB18" s="17">
        <v>730.53</v>
      </c>
      <c r="AC18" s="17">
        <v>1128.99</v>
      </c>
      <c r="AD18" s="17">
        <v>2374.4499999999998</v>
      </c>
      <c r="AE18" s="17">
        <v>1378.26</v>
      </c>
      <c r="AF18" s="17">
        <v>9732.49</v>
      </c>
      <c r="AG18" s="17">
        <v>6273.24</v>
      </c>
      <c r="AH18" s="17">
        <v>2451.84</v>
      </c>
      <c r="AI18" s="17">
        <v>3006.06</v>
      </c>
      <c r="AJ18" s="17">
        <v>375.72</v>
      </c>
      <c r="AK18" s="17">
        <v>2381.94</v>
      </c>
      <c r="AL18" s="17">
        <v>572.22</v>
      </c>
      <c r="AM18" s="17">
        <v>6370.25</v>
      </c>
      <c r="AN18" s="17">
        <v>378.03</v>
      </c>
      <c r="AO18" s="17">
        <v>578.07000000000005</v>
      </c>
      <c r="AP18" s="17">
        <v>3093.54</v>
      </c>
      <c r="AQ18" s="17">
        <v>1621.88</v>
      </c>
      <c r="AR18" s="17">
        <v>6523.14</v>
      </c>
      <c r="AS18" s="17">
        <v>618.22</v>
      </c>
      <c r="AT18" s="17">
        <v>537.78</v>
      </c>
      <c r="AU18" s="37">
        <v>17391.21</v>
      </c>
      <c r="AV18" s="17">
        <v>9612.64</v>
      </c>
      <c r="AW18" s="17">
        <v>2788.98</v>
      </c>
      <c r="AX18" s="17">
        <v>1395.04</v>
      </c>
      <c r="AY18" s="17">
        <v>743.9</v>
      </c>
      <c r="AZ18" s="17">
        <v>538.36</v>
      </c>
      <c r="BA18" s="17">
        <v>181.92</v>
      </c>
      <c r="BB18" s="17">
        <v>516.61</v>
      </c>
      <c r="BC18" s="17">
        <v>334.42</v>
      </c>
      <c r="BD18" s="17">
        <v>219.61</v>
      </c>
      <c r="BE18" s="17">
        <v>1243.8399999999999</v>
      </c>
      <c r="BF18" s="17">
        <v>15905.9</v>
      </c>
      <c r="BG18" s="17">
        <v>8384.11</v>
      </c>
      <c r="BH18" s="17">
        <v>6259.74</v>
      </c>
      <c r="BI18" s="17">
        <v>657.55</v>
      </c>
      <c r="BJ18" s="17">
        <v>1504.41</v>
      </c>
      <c r="BK18" s="17">
        <v>275.89999999999998</v>
      </c>
      <c r="BL18" s="17">
        <v>957.59</v>
      </c>
      <c r="BM18" s="17">
        <v>244.63</v>
      </c>
      <c r="BN18" s="17">
        <v>1047.51</v>
      </c>
      <c r="BO18" s="17">
        <v>614.97</v>
      </c>
      <c r="BP18" s="10">
        <v>0</v>
      </c>
    </row>
    <row r="19" spans="1:68" ht="15" x14ac:dyDescent="0.25">
      <c r="A19" s="24">
        <f t="shared" si="0"/>
        <v>0</v>
      </c>
      <c r="B19" s="7" t="s">
        <v>104</v>
      </c>
      <c r="C19" s="9">
        <v>1021086</v>
      </c>
      <c r="D19" s="9">
        <v>29541</v>
      </c>
      <c r="E19" s="9">
        <v>704</v>
      </c>
      <c r="F19" s="9">
        <v>1216</v>
      </c>
      <c r="G19" s="9">
        <v>2404</v>
      </c>
      <c r="H19" s="9">
        <v>24543</v>
      </c>
      <c r="I19" s="9">
        <v>7606</v>
      </c>
      <c r="J19" s="9">
        <v>1951</v>
      </c>
      <c r="K19" s="9">
        <v>3720</v>
      </c>
      <c r="L19" s="9">
        <v>1911</v>
      </c>
      <c r="M19" s="9">
        <v>-521</v>
      </c>
      <c r="N19" s="9">
        <v>9333</v>
      </c>
      <c r="O19" s="9">
        <v>7745</v>
      </c>
      <c r="P19" s="9">
        <v>6274</v>
      </c>
      <c r="Q19" s="9">
        <v>6214</v>
      </c>
      <c r="R19" s="9">
        <v>4691</v>
      </c>
      <c r="S19" s="9">
        <v>11144</v>
      </c>
      <c r="T19" s="9">
        <v>1745</v>
      </c>
      <c r="U19" s="9">
        <v>4152</v>
      </c>
      <c r="V19" s="9">
        <v>7055</v>
      </c>
      <c r="W19" s="9">
        <v>10831</v>
      </c>
      <c r="X19" s="9">
        <v>4476</v>
      </c>
      <c r="Y19" s="9">
        <v>4161</v>
      </c>
      <c r="Z19" s="9">
        <v>5960</v>
      </c>
      <c r="AA19" s="9">
        <v>26006</v>
      </c>
      <c r="AB19" s="9">
        <v>4765</v>
      </c>
      <c r="AC19" s="9">
        <v>7896</v>
      </c>
      <c r="AD19" s="9">
        <v>61270</v>
      </c>
      <c r="AE19" s="9">
        <v>14709</v>
      </c>
      <c r="AF19" s="9">
        <v>65269</v>
      </c>
      <c r="AG19" s="9">
        <v>52384</v>
      </c>
      <c r="AH19" s="9">
        <v>21842</v>
      </c>
      <c r="AI19" s="9">
        <v>412</v>
      </c>
      <c r="AJ19" s="9">
        <v>-257</v>
      </c>
      <c r="AK19" s="9">
        <v>15688</v>
      </c>
      <c r="AL19" s="9">
        <v>2331</v>
      </c>
      <c r="AM19" s="9">
        <v>32501</v>
      </c>
      <c r="AN19" s="9">
        <v>2471</v>
      </c>
      <c r="AO19" s="9">
        <v>4809</v>
      </c>
      <c r="AP19" s="9">
        <v>13012</v>
      </c>
      <c r="AQ19" s="9">
        <v>19967</v>
      </c>
      <c r="AR19" s="9">
        <v>32780</v>
      </c>
      <c r="AS19" s="9">
        <v>8323</v>
      </c>
      <c r="AT19" s="9">
        <v>4837</v>
      </c>
      <c r="AU19" s="9">
        <v>86919</v>
      </c>
      <c r="AV19" s="9">
        <v>43796</v>
      </c>
      <c r="AW19" s="9">
        <v>26727</v>
      </c>
      <c r="AX19" s="9">
        <v>10235</v>
      </c>
      <c r="AY19" s="9">
        <v>6235</v>
      </c>
      <c r="AZ19" s="9">
        <v>4677</v>
      </c>
      <c r="BA19" s="9">
        <v>5206</v>
      </c>
      <c r="BB19" s="9">
        <v>6600</v>
      </c>
      <c r="BC19" s="9">
        <v>5573</v>
      </c>
      <c r="BD19" s="9">
        <v>604</v>
      </c>
      <c r="BE19" s="9">
        <v>26081</v>
      </c>
      <c r="BF19" s="9">
        <v>69872</v>
      </c>
      <c r="BG19" s="9">
        <v>58418</v>
      </c>
      <c r="BH19" s="9">
        <v>61149</v>
      </c>
      <c r="BI19" s="9">
        <v>17261</v>
      </c>
      <c r="BJ19" s="9">
        <v>7652</v>
      </c>
      <c r="BK19" s="9">
        <v>8447</v>
      </c>
      <c r="BL19" s="9">
        <v>10697</v>
      </c>
      <c r="BM19" s="9">
        <v>1238</v>
      </c>
      <c r="BN19" s="9">
        <v>6755</v>
      </c>
      <c r="BO19" s="9">
        <v>9073</v>
      </c>
      <c r="BP19" s="9">
        <v>0</v>
      </c>
    </row>
    <row r="20" spans="1:68" ht="15" x14ac:dyDescent="0.25">
      <c r="A20" s="24">
        <f t="shared" si="0"/>
        <v>0</v>
      </c>
      <c r="B20" s="7" t="s">
        <v>105</v>
      </c>
      <c r="C20" s="17">
        <v>2056545.2</v>
      </c>
      <c r="D20" s="10">
        <v>30311</v>
      </c>
      <c r="E20" s="17">
        <v>2597.1999999999998</v>
      </c>
      <c r="F20" s="17">
        <v>948.7</v>
      </c>
      <c r="G20" s="17">
        <v>2003.5</v>
      </c>
      <c r="H20" s="17">
        <v>39686.400000000001</v>
      </c>
      <c r="I20" s="17">
        <v>5913.4</v>
      </c>
      <c r="J20" s="17">
        <v>3299.6</v>
      </c>
      <c r="K20" s="17">
        <v>4719.8</v>
      </c>
      <c r="L20" s="17">
        <v>2524.6999999999998</v>
      </c>
      <c r="M20" s="17">
        <v>1244.8</v>
      </c>
      <c r="N20" s="17">
        <v>15813.2</v>
      </c>
      <c r="O20" s="17">
        <v>11962.6</v>
      </c>
      <c r="P20" s="17">
        <v>8792.1</v>
      </c>
      <c r="Q20" s="17">
        <v>7675.2</v>
      </c>
      <c r="R20" s="17">
        <v>4155.3</v>
      </c>
      <c r="S20" s="17">
        <v>18962.3</v>
      </c>
      <c r="T20" s="17">
        <v>10123.200000000001</v>
      </c>
      <c r="U20" s="17">
        <v>6522.2</v>
      </c>
      <c r="V20" s="17">
        <v>12361.6</v>
      </c>
      <c r="W20" s="17">
        <v>10505.9</v>
      </c>
      <c r="X20" s="17">
        <v>16194.9</v>
      </c>
      <c r="Y20" s="17">
        <v>7196.2</v>
      </c>
      <c r="Z20" s="17">
        <v>26686.7</v>
      </c>
      <c r="AA20" s="17">
        <v>32241.3</v>
      </c>
      <c r="AB20" s="10">
        <v>3283</v>
      </c>
      <c r="AC20" s="17">
        <v>9370.1</v>
      </c>
      <c r="AD20" s="10">
        <v>116007</v>
      </c>
      <c r="AE20" s="17">
        <v>27896.6</v>
      </c>
      <c r="AF20" s="17">
        <v>88483.8</v>
      </c>
      <c r="AG20" s="17">
        <v>93978.8</v>
      </c>
      <c r="AH20" s="17">
        <v>37326.9</v>
      </c>
      <c r="AI20" s="17">
        <v>1800.4</v>
      </c>
      <c r="AJ20" s="17">
        <v>2299.1</v>
      </c>
      <c r="AK20" s="17">
        <v>37114.699999999997</v>
      </c>
      <c r="AL20" s="17">
        <v>6388.1</v>
      </c>
      <c r="AM20" s="17">
        <v>28812.9</v>
      </c>
      <c r="AN20" s="17">
        <v>14451.7</v>
      </c>
      <c r="AO20" s="17">
        <v>10054.6</v>
      </c>
      <c r="AP20" s="17">
        <v>23966.1</v>
      </c>
      <c r="AQ20" s="17">
        <v>66962.100000000006</v>
      </c>
      <c r="AR20" s="17">
        <v>48194.1</v>
      </c>
      <c r="AS20" s="17">
        <v>9693.2999999999993</v>
      </c>
      <c r="AT20" s="17">
        <v>21929.5</v>
      </c>
      <c r="AU20" s="17">
        <v>188280.9</v>
      </c>
      <c r="AV20" s="17">
        <v>115575.7</v>
      </c>
      <c r="AW20" s="17">
        <v>83152.2</v>
      </c>
      <c r="AX20" s="10">
        <v>34589</v>
      </c>
      <c r="AY20" s="17">
        <v>44939.3</v>
      </c>
      <c r="AZ20" s="17">
        <v>7469.6</v>
      </c>
      <c r="BA20" s="17">
        <v>7169.9</v>
      </c>
      <c r="BB20" s="17">
        <v>34203.699999999997</v>
      </c>
      <c r="BC20" s="17">
        <v>32094.799999999999</v>
      </c>
      <c r="BD20" s="17">
        <v>860.9</v>
      </c>
      <c r="BE20" s="17">
        <v>48853.599999999999</v>
      </c>
      <c r="BF20" s="10">
        <v>168670</v>
      </c>
      <c r="BG20" s="17">
        <v>114325.9</v>
      </c>
      <c r="BH20" s="17">
        <v>124589.6</v>
      </c>
      <c r="BI20" s="17">
        <v>64002.8</v>
      </c>
      <c r="BJ20" s="17">
        <v>14136.4</v>
      </c>
      <c r="BK20" s="17">
        <v>12439.8</v>
      </c>
      <c r="BL20" s="17">
        <v>14615.5</v>
      </c>
      <c r="BM20" s="17">
        <v>4763.8</v>
      </c>
      <c r="BN20" s="17">
        <v>8738.9</v>
      </c>
      <c r="BO20" s="17">
        <v>2618.3000000000002</v>
      </c>
      <c r="BP20" s="10">
        <v>0</v>
      </c>
    </row>
    <row r="21" spans="1:68" ht="15" x14ac:dyDescent="0.25">
      <c r="A21" s="24">
        <f t="shared" si="0"/>
        <v>2.9999999991559889E-2</v>
      </c>
      <c r="B21" s="7" t="s">
        <v>106</v>
      </c>
      <c r="C21" s="16">
        <v>42195.91</v>
      </c>
      <c r="D21" s="16">
        <v>1220.6300000000001</v>
      </c>
      <c r="E21" s="16">
        <v>208.99</v>
      </c>
      <c r="F21" s="16">
        <v>126.07</v>
      </c>
      <c r="G21" s="16">
        <v>94.97</v>
      </c>
      <c r="H21" s="16">
        <v>1355.79</v>
      </c>
      <c r="I21" s="16">
        <v>316.98</v>
      </c>
      <c r="J21" s="16">
        <v>180.7</v>
      </c>
      <c r="K21" s="16">
        <v>157.96</v>
      </c>
      <c r="L21" s="16">
        <v>213.78</v>
      </c>
      <c r="M21" s="16">
        <v>183.71</v>
      </c>
      <c r="N21" s="16">
        <v>241.93</v>
      </c>
      <c r="O21" s="16">
        <v>378.37</v>
      </c>
      <c r="P21" s="16">
        <v>290.02</v>
      </c>
      <c r="Q21" s="16">
        <v>427.2</v>
      </c>
      <c r="R21" s="16">
        <v>43.83</v>
      </c>
      <c r="S21" s="16">
        <v>776.42</v>
      </c>
      <c r="T21" s="16">
        <v>225.2</v>
      </c>
      <c r="U21" s="16">
        <v>294.64</v>
      </c>
      <c r="V21" s="16">
        <v>305.99</v>
      </c>
      <c r="W21" s="16">
        <v>123.29</v>
      </c>
      <c r="X21" s="16">
        <v>17.600000000000001</v>
      </c>
      <c r="Y21" s="16">
        <v>266.51</v>
      </c>
      <c r="Z21" s="16">
        <v>286.49</v>
      </c>
      <c r="AA21" s="16">
        <v>1046.8599999999999</v>
      </c>
      <c r="AB21" s="16">
        <v>201.03</v>
      </c>
      <c r="AC21" s="16">
        <v>482.44</v>
      </c>
      <c r="AD21" s="16">
        <v>2540.87</v>
      </c>
      <c r="AE21" s="16">
        <v>372.34</v>
      </c>
      <c r="AF21" s="16">
        <v>2177.98</v>
      </c>
      <c r="AG21" s="16">
        <v>2529.41</v>
      </c>
      <c r="AH21" s="16">
        <v>1049.4100000000001</v>
      </c>
      <c r="AI21" s="16">
        <v>89.45</v>
      </c>
      <c r="AJ21" s="16">
        <v>12.95</v>
      </c>
      <c r="AK21" s="16">
        <v>645.38</v>
      </c>
      <c r="AL21" s="16">
        <v>260.56</v>
      </c>
      <c r="AM21" s="16">
        <v>1253.99</v>
      </c>
      <c r="AN21" s="16">
        <v>160.31</v>
      </c>
      <c r="AO21" s="16">
        <v>247.13</v>
      </c>
      <c r="AP21" s="16">
        <v>903.57</v>
      </c>
      <c r="AQ21" s="16">
        <v>1221.68</v>
      </c>
      <c r="AR21" s="16">
        <v>1713.3</v>
      </c>
      <c r="AS21" s="16">
        <v>192.4</v>
      </c>
      <c r="AT21" s="16">
        <v>270.7</v>
      </c>
      <c r="AU21" s="16">
        <v>3106.61</v>
      </c>
      <c r="AV21" s="16">
        <v>1050.18</v>
      </c>
      <c r="AW21" s="16">
        <v>873.24</v>
      </c>
      <c r="AX21" s="16">
        <v>671.8</v>
      </c>
      <c r="AY21" s="16">
        <v>361.15</v>
      </c>
      <c r="AZ21" s="16">
        <v>223.55</v>
      </c>
      <c r="BA21" s="16">
        <v>223.36</v>
      </c>
      <c r="BB21" s="16">
        <v>231.6</v>
      </c>
      <c r="BC21" s="16">
        <v>151.28</v>
      </c>
      <c r="BD21" s="16">
        <v>44.51</v>
      </c>
      <c r="BE21" s="16">
        <v>404.43</v>
      </c>
      <c r="BF21" s="16">
        <v>3518.73</v>
      </c>
      <c r="BG21" s="16">
        <v>2285.85</v>
      </c>
      <c r="BH21" s="16">
        <v>2066.9899999999998</v>
      </c>
      <c r="BI21" s="16">
        <v>362.79</v>
      </c>
      <c r="BJ21" s="16">
        <v>494.65</v>
      </c>
      <c r="BK21" s="16">
        <v>271.23</v>
      </c>
      <c r="BL21" s="16">
        <v>243.47</v>
      </c>
      <c r="BM21" s="16">
        <v>64.03</v>
      </c>
      <c r="BN21" s="16">
        <v>422.17</v>
      </c>
      <c r="BO21" s="16">
        <v>15.43</v>
      </c>
      <c r="BP21" s="9" t="s">
        <v>129</v>
      </c>
    </row>
    <row r="22" spans="1:68" ht="15" x14ac:dyDescent="0.25">
      <c r="A22" s="24">
        <f t="shared" si="0"/>
        <v>-0.49999999953433871</v>
      </c>
      <c r="B22" s="7" t="s">
        <v>107</v>
      </c>
      <c r="C22" s="17">
        <v>1496321.9</v>
      </c>
      <c r="D22" s="17">
        <v>29090.799999999999</v>
      </c>
      <c r="E22" s="17">
        <v>2446.6999999999998</v>
      </c>
      <c r="F22" s="17">
        <v>660.6</v>
      </c>
      <c r="G22" s="17">
        <v>2778.3</v>
      </c>
      <c r="H22" s="17">
        <v>28398.799999999999</v>
      </c>
      <c r="I22" s="17">
        <v>20874.400000000001</v>
      </c>
      <c r="J22" s="17">
        <v>3987.8</v>
      </c>
      <c r="K22" s="17">
        <v>5820.4</v>
      </c>
      <c r="L22" s="17">
        <v>3633.1</v>
      </c>
      <c r="M22" s="17">
        <v>-201.7</v>
      </c>
      <c r="N22" s="10">
        <v>12196</v>
      </c>
      <c r="O22" s="17">
        <v>10500.7</v>
      </c>
      <c r="P22" s="17">
        <v>12893.7</v>
      </c>
      <c r="Q22" s="17">
        <v>9260.7000000000007</v>
      </c>
      <c r="R22" s="17">
        <v>7474.9</v>
      </c>
      <c r="S22" s="17">
        <v>31436.5</v>
      </c>
      <c r="T22" s="17">
        <v>8915.4</v>
      </c>
      <c r="U22" s="17">
        <v>10891.9</v>
      </c>
      <c r="V22" s="17">
        <v>35201.1</v>
      </c>
      <c r="W22" s="17">
        <v>11222.9</v>
      </c>
      <c r="X22" s="17">
        <v>7982.4</v>
      </c>
      <c r="Y22" s="17">
        <v>12962.1</v>
      </c>
      <c r="Z22" s="17">
        <v>8320.7999999999993</v>
      </c>
      <c r="AA22" s="17">
        <v>22531.7</v>
      </c>
      <c r="AB22" s="17">
        <v>4979.1000000000004</v>
      </c>
      <c r="AC22" s="17">
        <v>12080.8</v>
      </c>
      <c r="AD22" s="17">
        <v>65962.899999999994</v>
      </c>
      <c r="AE22" s="17">
        <v>16245.2</v>
      </c>
      <c r="AF22" s="10">
        <v>85384</v>
      </c>
      <c r="AG22" s="17">
        <v>74203.199999999997</v>
      </c>
      <c r="AH22" s="17">
        <v>34674.400000000001</v>
      </c>
      <c r="AI22" s="17">
        <v>1614.2</v>
      </c>
      <c r="AJ22" s="10">
        <v>965</v>
      </c>
      <c r="AK22" s="17">
        <v>29596.2</v>
      </c>
      <c r="AL22" s="17">
        <v>2850.9</v>
      </c>
      <c r="AM22" s="17">
        <v>38700.9</v>
      </c>
      <c r="AN22" s="17">
        <v>2892.7</v>
      </c>
      <c r="AO22" s="17">
        <v>5679.6</v>
      </c>
      <c r="AP22" s="17">
        <v>17811.5</v>
      </c>
      <c r="AQ22" s="17">
        <v>30341.200000000001</v>
      </c>
      <c r="AR22" s="17">
        <v>47142.2</v>
      </c>
      <c r="AS22" s="17">
        <v>14948.1</v>
      </c>
      <c r="AT22" s="17">
        <v>19436.7</v>
      </c>
      <c r="AU22" s="17">
        <v>150515.29999999999</v>
      </c>
      <c r="AV22" s="17">
        <v>62681.3</v>
      </c>
      <c r="AW22" s="17">
        <v>54557.8</v>
      </c>
      <c r="AX22" s="17">
        <v>17101.099999999999</v>
      </c>
      <c r="AY22" s="17">
        <v>15713.4</v>
      </c>
      <c r="AZ22" s="17">
        <v>4213.2</v>
      </c>
      <c r="BA22" s="17">
        <v>13782.6</v>
      </c>
      <c r="BB22" s="17">
        <v>8958.9</v>
      </c>
      <c r="BC22" s="17">
        <v>11009.2</v>
      </c>
      <c r="BD22" s="17">
        <v>1105.9000000000001</v>
      </c>
      <c r="BE22" s="17">
        <v>32715.599999999999</v>
      </c>
      <c r="BF22" s="10">
        <v>104455</v>
      </c>
      <c r="BG22" s="10">
        <v>67850</v>
      </c>
      <c r="BH22" s="17">
        <v>78983.8</v>
      </c>
      <c r="BI22" s="17">
        <v>14625.4</v>
      </c>
      <c r="BJ22" s="17">
        <v>8769.9</v>
      </c>
      <c r="BK22" s="17">
        <v>5670.7</v>
      </c>
      <c r="BL22" s="17">
        <v>4992.3999999999996</v>
      </c>
      <c r="BM22" s="17">
        <v>1398.9</v>
      </c>
      <c r="BN22" s="17">
        <v>16352.1</v>
      </c>
      <c r="BO22" s="17">
        <v>16081.1</v>
      </c>
      <c r="BP22" s="10">
        <v>0</v>
      </c>
    </row>
    <row r="23" spans="1:68" ht="15" x14ac:dyDescent="0.25">
      <c r="A23" s="24">
        <f t="shared" si="0"/>
        <v>-2.9999999995197868E-2</v>
      </c>
      <c r="B23" s="7" t="s">
        <v>108</v>
      </c>
      <c r="C23" s="16">
        <v>19958.63</v>
      </c>
      <c r="D23" s="16">
        <v>356.28</v>
      </c>
      <c r="E23" s="16">
        <v>23.1</v>
      </c>
      <c r="F23" s="16">
        <v>29.01</v>
      </c>
      <c r="G23" s="16">
        <v>25.39</v>
      </c>
      <c r="H23" s="16">
        <v>369.86</v>
      </c>
      <c r="I23" s="16">
        <v>15.29</v>
      </c>
      <c r="J23" s="16">
        <v>56.14</v>
      </c>
      <c r="K23" s="16">
        <v>18.27</v>
      </c>
      <c r="L23" s="16">
        <v>19.55</v>
      </c>
      <c r="M23" s="16">
        <v>1.83</v>
      </c>
      <c r="N23" s="16">
        <v>29.42</v>
      </c>
      <c r="O23" s="16">
        <v>200.3</v>
      </c>
      <c r="P23" s="16">
        <v>36.58</v>
      </c>
      <c r="Q23" s="16">
        <v>151.27000000000001</v>
      </c>
      <c r="R23" s="16">
        <v>26.51</v>
      </c>
      <c r="S23" s="16">
        <v>121.52</v>
      </c>
      <c r="T23" s="16">
        <v>33.85</v>
      </c>
      <c r="U23" s="16">
        <v>16.37</v>
      </c>
      <c r="V23" s="16">
        <v>25.31</v>
      </c>
      <c r="W23" s="16">
        <v>4.6900000000000004</v>
      </c>
      <c r="X23" s="16">
        <v>1.96</v>
      </c>
      <c r="Y23" s="16">
        <v>33.86</v>
      </c>
      <c r="Z23" s="16">
        <v>97.39</v>
      </c>
      <c r="AA23" s="16">
        <v>217.96</v>
      </c>
      <c r="AB23" s="16">
        <v>32.44</v>
      </c>
      <c r="AC23" s="16">
        <v>104.28</v>
      </c>
      <c r="AD23" s="16">
        <v>1229.06</v>
      </c>
      <c r="AE23" s="16">
        <v>180.37</v>
      </c>
      <c r="AF23" s="16">
        <v>943.6</v>
      </c>
      <c r="AG23" s="16">
        <v>1036.57</v>
      </c>
      <c r="AH23" s="16">
        <v>162.34</v>
      </c>
      <c r="AI23" s="16">
        <v>445.41</v>
      </c>
      <c r="AJ23" s="16">
        <v>-6.68</v>
      </c>
      <c r="AK23" s="16">
        <v>462.77</v>
      </c>
      <c r="AL23" s="16">
        <v>48.3</v>
      </c>
      <c r="AM23" s="16">
        <v>444.23</v>
      </c>
      <c r="AN23" s="16">
        <v>631.29</v>
      </c>
      <c r="AO23" s="16">
        <v>60.26</v>
      </c>
      <c r="AP23" s="16">
        <v>347.33</v>
      </c>
      <c r="AQ23" s="16">
        <v>691.98</v>
      </c>
      <c r="AR23" s="16">
        <v>1302.52</v>
      </c>
      <c r="AS23" s="16">
        <v>173.27</v>
      </c>
      <c r="AT23" s="16">
        <v>571.92999999999995</v>
      </c>
      <c r="AU23" s="16">
        <v>1341.13</v>
      </c>
      <c r="AV23" s="16">
        <v>806.63</v>
      </c>
      <c r="AW23" s="16">
        <v>1422.83</v>
      </c>
      <c r="AX23" s="16">
        <v>122.99</v>
      </c>
      <c r="AY23" s="16">
        <v>30.55</v>
      </c>
      <c r="AZ23" s="16">
        <v>155.16</v>
      </c>
      <c r="BA23" s="16">
        <v>69.680000000000007</v>
      </c>
      <c r="BB23" s="16">
        <v>112.28</v>
      </c>
      <c r="BC23" s="16">
        <v>71.08</v>
      </c>
      <c r="BD23" s="16">
        <v>31.34</v>
      </c>
      <c r="BE23" s="16">
        <v>222.07</v>
      </c>
      <c r="BF23" s="16">
        <v>1865.43</v>
      </c>
      <c r="BG23" s="16">
        <v>1310.88</v>
      </c>
      <c r="BH23" s="16">
        <v>857.39</v>
      </c>
      <c r="BI23" s="16">
        <v>88.02</v>
      </c>
      <c r="BJ23" s="16">
        <v>178.44</v>
      </c>
      <c r="BK23" s="16">
        <v>70.42</v>
      </c>
      <c r="BL23" s="16">
        <v>96.11</v>
      </c>
      <c r="BM23" s="16">
        <v>7.6</v>
      </c>
      <c r="BN23" s="9">
        <v>142</v>
      </c>
      <c r="BO23" s="16">
        <v>183.65</v>
      </c>
      <c r="BP23" s="9">
        <v>0</v>
      </c>
    </row>
    <row r="24" spans="1:68" ht="15" x14ac:dyDescent="0.25">
      <c r="A24" s="24">
        <f t="shared" si="0"/>
        <v>-1.0000000002037268E-2</v>
      </c>
      <c r="B24" s="7" t="s">
        <v>109</v>
      </c>
      <c r="C24" s="17">
        <v>26280.959999999999</v>
      </c>
      <c r="D24" s="17">
        <v>655.35</v>
      </c>
      <c r="E24" s="17">
        <v>490.44</v>
      </c>
      <c r="F24" s="17">
        <v>59.15</v>
      </c>
      <c r="G24" s="17">
        <v>138.30000000000001</v>
      </c>
      <c r="H24" s="17">
        <v>630.70000000000005</v>
      </c>
      <c r="I24" s="17">
        <v>139.06</v>
      </c>
      <c r="J24" s="17">
        <v>777.1</v>
      </c>
      <c r="K24" s="17">
        <v>41.67</v>
      </c>
      <c r="L24" s="17">
        <v>111.72</v>
      </c>
      <c r="M24" s="17">
        <v>-0.11</v>
      </c>
      <c r="N24" s="17">
        <v>97.44</v>
      </c>
      <c r="O24" s="17">
        <v>133.43</v>
      </c>
      <c r="P24" s="17">
        <v>89.99</v>
      </c>
      <c r="Q24" s="17">
        <v>222.16</v>
      </c>
      <c r="R24" s="17">
        <v>32.76</v>
      </c>
      <c r="S24" s="17">
        <v>301.12</v>
      </c>
      <c r="T24" s="17">
        <v>152.47999999999999</v>
      </c>
      <c r="U24" s="17">
        <v>132.63</v>
      </c>
      <c r="V24" s="17">
        <v>90.15</v>
      </c>
      <c r="W24" s="17">
        <v>60.58</v>
      </c>
      <c r="X24" s="17">
        <v>35.94</v>
      </c>
      <c r="Y24" s="10">
        <v>174</v>
      </c>
      <c r="Z24" s="17">
        <v>110.04</v>
      </c>
      <c r="AA24" s="17">
        <v>527.16</v>
      </c>
      <c r="AB24" s="17">
        <v>63.16</v>
      </c>
      <c r="AC24" s="17">
        <v>174.18</v>
      </c>
      <c r="AD24" s="17">
        <v>1679.77</v>
      </c>
      <c r="AE24" s="17">
        <v>420.21</v>
      </c>
      <c r="AF24" s="17">
        <v>1809.24</v>
      </c>
      <c r="AG24" s="17">
        <v>1693.03</v>
      </c>
      <c r="AH24" s="17">
        <v>1126.73</v>
      </c>
      <c r="AI24" s="17">
        <v>28.64</v>
      </c>
      <c r="AJ24" s="17">
        <v>-113.59</v>
      </c>
      <c r="AK24" s="17">
        <v>624.29</v>
      </c>
      <c r="AL24" s="17">
        <v>82.74</v>
      </c>
      <c r="AM24" s="17">
        <v>349.68</v>
      </c>
      <c r="AN24" s="17">
        <v>46.58</v>
      </c>
      <c r="AO24" s="17">
        <v>78.06</v>
      </c>
      <c r="AP24" s="17">
        <v>407.3</v>
      </c>
      <c r="AQ24" s="17">
        <v>1066.0999999999999</v>
      </c>
      <c r="AR24" s="17">
        <v>480.79</v>
      </c>
      <c r="AS24" s="17">
        <v>157.99</v>
      </c>
      <c r="AT24" s="17">
        <v>145.13999999999999</v>
      </c>
      <c r="AU24" s="17">
        <v>2127.71</v>
      </c>
      <c r="AV24" s="17">
        <v>1135.08</v>
      </c>
      <c r="AW24" s="17">
        <v>531.66</v>
      </c>
      <c r="AX24" s="17">
        <v>254.79</v>
      </c>
      <c r="AY24" s="17">
        <v>159.38999999999999</v>
      </c>
      <c r="AZ24" s="17">
        <v>212.05</v>
      </c>
      <c r="BA24" s="17">
        <v>133.81</v>
      </c>
      <c r="BB24" s="17">
        <v>214.44</v>
      </c>
      <c r="BC24" s="17">
        <v>107.06</v>
      </c>
      <c r="BD24" s="17">
        <v>34.630000000000003</v>
      </c>
      <c r="BE24" s="17">
        <v>416.52</v>
      </c>
      <c r="BF24" s="17">
        <v>2146.4299999999998</v>
      </c>
      <c r="BG24" s="17">
        <v>1359.04</v>
      </c>
      <c r="BH24" s="17">
        <v>1061.18</v>
      </c>
      <c r="BI24" s="17">
        <v>171.7</v>
      </c>
      <c r="BJ24" s="17">
        <v>301.13</v>
      </c>
      <c r="BK24" s="17">
        <v>103.78</v>
      </c>
      <c r="BL24" s="17">
        <v>83.68</v>
      </c>
      <c r="BM24" s="17">
        <v>18.5</v>
      </c>
      <c r="BN24" s="17">
        <v>135.03</v>
      </c>
      <c r="BO24" s="17">
        <v>50.06</v>
      </c>
      <c r="BP24" s="10" t="s">
        <v>129</v>
      </c>
    </row>
    <row r="25" spans="1:68" s="35" customFormat="1" ht="15" x14ac:dyDescent="0.25">
      <c r="A25" s="31">
        <f t="shared" si="0"/>
        <v>0.25</v>
      </c>
      <c r="B25" s="32" t="s">
        <v>110</v>
      </c>
      <c r="C25" s="33">
        <v>44904.95</v>
      </c>
      <c r="D25" s="33">
        <v>1513.49</v>
      </c>
      <c r="E25" s="33">
        <v>210.45</v>
      </c>
      <c r="F25" s="33">
        <v>51.62</v>
      </c>
      <c r="G25" s="33">
        <v>134.25</v>
      </c>
      <c r="H25" s="33">
        <v>1630.79</v>
      </c>
      <c r="I25" s="33">
        <v>467.1</v>
      </c>
      <c r="J25" s="33">
        <v>536.35</v>
      </c>
      <c r="K25" s="33">
        <v>233.11</v>
      </c>
      <c r="L25" s="33">
        <v>131.87</v>
      </c>
      <c r="M25" s="34" t="s">
        <v>129</v>
      </c>
      <c r="N25" s="33">
        <v>910.99</v>
      </c>
      <c r="O25" s="25">
        <v>192</v>
      </c>
      <c r="P25" s="33">
        <v>441.35</v>
      </c>
      <c r="Q25" s="33">
        <v>277.17</v>
      </c>
      <c r="R25" s="33">
        <v>12.59</v>
      </c>
      <c r="S25" s="33">
        <v>481.45</v>
      </c>
      <c r="T25" s="33">
        <v>269.69</v>
      </c>
      <c r="U25" s="33">
        <v>147.93</v>
      </c>
      <c r="V25" s="33">
        <v>244.19</v>
      </c>
      <c r="W25" s="33">
        <v>151.58000000000001</v>
      </c>
      <c r="X25" s="34">
        <v>160</v>
      </c>
      <c r="Y25" s="33">
        <v>1136.32</v>
      </c>
      <c r="Z25" s="33">
        <v>346.45</v>
      </c>
      <c r="AA25" s="33">
        <v>796.42</v>
      </c>
      <c r="AB25" s="33">
        <v>131.79</v>
      </c>
      <c r="AC25" s="33">
        <v>348.82</v>
      </c>
      <c r="AD25" s="33">
        <v>3276.96</v>
      </c>
      <c r="AE25" s="33">
        <v>1033.49</v>
      </c>
      <c r="AF25" s="33">
        <v>3648.1</v>
      </c>
      <c r="AG25" s="33">
        <v>2881.67</v>
      </c>
      <c r="AH25" s="33">
        <v>3423.99</v>
      </c>
      <c r="AI25" s="33">
        <v>95.15</v>
      </c>
      <c r="AJ25" s="33">
        <v>16.010000000000002</v>
      </c>
      <c r="AK25" s="33">
        <v>1507.58</v>
      </c>
      <c r="AL25" s="33">
        <v>116.75</v>
      </c>
      <c r="AM25" s="33">
        <v>576.91</v>
      </c>
      <c r="AN25" s="33">
        <v>88.33</v>
      </c>
      <c r="AO25" s="33">
        <v>112.22</v>
      </c>
      <c r="AP25" s="33">
        <v>482.35</v>
      </c>
      <c r="AQ25" s="33">
        <v>1189.5999999999999</v>
      </c>
      <c r="AR25" s="33">
        <v>736.96</v>
      </c>
      <c r="AS25" s="33">
        <v>238.08</v>
      </c>
      <c r="AT25" s="33">
        <v>179.1</v>
      </c>
      <c r="AU25" s="33">
        <v>1642.2</v>
      </c>
      <c r="AV25" s="33">
        <v>1381.28</v>
      </c>
      <c r="AW25" s="34">
        <v>861</v>
      </c>
      <c r="AX25" s="33">
        <v>374.25</v>
      </c>
      <c r="AY25" s="33">
        <v>124.31</v>
      </c>
      <c r="AZ25" s="33">
        <v>307.29000000000002</v>
      </c>
      <c r="BA25" s="33">
        <v>138.76</v>
      </c>
      <c r="BB25" s="33">
        <v>415.39</v>
      </c>
      <c r="BC25" s="33">
        <v>268.42</v>
      </c>
      <c r="BD25" s="33">
        <v>24.05</v>
      </c>
      <c r="BE25" s="33">
        <v>633.44000000000005</v>
      </c>
      <c r="BF25" s="33">
        <v>2773.88</v>
      </c>
      <c r="BG25" s="33">
        <v>2236.4499999999998</v>
      </c>
      <c r="BH25" s="33">
        <v>1869.96</v>
      </c>
      <c r="BI25" s="33">
        <v>356.47</v>
      </c>
      <c r="BJ25" s="33">
        <v>384.11</v>
      </c>
      <c r="BK25" s="33">
        <v>86.15</v>
      </c>
      <c r="BL25" s="33">
        <v>74.98</v>
      </c>
      <c r="BM25" s="33">
        <v>47.19</v>
      </c>
      <c r="BN25" s="33">
        <v>297.38</v>
      </c>
      <c r="BO25" s="33">
        <v>46.72</v>
      </c>
      <c r="BP25" s="34" t="s">
        <v>129</v>
      </c>
    </row>
    <row r="26" spans="1:68" ht="15" x14ac:dyDescent="0.25">
      <c r="A26" s="24">
        <f t="shared" si="0"/>
        <v>-0.11999999999534339</v>
      </c>
      <c r="B26" s="7" t="s">
        <v>112</v>
      </c>
      <c r="C26" s="16">
        <v>117436.88</v>
      </c>
      <c r="D26" s="16">
        <v>4415.83</v>
      </c>
      <c r="E26" s="16">
        <v>239.47</v>
      </c>
      <c r="F26" s="16">
        <v>17.11</v>
      </c>
      <c r="G26" s="16">
        <v>299.05</v>
      </c>
      <c r="H26" s="16">
        <v>2456.81</v>
      </c>
      <c r="I26" s="16">
        <v>439.97</v>
      </c>
      <c r="J26" s="16">
        <v>327.20999999999998</v>
      </c>
      <c r="K26" s="16">
        <v>508.54</v>
      </c>
      <c r="L26" s="16">
        <v>259.47000000000003</v>
      </c>
      <c r="M26" s="16">
        <v>517.39</v>
      </c>
      <c r="N26" s="16">
        <v>1382.74</v>
      </c>
      <c r="O26" s="36">
        <v>1628</v>
      </c>
      <c r="P26" s="16">
        <v>1788.3</v>
      </c>
      <c r="Q26" s="16">
        <v>878.7</v>
      </c>
      <c r="R26" s="16">
        <v>580.03</v>
      </c>
      <c r="S26" s="16">
        <v>1857.53</v>
      </c>
      <c r="T26" s="16">
        <v>2079.31</v>
      </c>
      <c r="U26" s="16">
        <v>1484.52</v>
      </c>
      <c r="V26" s="16">
        <v>1571.33</v>
      </c>
      <c r="W26" s="16">
        <v>4293.17</v>
      </c>
      <c r="X26" s="16">
        <v>247.04</v>
      </c>
      <c r="Y26" s="16">
        <v>903.26</v>
      </c>
      <c r="Z26" s="16">
        <v>799.78</v>
      </c>
      <c r="AA26" s="16">
        <v>1922.1</v>
      </c>
      <c r="AB26" s="16">
        <v>327.97</v>
      </c>
      <c r="AC26" s="16">
        <v>598.79</v>
      </c>
      <c r="AD26" s="16">
        <v>6697.98</v>
      </c>
      <c r="AE26" s="16">
        <v>1355.61</v>
      </c>
      <c r="AF26" s="16">
        <v>6109.86</v>
      </c>
      <c r="AG26" s="16">
        <v>5183.8100000000004</v>
      </c>
      <c r="AH26" s="16">
        <v>3736.44</v>
      </c>
      <c r="AI26" s="16">
        <v>14.4</v>
      </c>
      <c r="AJ26" s="16">
        <v>175.32</v>
      </c>
      <c r="AK26" s="16">
        <v>2245.2600000000002</v>
      </c>
      <c r="AL26" s="16">
        <v>592.65</v>
      </c>
      <c r="AM26" s="16">
        <v>1482.2</v>
      </c>
      <c r="AN26" s="16">
        <v>450.35</v>
      </c>
      <c r="AO26" s="16">
        <v>523.64</v>
      </c>
      <c r="AP26" s="16">
        <v>1615.79</v>
      </c>
      <c r="AQ26" s="16">
        <v>3489.74</v>
      </c>
      <c r="AR26" s="16">
        <v>3460.71</v>
      </c>
      <c r="AS26" s="16">
        <v>635.87</v>
      </c>
      <c r="AT26" s="16">
        <v>692.32</v>
      </c>
      <c r="AU26" s="16">
        <v>8576.41</v>
      </c>
      <c r="AV26" s="16">
        <v>3665.06</v>
      </c>
      <c r="AW26" s="16">
        <v>3209.97</v>
      </c>
      <c r="AX26" s="16">
        <v>1637.11</v>
      </c>
      <c r="AY26" s="16">
        <v>1423.04</v>
      </c>
      <c r="AZ26" s="16">
        <v>465.83</v>
      </c>
      <c r="BA26" s="9">
        <v>833</v>
      </c>
      <c r="BB26" s="16">
        <v>699.36</v>
      </c>
      <c r="BC26" s="16">
        <v>956.42</v>
      </c>
      <c r="BD26" s="16">
        <v>48.19</v>
      </c>
      <c r="BE26" s="16">
        <v>2285.37</v>
      </c>
      <c r="BF26" s="16">
        <v>9409.08</v>
      </c>
      <c r="BG26" s="16">
        <v>5266.86</v>
      </c>
      <c r="BH26" s="16">
        <v>4324.18</v>
      </c>
      <c r="BI26" s="16">
        <v>1323.18</v>
      </c>
      <c r="BJ26" s="16">
        <v>976.46</v>
      </c>
      <c r="BK26" s="16">
        <v>582.74</v>
      </c>
      <c r="BL26" s="16">
        <v>667.34</v>
      </c>
      <c r="BM26" s="16">
        <v>158.88999999999999</v>
      </c>
      <c r="BN26" s="16">
        <v>617.14</v>
      </c>
      <c r="BO26" s="9">
        <v>26</v>
      </c>
      <c r="BP26" s="9">
        <v>0</v>
      </c>
    </row>
    <row r="27" spans="1:68" ht="15" x14ac:dyDescent="0.25">
      <c r="A27" s="24">
        <f t="shared" si="0"/>
        <v>-1.9999999960418791E-2</v>
      </c>
      <c r="B27" s="7" t="s">
        <v>115</v>
      </c>
      <c r="C27" s="17">
        <v>341771.08</v>
      </c>
      <c r="D27" s="17">
        <v>3154.54</v>
      </c>
      <c r="E27" s="17">
        <v>876.81</v>
      </c>
      <c r="F27" s="17">
        <v>36.909999999999997</v>
      </c>
      <c r="G27" s="17">
        <v>876.5</v>
      </c>
      <c r="H27" s="17">
        <v>6688.46</v>
      </c>
      <c r="I27" s="17">
        <v>888.12</v>
      </c>
      <c r="J27" s="17">
        <v>2868.7</v>
      </c>
      <c r="K27" s="17">
        <v>2072.79</v>
      </c>
      <c r="L27" s="17">
        <v>696.23</v>
      </c>
      <c r="M27" s="17">
        <v>585.74</v>
      </c>
      <c r="N27" s="17">
        <v>3086.55</v>
      </c>
      <c r="O27" s="17">
        <v>2688.42</v>
      </c>
      <c r="P27" s="17">
        <v>2453.06</v>
      </c>
      <c r="Q27" s="17">
        <v>2556.7399999999998</v>
      </c>
      <c r="R27" s="17">
        <v>3505.19</v>
      </c>
      <c r="S27" s="17">
        <v>6287.07</v>
      </c>
      <c r="T27" s="17">
        <v>3801.46</v>
      </c>
      <c r="U27" s="17">
        <v>4489.8</v>
      </c>
      <c r="V27" s="17">
        <v>8509.16</v>
      </c>
      <c r="W27" s="17">
        <v>4132.93</v>
      </c>
      <c r="X27" s="17">
        <v>1438.97</v>
      </c>
      <c r="Y27" s="17">
        <v>2557.1799999999998</v>
      </c>
      <c r="Z27" s="17">
        <v>2297.1799999999998</v>
      </c>
      <c r="AA27" s="17">
        <v>6663.65</v>
      </c>
      <c r="AB27" s="17">
        <v>667.74</v>
      </c>
      <c r="AC27" s="17">
        <v>2980.04</v>
      </c>
      <c r="AD27" s="17">
        <v>24288.400000000001</v>
      </c>
      <c r="AE27" s="17">
        <v>4428.84</v>
      </c>
      <c r="AF27" s="17">
        <v>21365.33</v>
      </c>
      <c r="AG27" s="17">
        <v>14556.89</v>
      </c>
      <c r="AH27" s="17">
        <v>9065.83</v>
      </c>
      <c r="AI27" s="17">
        <v>14.18</v>
      </c>
      <c r="AJ27" s="17">
        <v>34.520000000000003</v>
      </c>
      <c r="AK27" s="17">
        <v>6987.1</v>
      </c>
      <c r="AL27" s="17">
        <v>1455.54</v>
      </c>
      <c r="AM27" s="17">
        <v>12377.02</v>
      </c>
      <c r="AN27" s="17">
        <v>1222.3499999999999</v>
      </c>
      <c r="AO27" s="17">
        <v>1172.02</v>
      </c>
      <c r="AP27" s="17">
        <v>3097.88</v>
      </c>
      <c r="AQ27" s="17">
        <v>7975.71</v>
      </c>
      <c r="AR27" s="17">
        <v>9442.91</v>
      </c>
      <c r="AS27" s="17">
        <v>3726.07</v>
      </c>
      <c r="AT27" s="17">
        <v>1385.92</v>
      </c>
      <c r="AU27" s="17">
        <v>19894.02</v>
      </c>
      <c r="AV27" s="17">
        <v>16195.02</v>
      </c>
      <c r="AW27" s="17">
        <v>10201.34</v>
      </c>
      <c r="AX27" s="17">
        <v>5437.76</v>
      </c>
      <c r="AY27" s="17">
        <v>1539.73</v>
      </c>
      <c r="AZ27" s="17">
        <v>1453.13</v>
      </c>
      <c r="BA27" s="17">
        <v>942.21</v>
      </c>
      <c r="BB27" s="17">
        <v>4660.88</v>
      </c>
      <c r="BC27" s="17">
        <v>3838.52</v>
      </c>
      <c r="BD27" s="17">
        <v>206.44</v>
      </c>
      <c r="BE27" s="17">
        <v>5876.27</v>
      </c>
      <c r="BF27" s="17">
        <v>18223.12</v>
      </c>
      <c r="BG27" s="17">
        <v>19375.05</v>
      </c>
      <c r="BH27" s="17">
        <v>19488.66</v>
      </c>
      <c r="BI27" s="17">
        <v>6361.52</v>
      </c>
      <c r="BJ27" s="17">
        <v>2100.5500000000002</v>
      </c>
      <c r="BK27" s="17">
        <v>1318.32</v>
      </c>
      <c r="BL27" s="17">
        <v>2755.18</v>
      </c>
      <c r="BM27" s="17">
        <v>144.81</v>
      </c>
      <c r="BN27" s="17">
        <v>2151.41</v>
      </c>
      <c r="BO27" s="17">
        <v>150.71</v>
      </c>
      <c r="BP27" s="10">
        <v>0</v>
      </c>
    </row>
    <row r="28" spans="1:68" s="42" customFormat="1" ht="15" x14ac:dyDescent="0.25">
      <c r="A28" s="38">
        <f t="shared" si="0"/>
        <v>2.9999999853316694E-2</v>
      </c>
      <c r="B28" s="39" t="s">
        <v>116</v>
      </c>
      <c r="C28" s="40">
        <v>463438.08000000002</v>
      </c>
      <c r="D28" s="40">
        <v>11694.37</v>
      </c>
      <c r="E28" s="40">
        <v>1728.19</v>
      </c>
      <c r="F28" s="40">
        <v>93.2</v>
      </c>
      <c r="G28" s="40">
        <v>6905.8</v>
      </c>
      <c r="H28" s="40">
        <v>13307.31</v>
      </c>
      <c r="I28" s="40">
        <v>2651.57</v>
      </c>
      <c r="J28" s="40">
        <v>3428.47</v>
      </c>
      <c r="K28" s="40">
        <v>2901.37</v>
      </c>
      <c r="L28" s="40">
        <v>1451.35</v>
      </c>
      <c r="M28" s="40">
        <v>1995.81</v>
      </c>
      <c r="N28" s="40">
        <v>4132.01</v>
      </c>
      <c r="O28" s="40">
        <v>1554.62</v>
      </c>
      <c r="P28" s="40">
        <v>7622.84</v>
      </c>
      <c r="Q28" s="40">
        <v>4969.33</v>
      </c>
      <c r="R28" s="40">
        <v>1872.44</v>
      </c>
      <c r="S28" s="40">
        <v>11111.46</v>
      </c>
      <c r="T28" s="40">
        <v>2254.29</v>
      </c>
      <c r="U28" s="40">
        <v>4276.57</v>
      </c>
      <c r="V28" s="40">
        <v>4211.63</v>
      </c>
      <c r="W28" s="40">
        <v>6826.42</v>
      </c>
      <c r="X28" s="40">
        <v>1528.59</v>
      </c>
      <c r="Y28" s="40">
        <v>5610.46</v>
      </c>
      <c r="Z28" s="40">
        <v>4961.79</v>
      </c>
      <c r="AA28" s="40">
        <v>14515.2</v>
      </c>
      <c r="AB28" s="40">
        <v>1408.15</v>
      </c>
      <c r="AC28" s="40">
        <v>5050.76</v>
      </c>
      <c r="AD28" s="40">
        <v>34605.61</v>
      </c>
      <c r="AE28" s="40">
        <v>10639.71</v>
      </c>
      <c r="AF28" s="40">
        <v>29071.23</v>
      </c>
      <c r="AG28" s="40">
        <v>34279.67</v>
      </c>
      <c r="AH28" s="40">
        <v>19688.16</v>
      </c>
      <c r="AI28" s="41" t="s">
        <v>129</v>
      </c>
      <c r="AJ28" s="41" t="s">
        <v>129</v>
      </c>
      <c r="AK28" s="25">
        <v>11369</v>
      </c>
      <c r="AL28" s="41" t="s">
        <v>129</v>
      </c>
      <c r="AM28" s="40">
        <v>5256.9</v>
      </c>
      <c r="AN28" s="40">
        <v>1731.33</v>
      </c>
      <c r="AO28" s="40">
        <v>1754.43</v>
      </c>
      <c r="AP28" s="40">
        <v>5047.28</v>
      </c>
      <c r="AQ28" s="40">
        <v>12619.9</v>
      </c>
      <c r="AR28" s="40">
        <v>14440.3</v>
      </c>
      <c r="AS28" s="40">
        <v>2571.04</v>
      </c>
      <c r="AT28" s="40">
        <v>2515.09</v>
      </c>
      <c r="AU28" s="40">
        <v>10895.7</v>
      </c>
      <c r="AV28" s="40">
        <v>15870.54</v>
      </c>
      <c r="AW28" s="40">
        <v>14015.72</v>
      </c>
      <c r="AX28" s="40">
        <v>5506.62</v>
      </c>
      <c r="AY28" s="40">
        <v>2491.5500000000002</v>
      </c>
      <c r="AZ28" s="40">
        <v>3194.75</v>
      </c>
      <c r="BA28" s="40">
        <v>2505.6799999999998</v>
      </c>
      <c r="BB28" s="40">
        <v>3032.28</v>
      </c>
      <c r="BC28" s="40">
        <v>3420.5</v>
      </c>
      <c r="BD28" s="40">
        <v>349.4</v>
      </c>
      <c r="BE28" s="40">
        <v>7820.85</v>
      </c>
      <c r="BF28" s="40">
        <v>26901.71</v>
      </c>
      <c r="BG28" s="40">
        <v>22818.83</v>
      </c>
      <c r="BH28" s="40">
        <v>18522.97</v>
      </c>
      <c r="BI28" s="40">
        <v>3658.42</v>
      </c>
      <c r="BJ28" s="40">
        <v>2396.58</v>
      </c>
      <c r="BK28" s="40">
        <v>1341.15</v>
      </c>
      <c r="BL28" s="40">
        <v>1008.11</v>
      </c>
      <c r="BM28" s="40">
        <v>1310.45</v>
      </c>
      <c r="BN28" s="40">
        <v>2679.76</v>
      </c>
      <c r="BO28" s="40">
        <v>42.83</v>
      </c>
      <c r="BP28" s="41" t="s">
        <v>129</v>
      </c>
    </row>
    <row r="29" spans="1:68" ht="15" x14ac:dyDescent="0.25">
      <c r="A29" s="24">
        <f t="shared" si="0"/>
        <v>0</v>
      </c>
      <c r="B29" s="7" t="s">
        <v>117</v>
      </c>
      <c r="C29" s="17">
        <v>175104.29</v>
      </c>
      <c r="D29" s="17">
        <v>3155.61</v>
      </c>
      <c r="E29" s="17">
        <v>813.76</v>
      </c>
      <c r="F29" s="17">
        <v>334.53</v>
      </c>
      <c r="G29" s="17">
        <v>524.77</v>
      </c>
      <c r="H29" s="17">
        <v>4163.88</v>
      </c>
      <c r="I29" s="17">
        <v>3819.38</v>
      </c>
      <c r="J29" s="17">
        <v>1225.05</v>
      </c>
      <c r="K29" s="17">
        <v>877.67</v>
      </c>
      <c r="L29" s="17">
        <v>367.83</v>
      </c>
      <c r="M29" s="17">
        <v>-63.13</v>
      </c>
      <c r="N29" s="17">
        <v>965.82</v>
      </c>
      <c r="O29" s="17">
        <v>736.99</v>
      </c>
      <c r="P29" s="17">
        <v>1416.78</v>
      </c>
      <c r="Q29" s="17">
        <v>1727.12</v>
      </c>
      <c r="R29" s="17">
        <v>424.65</v>
      </c>
      <c r="S29" s="17">
        <v>2555.5</v>
      </c>
      <c r="T29" s="17">
        <v>459.88</v>
      </c>
      <c r="U29" s="17">
        <v>656.2</v>
      </c>
      <c r="V29" s="17">
        <v>920.41</v>
      </c>
      <c r="W29" s="17">
        <v>1647.74</v>
      </c>
      <c r="X29" s="17">
        <v>215.98</v>
      </c>
      <c r="Y29" s="17">
        <v>1259.72</v>
      </c>
      <c r="Z29" s="17">
        <v>927.49</v>
      </c>
      <c r="AA29" s="17">
        <v>3959.09</v>
      </c>
      <c r="AB29" s="17">
        <v>808.92</v>
      </c>
      <c r="AC29" s="17">
        <v>1039.3800000000001</v>
      </c>
      <c r="AD29" s="17">
        <v>8352.25</v>
      </c>
      <c r="AE29" s="17">
        <v>2286.17</v>
      </c>
      <c r="AF29" s="17">
        <v>11633.61</v>
      </c>
      <c r="AG29" s="17">
        <v>9234.9500000000007</v>
      </c>
      <c r="AH29" s="17">
        <v>3619.1</v>
      </c>
      <c r="AI29" s="17">
        <v>125.26</v>
      </c>
      <c r="AJ29" s="17">
        <v>-127.54</v>
      </c>
      <c r="AK29" s="17">
        <v>2877.72</v>
      </c>
      <c r="AL29" s="17">
        <v>494.87</v>
      </c>
      <c r="AM29" s="17">
        <v>6388.74</v>
      </c>
      <c r="AN29" s="17">
        <v>503.13</v>
      </c>
      <c r="AO29" s="17">
        <v>647.36</v>
      </c>
      <c r="AP29" s="17">
        <v>2495.19</v>
      </c>
      <c r="AQ29" s="17">
        <v>4136.76</v>
      </c>
      <c r="AR29" s="17">
        <v>6723.45</v>
      </c>
      <c r="AS29" s="17">
        <v>1713.11</v>
      </c>
      <c r="AT29" s="17">
        <v>819.22</v>
      </c>
      <c r="AU29" s="17">
        <v>13714.65</v>
      </c>
      <c r="AV29" s="17">
        <v>9847.76</v>
      </c>
      <c r="AW29" s="17">
        <v>4514.57</v>
      </c>
      <c r="AX29" s="17">
        <v>1570.32</v>
      </c>
      <c r="AY29" s="17">
        <v>669.47</v>
      </c>
      <c r="AZ29" s="17">
        <v>504.05</v>
      </c>
      <c r="BA29" s="17">
        <v>884.33</v>
      </c>
      <c r="BB29" s="17">
        <v>884.63</v>
      </c>
      <c r="BC29" s="17">
        <v>1367.89</v>
      </c>
      <c r="BD29" s="17">
        <v>92.38</v>
      </c>
      <c r="BE29" s="17">
        <v>4299.4399999999996</v>
      </c>
      <c r="BF29" s="17">
        <v>12907.9</v>
      </c>
      <c r="BG29" s="17">
        <v>10311.85</v>
      </c>
      <c r="BH29" s="17">
        <v>9040.66</v>
      </c>
      <c r="BI29" s="17">
        <v>3128.02</v>
      </c>
      <c r="BJ29" s="17">
        <v>668.87</v>
      </c>
      <c r="BK29" s="17">
        <v>568.25</v>
      </c>
      <c r="BL29" s="17">
        <v>726.5</v>
      </c>
      <c r="BM29" s="17">
        <v>204.77</v>
      </c>
      <c r="BN29" s="17">
        <v>1227.28</v>
      </c>
      <c r="BO29" s="17">
        <v>1106.33</v>
      </c>
      <c r="BP29" s="10">
        <v>0</v>
      </c>
    </row>
    <row r="30" spans="1:68" ht="15" x14ac:dyDescent="0.25">
      <c r="A30" s="24">
        <f t="shared" si="0"/>
        <v>-7.9999999994470272E-2</v>
      </c>
      <c r="B30" s="7" t="s">
        <v>119</v>
      </c>
      <c r="C30" s="17">
        <v>41568.620000000003</v>
      </c>
      <c r="D30" s="17">
        <v>641.65</v>
      </c>
      <c r="E30" s="17">
        <v>338.42</v>
      </c>
      <c r="F30" s="17">
        <v>4.4000000000000004</v>
      </c>
      <c r="G30" s="17">
        <v>129.71</v>
      </c>
      <c r="H30" s="17">
        <v>673.12</v>
      </c>
      <c r="I30" s="17">
        <v>237.55</v>
      </c>
      <c r="J30" s="17">
        <v>313.37</v>
      </c>
      <c r="K30" s="17">
        <v>229.46</v>
      </c>
      <c r="L30" s="17">
        <v>146.22999999999999</v>
      </c>
      <c r="M30" s="17">
        <v>0.48</v>
      </c>
      <c r="N30" s="17">
        <v>445.31</v>
      </c>
      <c r="O30" s="17">
        <v>1383.07</v>
      </c>
      <c r="P30" s="17">
        <v>710.24</v>
      </c>
      <c r="Q30" s="17">
        <v>347.15</v>
      </c>
      <c r="R30" s="17">
        <v>421.6</v>
      </c>
      <c r="S30" s="17">
        <v>1291.25</v>
      </c>
      <c r="T30" s="17">
        <v>332.98</v>
      </c>
      <c r="U30" s="17">
        <v>915.53</v>
      </c>
      <c r="V30" s="17">
        <v>777.39</v>
      </c>
      <c r="W30" s="17">
        <v>683.82</v>
      </c>
      <c r="X30" s="17">
        <v>43.67</v>
      </c>
      <c r="Y30" s="17">
        <v>345.43</v>
      </c>
      <c r="Z30" s="17">
        <v>360.44</v>
      </c>
      <c r="AA30" s="17">
        <v>1069.26</v>
      </c>
      <c r="AB30" s="17">
        <v>166.52</v>
      </c>
      <c r="AC30" s="17">
        <v>217.24</v>
      </c>
      <c r="AD30" s="17">
        <v>2504.35</v>
      </c>
      <c r="AE30" s="17">
        <v>570.54</v>
      </c>
      <c r="AF30" s="17">
        <v>2352.2199999999998</v>
      </c>
      <c r="AG30" s="17">
        <v>2021.87</v>
      </c>
      <c r="AH30" s="17">
        <v>1307.24</v>
      </c>
      <c r="AI30" s="17">
        <v>13.77</v>
      </c>
      <c r="AJ30" s="17">
        <v>19.149999999999999</v>
      </c>
      <c r="AK30" s="17">
        <v>892.55</v>
      </c>
      <c r="AL30" s="17">
        <v>207.25</v>
      </c>
      <c r="AM30" s="17">
        <v>630.69000000000005</v>
      </c>
      <c r="AN30" s="17">
        <v>92.56</v>
      </c>
      <c r="AO30" s="17">
        <v>154.27000000000001</v>
      </c>
      <c r="AP30" s="17">
        <v>499.78</v>
      </c>
      <c r="AQ30" s="17">
        <v>1021.78</v>
      </c>
      <c r="AR30" s="17">
        <v>1012.53</v>
      </c>
      <c r="AS30" s="17">
        <v>523.6</v>
      </c>
      <c r="AT30" s="17">
        <v>95.03</v>
      </c>
      <c r="AU30" s="17">
        <v>2493.12</v>
      </c>
      <c r="AV30" s="17">
        <v>573.4</v>
      </c>
      <c r="AW30" s="17">
        <v>1023.52</v>
      </c>
      <c r="AX30" s="17">
        <v>720.93</v>
      </c>
      <c r="AY30" s="17">
        <v>486.74</v>
      </c>
      <c r="AZ30" s="17">
        <v>187.56</v>
      </c>
      <c r="BA30" s="17">
        <v>420.71</v>
      </c>
      <c r="BB30" s="17">
        <v>60.35</v>
      </c>
      <c r="BC30" s="17">
        <v>583.67999999999995</v>
      </c>
      <c r="BD30" s="17">
        <v>16.45</v>
      </c>
      <c r="BE30" s="17">
        <v>414.56</v>
      </c>
      <c r="BF30" s="17">
        <v>2616.25</v>
      </c>
      <c r="BG30" s="17">
        <v>2343.4299999999998</v>
      </c>
      <c r="BH30" s="17">
        <v>2046.59</v>
      </c>
      <c r="BI30" s="17">
        <v>550.57000000000005</v>
      </c>
      <c r="BJ30" s="17">
        <v>347.79</v>
      </c>
      <c r="BK30" s="17">
        <v>97.21</v>
      </c>
      <c r="BL30" s="17">
        <v>163.83000000000001</v>
      </c>
      <c r="BM30" s="17">
        <v>38.21</v>
      </c>
      <c r="BN30" s="17">
        <v>206.39</v>
      </c>
      <c r="BO30" s="17">
        <v>32.94</v>
      </c>
      <c r="BP30" s="10">
        <v>0</v>
      </c>
    </row>
    <row r="31" spans="1:68" ht="15" x14ac:dyDescent="0.25">
      <c r="A31" s="24">
        <f t="shared" si="0"/>
        <v>-7.0000000021536835E-2</v>
      </c>
      <c r="B31" s="7" t="s">
        <v>120</v>
      </c>
      <c r="C31" s="16">
        <v>84654.95</v>
      </c>
      <c r="D31" s="16">
        <v>1002.02</v>
      </c>
      <c r="E31" s="16">
        <v>625.15</v>
      </c>
      <c r="F31" s="16">
        <v>3.81</v>
      </c>
      <c r="G31" s="16">
        <v>161.82</v>
      </c>
      <c r="H31" s="16">
        <v>1246.42</v>
      </c>
      <c r="I31" s="16">
        <v>567.16999999999996</v>
      </c>
      <c r="J31" s="16">
        <v>536.58000000000004</v>
      </c>
      <c r="K31" s="9">
        <v>294</v>
      </c>
      <c r="L31" s="16">
        <v>131.44999999999999</v>
      </c>
      <c r="M31" s="16">
        <v>289.42</v>
      </c>
      <c r="N31" s="16">
        <v>366.99</v>
      </c>
      <c r="O31" s="16">
        <v>80.209999999999994</v>
      </c>
      <c r="P31" s="16">
        <v>1302.8699999999999</v>
      </c>
      <c r="Q31" s="16">
        <v>671.61</v>
      </c>
      <c r="R31" s="16">
        <v>753.97</v>
      </c>
      <c r="S31" s="16">
        <v>2128.4</v>
      </c>
      <c r="T31" s="16">
        <v>509.64</v>
      </c>
      <c r="U31" s="16">
        <v>929.59</v>
      </c>
      <c r="V31" s="16">
        <v>1376.81</v>
      </c>
      <c r="W31" s="16">
        <v>4156.8599999999997</v>
      </c>
      <c r="X31" s="16">
        <v>132.6</v>
      </c>
      <c r="Y31" s="16">
        <v>513.73</v>
      </c>
      <c r="Z31" s="16">
        <v>556.13</v>
      </c>
      <c r="AA31" s="16">
        <v>2770.03</v>
      </c>
      <c r="AB31" s="16">
        <v>377.4</v>
      </c>
      <c r="AC31" s="16">
        <v>467.85</v>
      </c>
      <c r="AD31" s="16">
        <v>6595.42</v>
      </c>
      <c r="AE31" s="16">
        <v>1090.45</v>
      </c>
      <c r="AF31" s="16">
        <v>4470.7700000000004</v>
      </c>
      <c r="AG31" s="16">
        <v>4353.3</v>
      </c>
      <c r="AH31" s="16">
        <v>3086.47</v>
      </c>
      <c r="AI31" s="16">
        <v>17.32</v>
      </c>
      <c r="AJ31" s="16">
        <v>15.82</v>
      </c>
      <c r="AK31" s="16">
        <v>2047.61</v>
      </c>
      <c r="AL31" s="16">
        <v>340.03</v>
      </c>
      <c r="AM31" s="16">
        <v>1219.4000000000001</v>
      </c>
      <c r="AN31" s="16">
        <v>170.54</v>
      </c>
      <c r="AO31" s="16">
        <v>250.48</v>
      </c>
      <c r="AP31" s="16">
        <v>1246.26</v>
      </c>
      <c r="AQ31" s="16">
        <v>2531.7399999999998</v>
      </c>
      <c r="AR31" s="16">
        <v>1721.54</v>
      </c>
      <c r="AS31" s="16">
        <v>529.75</v>
      </c>
      <c r="AT31" s="16">
        <v>303.10000000000002</v>
      </c>
      <c r="AU31" s="16">
        <v>7015.43</v>
      </c>
      <c r="AV31" s="16">
        <v>1817.68</v>
      </c>
      <c r="AW31" s="16">
        <v>2503.62</v>
      </c>
      <c r="AX31" s="16">
        <v>1014.04</v>
      </c>
      <c r="AY31" s="16">
        <v>288.95999999999998</v>
      </c>
      <c r="AZ31" s="16">
        <v>607.82000000000005</v>
      </c>
      <c r="BA31" s="16">
        <v>394.23</v>
      </c>
      <c r="BB31" s="16">
        <v>399.27</v>
      </c>
      <c r="BC31" s="16">
        <v>274.27</v>
      </c>
      <c r="BD31" s="16">
        <v>97.95</v>
      </c>
      <c r="BE31" s="16">
        <v>1861.42</v>
      </c>
      <c r="BF31" s="16">
        <v>6912.57</v>
      </c>
      <c r="BG31" s="16">
        <v>3522.89</v>
      </c>
      <c r="BH31" s="16">
        <v>3012.98</v>
      </c>
      <c r="BI31" s="16">
        <v>665.77</v>
      </c>
      <c r="BJ31" s="16">
        <v>1348.69</v>
      </c>
      <c r="BK31" s="16">
        <v>182.45</v>
      </c>
      <c r="BL31" s="16">
        <v>247.52</v>
      </c>
      <c r="BM31" s="16">
        <v>82.99</v>
      </c>
      <c r="BN31" s="16">
        <v>417.37</v>
      </c>
      <c r="BO31" s="16">
        <v>44.57</v>
      </c>
      <c r="BP31" s="9">
        <v>0</v>
      </c>
    </row>
    <row r="32" spans="1:68" ht="15" x14ac:dyDescent="0.25">
      <c r="A32" s="24">
        <f t="shared" si="0"/>
        <v>2.9999999969732016E-2</v>
      </c>
      <c r="B32" s="7" t="s">
        <v>122</v>
      </c>
      <c r="C32" s="16">
        <v>426559.88</v>
      </c>
      <c r="D32" s="16">
        <v>3078.74</v>
      </c>
      <c r="E32" s="16">
        <v>3202.06</v>
      </c>
      <c r="F32" s="16">
        <v>107.49</v>
      </c>
      <c r="G32" s="16">
        <v>2937.11</v>
      </c>
      <c r="H32" s="16">
        <v>4814.3999999999996</v>
      </c>
      <c r="I32" s="16">
        <v>435.87</v>
      </c>
      <c r="J32" s="16">
        <v>2192.79</v>
      </c>
      <c r="K32" s="16">
        <v>3815.81</v>
      </c>
      <c r="L32" s="16">
        <v>575.4</v>
      </c>
      <c r="M32" s="16">
        <v>20.7</v>
      </c>
      <c r="N32" s="16">
        <v>2748.93</v>
      </c>
      <c r="O32" s="16">
        <v>5213.55</v>
      </c>
      <c r="P32" s="16">
        <v>1705.04</v>
      </c>
      <c r="Q32" s="16">
        <v>1586.49</v>
      </c>
      <c r="R32" s="16">
        <v>3833.36</v>
      </c>
      <c r="S32" s="16">
        <v>4996.8500000000004</v>
      </c>
      <c r="T32" s="16">
        <v>2492.56</v>
      </c>
      <c r="U32" s="16">
        <v>1802.23</v>
      </c>
      <c r="V32" s="16">
        <v>8319.66</v>
      </c>
      <c r="W32" s="16">
        <v>9326.17</v>
      </c>
      <c r="X32" s="16">
        <v>2106.9499999999998</v>
      </c>
      <c r="Y32" s="16">
        <v>2186.12</v>
      </c>
      <c r="Z32" s="16">
        <v>1227.8699999999999</v>
      </c>
      <c r="AA32" s="16">
        <v>9202.08</v>
      </c>
      <c r="AB32" s="16">
        <v>506.54</v>
      </c>
      <c r="AC32" s="16">
        <v>2428.66</v>
      </c>
      <c r="AD32" s="16">
        <v>29280.29</v>
      </c>
      <c r="AE32" s="16">
        <v>7350.16</v>
      </c>
      <c r="AF32" s="16">
        <v>24274.38</v>
      </c>
      <c r="AG32" s="16">
        <v>14570.24</v>
      </c>
      <c r="AH32" s="16">
        <v>9059.2999999999993</v>
      </c>
      <c r="AI32" s="16">
        <v>624.24</v>
      </c>
      <c r="AJ32" s="16">
        <v>24.13</v>
      </c>
      <c r="AK32" s="16">
        <v>8644.99</v>
      </c>
      <c r="AL32" s="16">
        <v>1752.44</v>
      </c>
      <c r="AM32" s="16">
        <v>4777.1099999999997</v>
      </c>
      <c r="AN32" s="16">
        <v>6894.93</v>
      </c>
      <c r="AO32" s="16">
        <v>2112.58</v>
      </c>
      <c r="AP32" s="16">
        <v>5918.95</v>
      </c>
      <c r="AQ32" s="16">
        <v>20997.25</v>
      </c>
      <c r="AR32" s="16">
        <v>12278.25</v>
      </c>
      <c r="AS32" s="16">
        <v>4677.82</v>
      </c>
      <c r="AT32" s="16">
        <v>1740.42</v>
      </c>
      <c r="AU32" s="16">
        <v>10708.36</v>
      </c>
      <c r="AV32" s="16">
        <v>27418.639999999999</v>
      </c>
      <c r="AW32" s="16">
        <v>12574.77</v>
      </c>
      <c r="AX32" s="16">
        <v>9823.94</v>
      </c>
      <c r="AY32" s="16">
        <v>8284.76</v>
      </c>
      <c r="AZ32" s="16">
        <v>1605.85</v>
      </c>
      <c r="BA32" s="16">
        <v>2937.01</v>
      </c>
      <c r="BB32" s="16">
        <v>2887.04</v>
      </c>
      <c r="BC32" s="16">
        <v>4043.09</v>
      </c>
      <c r="BD32" s="16">
        <v>185.51</v>
      </c>
      <c r="BE32" s="16">
        <v>7005.09</v>
      </c>
      <c r="BF32" s="16">
        <v>21106.94</v>
      </c>
      <c r="BG32" s="16">
        <v>24361.93</v>
      </c>
      <c r="BH32" s="16">
        <v>23373.55</v>
      </c>
      <c r="BI32" s="16">
        <v>22618.17</v>
      </c>
      <c r="BJ32" s="16">
        <v>2924.04</v>
      </c>
      <c r="BK32" s="16">
        <v>2374.58</v>
      </c>
      <c r="BL32" s="16">
        <v>3388.52</v>
      </c>
      <c r="BM32" s="16">
        <v>256.75</v>
      </c>
      <c r="BN32" s="16">
        <v>2590.13</v>
      </c>
      <c r="BO32" s="16">
        <v>250.27</v>
      </c>
      <c r="BP32" s="9">
        <v>0</v>
      </c>
    </row>
    <row r="33" spans="1:67" ht="11.45" customHeight="1" x14ac:dyDescent="0.25">
      <c r="A33" s="24">
        <f>C33-SUM(D33:BO33)</f>
        <v>-0.68999999947845936</v>
      </c>
      <c r="B33" s="22" t="s">
        <v>132</v>
      </c>
      <c r="C33" s="21">
        <f t="shared" ref="C33:AH33" si="1">SUM(C13:C31)</f>
        <v>10170670.689999999</v>
      </c>
      <c r="D33" s="21">
        <f t="shared" si="1"/>
        <v>153492.38999999998</v>
      </c>
      <c r="E33" s="21">
        <f t="shared" si="1"/>
        <v>13572.89</v>
      </c>
      <c r="F33" s="21">
        <f t="shared" si="1"/>
        <v>4423.75</v>
      </c>
      <c r="G33" s="21">
        <f t="shared" si="1"/>
        <v>23230.119999999995</v>
      </c>
      <c r="H33" s="21">
        <f t="shared" si="1"/>
        <v>201951.38</v>
      </c>
      <c r="I33" s="21">
        <f t="shared" si="1"/>
        <v>53619.74</v>
      </c>
      <c r="J33" s="21">
        <f t="shared" si="1"/>
        <v>31946.57</v>
      </c>
      <c r="K33" s="21">
        <f t="shared" si="1"/>
        <v>35689.039999999994</v>
      </c>
      <c r="L33" s="21">
        <f t="shared" si="1"/>
        <v>20272.060000000001</v>
      </c>
      <c r="M33" s="21">
        <f t="shared" si="1"/>
        <v>7098.2</v>
      </c>
      <c r="N33" s="21">
        <f t="shared" si="1"/>
        <v>109419.46</v>
      </c>
      <c r="O33" s="21">
        <f t="shared" si="1"/>
        <v>77902.220000000016</v>
      </c>
      <c r="P33" s="21">
        <f t="shared" si="1"/>
        <v>81221.759999999995</v>
      </c>
      <c r="Q33" s="21">
        <f t="shared" si="1"/>
        <v>61288.2</v>
      </c>
      <c r="R33" s="21">
        <f t="shared" si="1"/>
        <v>46820.51</v>
      </c>
      <c r="S33" s="21">
        <f t="shared" si="1"/>
        <v>153475.15999999997</v>
      </c>
      <c r="T33" s="21">
        <f t="shared" si="1"/>
        <v>78031.679999999993</v>
      </c>
      <c r="U33" s="21">
        <f t="shared" si="1"/>
        <v>84240.779999999984</v>
      </c>
      <c r="V33" s="21">
        <f t="shared" si="1"/>
        <v>176727.74000000002</v>
      </c>
      <c r="W33" s="21">
        <f t="shared" si="1"/>
        <v>184052.71</v>
      </c>
      <c r="X33" s="21">
        <f t="shared" si="1"/>
        <v>47712.34</v>
      </c>
      <c r="Y33" s="21">
        <f t="shared" si="1"/>
        <v>67830.719999999987</v>
      </c>
      <c r="Z33" s="21">
        <f t="shared" si="1"/>
        <v>73000.89</v>
      </c>
      <c r="AA33" s="21">
        <f t="shared" si="1"/>
        <v>198820.15000000002</v>
      </c>
      <c r="AB33" s="21">
        <f t="shared" si="1"/>
        <v>26227.9</v>
      </c>
      <c r="AC33" s="21">
        <f t="shared" si="1"/>
        <v>76269.539999999994</v>
      </c>
      <c r="AD33" s="21">
        <f t="shared" si="1"/>
        <v>548787.64000000013</v>
      </c>
      <c r="AE33" s="21">
        <f t="shared" si="1"/>
        <v>144121.47000000003</v>
      </c>
      <c r="AF33" s="21">
        <f t="shared" si="1"/>
        <v>539637.39999999991</v>
      </c>
      <c r="AG33" s="21">
        <f t="shared" si="1"/>
        <v>455674.32999999996</v>
      </c>
      <c r="AH33" s="21">
        <f t="shared" si="1"/>
        <v>206178.53999999998</v>
      </c>
      <c r="AI33" s="21">
        <f t="shared" ref="AI33:BO33" si="2">SUM(AI13:AI31)</f>
        <v>13240.93</v>
      </c>
      <c r="AJ33" s="21">
        <f t="shared" si="2"/>
        <v>8281.25</v>
      </c>
      <c r="AK33" s="21">
        <f t="shared" si="2"/>
        <v>183200.66999999998</v>
      </c>
      <c r="AL33" s="21">
        <f t="shared" si="2"/>
        <v>39835.86</v>
      </c>
      <c r="AM33" s="21">
        <f t="shared" si="2"/>
        <v>177828.6</v>
      </c>
      <c r="AN33" s="21">
        <f t="shared" si="2"/>
        <v>41721.569999999992</v>
      </c>
      <c r="AO33" s="21">
        <f t="shared" si="2"/>
        <v>43665.319999999992</v>
      </c>
      <c r="AP33" s="21">
        <f t="shared" si="2"/>
        <v>115669.66</v>
      </c>
      <c r="AQ33" s="21">
        <f t="shared" si="2"/>
        <v>270471.41000000003</v>
      </c>
      <c r="AR33" s="21">
        <f t="shared" si="2"/>
        <v>282076.77</v>
      </c>
      <c r="AS33" s="21">
        <f t="shared" si="2"/>
        <v>82519.910000000018</v>
      </c>
      <c r="AT33" s="21">
        <f t="shared" si="2"/>
        <v>86108.57</v>
      </c>
      <c r="AU33" s="21">
        <f t="shared" si="2"/>
        <v>1062713.5899999999</v>
      </c>
      <c r="AV33" s="21">
        <f t="shared" si="2"/>
        <v>330912.17000000004</v>
      </c>
      <c r="AW33" s="21">
        <f t="shared" si="2"/>
        <v>360315.95999999996</v>
      </c>
      <c r="AX33" s="21">
        <f t="shared" si="2"/>
        <v>138064.35999999999</v>
      </c>
      <c r="AY33" s="21">
        <f t="shared" si="2"/>
        <v>105555.29</v>
      </c>
      <c r="AZ33" s="21">
        <f t="shared" si="2"/>
        <v>40642.130000000005</v>
      </c>
      <c r="BA33" s="21">
        <f t="shared" si="2"/>
        <v>51800.83</v>
      </c>
      <c r="BB33" s="21">
        <f t="shared" si="2"/>
        <v>134037.93000000002</v>
      </c>
      <c r="BC33" s="21">
        <f t="shared" si="2"/>
        <v>95983.98</v>
      </c>
      <c r="BD33" s="21">
        <f t="shared" si="2"/>
        <v>5928.5699999999988</v>
      </c>
      <c r="BE33" s="21">
        <f t="shared" si="2"/>
        <v>217619.09</v>
      </c>
      <c r="BF33" s="21">
        <f t="shared" si="2"/>
        <v>706846.5199999999</v>
      </c>
      <c r="BG33" s="21">
        <f t="shared" si="2"/>
        <v>520477.10999999993</v>
      </c>
      <c r="BH33" s="21">
        <f t="shared" si="2"/>
        <v>551860.26</v>
      </c>
      <c r="BI33" s="21">
        <f t="shared" si="2"/>
        <v>204266.84</v>
      </c>
      <c r="BJ33" s="21">
        <f t="shared" si="2"/>
        <v>64624.970000000016</v>
      </c>
      <c r="BK33" s="21">
        <f t="shared" si="2"/>
        <v>48993.539999999994</v>
      </c>
      <c r="BL33" s="21">
        <f t="shared" si="2"/>
        <v>75324.51999999999</v>
      </c>
      <c r="BM33" s="21">
        <f t="shared" si="2"/>
        <v>12178.6</v>
      </c>
      <c r="BN33" s="21">
        <f t="shared" si="2"/>
        <v>76988.909999999989</v>
      </c>
      <c r="BO33" s="21">
        <f t="shared" si="2"/>
        <v>38178.410000000003</v>
      </c>
    </row>
    <row r="34" spans="1:67" ht="15" x14ac:dyDescent="0.25">
      <c r="B34" s="1" t="s">
        <v>130</v>
      </c>
    </row>
    <row r="35" spans="1:67" ht="15" x14ac:dyDescent="0.25">
      <c r="B35" s="1" t="s">
        <v>133</v>
      </c>
      <c r="C35" s="3" t="s">
        <v>131</v>
      </c>
    </row>
    <row r="36" spans="1:67" ht="11.45" customHeight="1" x14ac:dyDescent="0.25">
      <c r="B36" s="23" t="s">
        <v>134</v>
      </c>
      <c r="G36" s="45" t="s">
        <v>136</v>
      </c>
      <c r="H36" s="43">
        <f>SUM(H33:Z33)</f>
        <v>1592301.16</v>
      </c>
      <c r="I36" s="44">
        <f>H36/C33</f>
        <v>0.15655812763317381</v>
      </c>
    </row>
    <row r="37" spans="1:67" ht="11.45" customHeight="1" x14ac:dyDescent="0.25">
      <c r="G37" s="45" t="s">
        <v>136</v>
      </c>
      <c r="H37" s="43">
        <f>SUM(G33:AC33)</f>
        <v>1916848.8699999996</v>
      </c>
      <c r="I37" s="44">
        <f>H37/C33</f>
        <v>0.18846828576257832</v>
      </c>
    </row>
    <row r="39" spans="1:67" ht="11.45" customHeight="1" x14ac:dyDescent="0.25">
      <c r="G39" s="45" t="s">
        <v>226</v>
      </c>
      <c r="H39" s="43">
        <f>SUM(H13:Z13)</f>
        <v>55705.800000000017</v>
      </c>
      <c r="I39" s="44">
        <f>H39/C13</f>
        <v>0.13326909012526234</v>
      </c>
    </row>
    <row r="40" spans="1:67" ht="11.45" customHeight="1" x14ac:dyDescent="0.25">
      <c r="G40" s="45" t="s">
        <v>226</v>
      </c>
      <c r="H40" s="43">
        <f>SUM(G13:AC13)</f>
        <v>66815.900000000023</v>
      </c>
      <c r="I40" s="44">
        <f>H40/C13</f>
        <v>0.15984860102360104</v>
      </c>
    </row>
    <row r="42" spans="1:67" ht="11.45" customHeight="1" x14ac:dyDescent="0.25">
      <c r="G42" s="45" t="s">
        <v>135</v>
      </c>
      <c r="H42" s="43">
        <f>SUM(H15:Z15)</f>
        <v>637987</v>
      </c>
      <c r="I42" s="44">
        <f>H42/C15</f>
        <v>0.20671065135594258</v>
      </c>
    </row>
    <row r="43" spans="1:67" ht="11.45" customHeight="1" x14ac:dyDescent="0.25">
      <c r="G43" s="45" t="s">
        <v>135</v>
      </c>
      <c r="H43" s="43">
        <f>SUM(G15:AC15)</f>
        <v>740900</v>
      </c>
      <c r="I43" s="44">
        <f>H43/C15</f>
        <v>0.24005492524082445</v>
      </c>
    </row>
    <row r="45" spans="1:67" ht="11.45" customHeight="1" x14ac:dyDescent="0.25">
      <c r="G45" s="45" t="s">
        <v>225</v>
      </c>
      <c r="H45" s="43">
        <f>SUM(H19:Z19)</f>
        <v>122991</v>
      </c>
      <c r="I45" s="44">
        <f>H45/C19</f>
        <v>0.1204511666989852</v>
      </c>
    </row>
    <row r="46" spans="1:67" ht="11.45" customHeight="1" x14ac:dyDescent="0.25">
      <c r="G46" s="45" t="s">
        <v>225</v>
      </c>
      <c r="H46" s="43">
        <f>SUM(G19:AC19)</f>
        <v>164062</v>
      </c>
      <c r="I46" s="44">
        <f>H46/C19</f>
        <v>0.16067402745704085</v>
      </c>
    </row>
    <row r="48" spans="1:67" ht="11.45" customHeight="1" x14ac:dyDescent="0.25">
      <c r="G48" s="45" t="s">
        <v>105</v>
      </c>
      <c r="H48" s="43">
        <f>SUM(H20:Z20)</f>
        <v>214340.10000000006</v>
      </c>
      <c r="I48" s="44">
        <f>H48/C20</f>
        <v>0.10422338395479956</v>
      </c>
    </row>
    <row r="49" spans="7:9" ht="11.45" customHeight="1" x14ac:dyDescent="0.25">
      <c r="G49" s="45" t="s">
        <v>105</v>
      </c>
      <c r="H49" s="43">
        <f>SUM(G20:AC20)</f>
        <v>261238.00000000006</v>
      </c>
      <c r="I49" s="44">
        <f>H49/C20</f>
        <v>0.12702759949064094</v>
      </c>
    </row>
    <row r="51" spans="7:9" ht="11.45" customHeight="1" x14ac:dyDescent="0.25">
      <c r="G51" s="45" t="s">
        <v>224</v>
      </c>
      <c r="H51" s="43">
        <f>SUM(H22:Z22)</f>
        <v>241771.89999999997</v>
      </c>
      <c r="I51" s="44">
        <f>H51/C22</f>
        <v>0.16157746538361831</v>
      </c>
    </row>
    <row r="52" spans="7:9" ht="11.45" customHeight="1" x14ac:dyDescent="0.25">
      <c r="G52" s="45" t="s">
        <v>224</v>
      </c>
      <c r="H52" s="43">
        <f>SUM(G22:AC22)</f>
        <v>284141.79999999993</v>
      </c>
      <c r="I52" s="44">
        <f>H52/C22</f>
        <v>0.18989349818377982</v>
      </c>
    </row>
    <row r="54" spans="7:9" ht="11.45" customHeight="1" x14ac:dyDescent="0.25">
      <c r="G54" s="45" t="s">
        <v>233</v>
      </c>
      <c r="H54" s="43">
        <f>SUM(H28:Z28)</f>
        <v>86668.33</v>
      </c>
      <c r="I54" s="44">
        <f>H54/C28</f>
        <v>0.18701167154844073</v>
      </c>
    </row>
    <row r="55" spans="7:9" ht="11.45" customHeight="1" x14ac:dyDescent="0.25">
      <c r="G55" s="45" t="s">
        <v>234</v>
      </c>
      <c r="H55" s="43">
        <f>SUM(G28:AC28)</f>
        <v>114548.24</v>
      </c>
      <c r="I55" s="44">
        <f>H55/C28</f>
        <v>0.24717053894233293</v>
      </c>
    </row>
    <row r="57" spans="7:9" ht="11.45" customHeight="1" x14ac:dyDescent="0.25">
      <c r="G57" s="45" t="s">
        <v>237</v>
      </c>
      <c r="H57" s="43">
        <f>SUM(H27:Z27)</f>
        <v>61603.750000000007</v>
      </c>
      <c r="I57" s="44">
        <f>H57/C27</f>
        <v>0.18024857457219612</v>
      </c>
    </row>
    <row r="58" spans="7:9" ht="11.45" customHeight="1" x14ac:dyDescent="0.25">
      <c r="G58" s="45" t="s">
        <v>237</v>
      </c>
      <c r="H58" s="43">
        <f>SUM(G27:AC27)</f>
        <v>72791.680000000008</v>
      </c>
      <c r="I58" s="44">
        <f>H58/C27</f>
        <v>0.21298373168379256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72"/>
  <sheetViews>
    <sheetView topLeftCell="A11" workbookViewId="0">
      <selection activeCell="C31" sqref="C31"/>
    </sheetView>
  </sheetViews>
  <sheetFormatPr baseColWidth="10" defaultColWidth="9.140625" defaultRowHeight="11.45" customHeight="1" x14ac:dyDescent="0.25"/>
  <cols>
    <col min="1" max="1" width="18.28515625" style="20" customWidth="1"/>
    <col min="2" max="2" width="29.85546875" style="20" customWidth="1"/>
    <col min="3" max="3" width="10" style="20" customWidth="1"/>
    <col min="4" max="17" width="19.85546875" style="20" customWidth="1"/>
    <col min="18" max="18" width="12" style="20" customWidth="1"/>
    <col min="19" max="36" width="19.85546875" style="20" customWidth="1"/>
    <col min="37" max="37" width="19.85546875" style="35" customWidth="1"/>
    <col min="38" max="39" width="19.85546875" style="20" customWidth="1"/>
    <col min="40" max="40" width="18.85546875" style="20" customWidth="1"/>
    <col min="41" max="47" width="19.85546875" style="20" customWidth="1"/>
    <col min="48" max="48" width="19.85546875" style="35" customWidth="1"/>
    <col min="49" max="54" width="19.85546875" style="20" customWidth="1"/>
    <col min="55" max="55" width="18.85546875" style="20" customWidth="1"/>
    <col min="56" max="58" width="19.85546875" style="20" customWidth="1"/>
    <col min="59" max="59" width="18" style="20" customWidth="1"/>
    <col min="60" max="68" width="19.85546875" style="20" customWidth="1"/>
    <col min="69" max="16384" width="9.140625" style="20"/>
  </cols>
  <sheetData>
    <row r="1" spans="1:84" ht="15" x14ac:dyDescent="0.25">
      <c r="B1" s="3" t="s">
        <v>137</v>
      </c>
    </row>
    <row r="2" spans="1:84" ht="15" x14ac:dyDescent="0.25">
      <c r="B2" s="3" t="s">
        <v>124</v>
      </c>
      <c r="C2" s="1" t="s">
        <v>138</v>
      </c>
    </row>
    <row r="3" spans="1:84" ht="15" x14ac:dyDescent="0.25">
      <c r="B3" s="3" t="s">
        <v>125</v>
      </c>
      <c r="C3" s="3" t="s">
        <v>139</v>
      </c>
    </row>
    <row r="5" spans="1:84" ht="15" x14ac:dyDescent="0.25">
      <c r="B5" s="1" t="s">
        <v>12</v>
      </c>
      <c r="D5" s="3" t="s">
        <v>18</v>
      </c>
    </row>
    <row r="6" spans="1:84" ht="15" x14ac:dyDescent="0.25">
      <c r="B6" s="1" t="s">
        <v>13</v>
      </c>
      <c r="D6" s="3" t="s">
        <v>19</v>
      </c>
    </row>
    <row r="7" spans="1:84" ht="15" x14ac:dyDescent="0.25">
      <c r="B7" s="1" t="s">
        <v>14</v>
      </c>
      <c r="D7" s="3" t="s">
        <v>20</v>
      </c>
    </row>
    <row r="8" spans="1:84" ht="15" x14ac:dyDescent="0.25">
      <c r="B8" s="1" t="s">
        <v>15</v>
      </c>
      <c r="D8" s="3" t="s">
        <v>21</v>
      </c>
    </row>
    <row r="9" spans="1:84" ht="15" x14ac:dyDescent="0.25">
      <c r="B9" s="1" t="s">
        <v>16</v>
      </c>
      <c r="D9" s="3" t="s">
        <v>22</v>
      </c>
    </row>
    <row r="11" spans="1:84" ht="15" x14ac:dyDescent="0.25">
      <c r="B11" s="5" t="s">
        <v>140</v>
      </c>
      <c r="C11" s="4" t="s">
        <v>20</v>
      </c>
      <c r="D11" s="4" t="s">
        <v>141</v>
      </c>
      <c r="E11" s="4" t="s">
        <v>142</v>
      </c>
      <c r="F11" s="4" t="s">
        <v>143</v>
      </c>
      <c r="G11" s="4" t="s">
        <v>33</v>
      </c>
      <c r="H11" s="4" t="s">
        <v>144</v>
      </c>
      <c r="I11" s="4" t="s">
        <v>145</v>
      </c>
      <c r="J11" s="4" t="s">
        <v>146</v>
      </c>
      <c r="K11" s="4" t="s">
        <v>147</v>
      </c>
      <c r="L11" s="4" t="s">
        <v>148</v>
      </c>
      <c r="M11" s="4" t="s">
        <v>149</v>
      </c>
      <c r="N11" s="4" t="s">
        <v>150</v>
      </c>
      <c r="O11" s="4" t="s">
        <v>151</v>
      </c>
      <c r="P11" s="4" t="s">
        <v>152</v>
      </c>
      <c r="Q11" s="4" t="s">
        <v>153</v>
      </c>
      <c r="R11" s="4" t="s">
        <v>154</v>
      </c>
      <c r="S11" s="4" t="s">
        <v>155</v>
      </c>
      <c r="T11" s="4" t="s">
        <v>156</v>
      </c>
      <c r="U11" s="4" t="s">
        <v>157</v>
      </c>
      <c r="V11" s="4" t="s">
        <v>158</v>
      </c>
      <c r="W11" s="4" t="s">
        <v>159</v>
      </c>
      <c r="X11" s="4" t="s">
        <v>160</v>
      </c>
      <c r="Y11" s="4" t="s">
        <v>161</v>
      </c>
      <c r="Z11" s="4" t="s">
        <v>162</v>
      </c>
      <c r="AA11" s="4" t="s">
        <v>163</v>
      </c>
      <c r="AB11" s="4" t="s">
        <v>164</v>
      </c>
      <c r="AC11" s="4" t="s">
        <v>165</v>
      </c>
      <c r="AD11" s="4" t="s">
        <v>166</v>
      </c>
      <c r="AE11" s="4" t="s">
        <v>167</v>
      </c>
      <c r="AF11" s="4" t="s">
        <v>168</v>
      </c>
      <c r="AG11" s="4" t="s">
        <v>169</v>
      </c>
      <c r="AH11" s="4" t="s">
        <v>170</v>
      </c>
      <c r="AI11" s="4" t="s">
        <v>171</v>
      </c>
      <c r="AJ11" s="4" t="s">
        <v>172</v>
      </c>
      <c r="AK11" s="46" t="s">
        <v>173</v>
      </c>
      <c r="AL11" s="4" t="s">
        <v>174</v>
      </c>
      <c r="AM11" s="4" t="s">
        <v>175</v>
      </c>
      <c r="AN11" s="4" t="s">
        <v>176</v>
      </c>
      <c r="AO11" s="4" t="s">
        <v>177</v>
      </c>
      <c r="AP11" s="4" t="s">
        <v>178</v>
      </c>
      <c r="AQ11" s="4" t="s">
        <v>179</v>
      </c>
      <c r="AR11" s="4" t="s">
        <v>180</v>
      </c>
      <c r="AS11" s="4" t="s">
        <v>181</v>
      </c>
      <c r="AT11" s="4" t="s">
        <v>182</v>
      </c>
      <c r="AU11" s="4" t="s">
        <v>73</v>
      </c>
      <c r="AV11" s="46" t="s">
        <v>183</v>
      </c>
      <c r="AW11" s="4" t="s">
        <v>184</v>
      </c>
      <c r="AX11" s="4" t="s">
        <v>185</v>
      </c>
      <c r="AY11" s="4" t="s">
        <v>186</v>
      </c>
      <c r="AZ11" s="4" t="s">
        <v>187</v>
      </c>
      <c r="BA11" s="4" t="s">
        <v>188</v>
      </c>
      <c r="BB11" s="4" t="s">
        <v>189</v>
      </c>
      <c r="BC11" s="4" t="s">
        <v>190</v>
      </c>
      <c r="BD11" s="4" t="s">
        <v>191</v>
      </c>
      <c r="BE11" s="4" t="s">
        <v>192</v>
      </c>
      <c r="BF11" s="4" t="s">
        <v>193</v>
      </c>
      <c r="BG11" s="4" t="s">
        <v>194</v>
      </c>
      <c r="BH11" s="4" t="s">
        <v>195</v>
      </c>
      <c r="BI11" s="4" t="s">
        <v>196</v>
      </c>
      <c r="BJ11" s="4" t="s">
        <v>197</v>
      </c>
      <c r="BK11" s="4" t="s">
        <v>198</v>
      </c>
      <c r="BL11" s="4" t="s">
        <v>199</v>
      </c>
      <c r="BM11" s="4" t="s">
        <v>200</v>
      </c>
      <c r="BN11" s="4" t="s">
        <v>201</v>
      </c>
      <c r="BO11" s="4" t="s">
        <v>202</v>
      </c>
      <c r="BP11" s="4" t="s">
        <v>203</v>
      </c>
      <c r="BQ11" s="4" t="s">
        <v>204</v>
      </c>
      <c r="BR11" s="4" t="s">
        <v>205</v>
      </c>
      <c r="BS11" s="4" t="s">
        <v>206</v>
      </c>
      <c r="BT11" s="4" t="s">
        <v>207</v>
      </c>
      <c r="BU11" s="4" t="s">
        <v>208</v>
      </c>
      <c r="BV11" s="4" t="s">
        <v>209</v>
      </c>
      <c r="BW11" s="4" t="s">
        <v>210</v>
      </c>
      <c r="BX11" s="4" t="s">
        <v>211</v>
      </c>
      <c r="BY11" s="4" t="s">
        <v>212</v>
      </c>
      <c r="BZ11" s="4" t="s">
        <v>213</v>
      </c>
      <c r="CA11" s="4" t="s">
        <v>214</v>
      </c>
      <c r="CB11" s="4" t="s">
        <v>208</v>
      </c>
      <c r="CC11" s="4" t="s">
        <v>215</v>
      </c>
      <c r="CD11" s="4" t="s">
        <v>216</v>
      </c>
      <c r="CE11" s="4" t="s">
        <v>217</v>
      </c>
      <c r="CF11" s="4" t="s">
        <v>218</v>
      </c>
    </row>
    <row r="12" spans="1:84" ht="15" x14ac:dyDescent="0.25">
      <c r="B12" s="6" t="s">
        <v>127</v>
      </c>
      <c r="C12" s="8" t="s">
        <v>128</v>
      </c>
      <c r="D12" s="8" t="s">
        <v>128</v>
      </c>
      <c r="E12" s="8" t="s">
        <v>128</v>
      </c>
      <c r="F12" s="8" t="s">
        <v>128</v>
      </c>
      <c r="G12" s="8" t="s">
        <v>128</v>
      </c>
      <c r="H12" s="8" t="s">
        <v>128</v>
      </c>
      <c r="I12" s="8" t="s">
        <v>128</v>
      </c>
      <c r="J12" s="8" t="s">
        <v>128</v>
      </c>
      <c r="K12" s="8" t="s">
        <v>128</v>
      </c>
      <c r="L12" s="8" t="s">
        <v>128</v>
      </c>
      <c r="M12" s="8" t="s">
        <v>128</v>
      </c>
      <c r="N12" s="8" t="s">
        <v>128</v>
      </c>
      <c r="O12" s="8" t="s">
        <v>128</v>
      </c>
      <c r="P12" s="8" t="s">
        <v>128</v>
      </c>
      <c r="Q12" s="8" t="s">
        <v>128</v>
      </c>
      <c r="R12" s="8" t="s">
        <v>128</v>
      </c>
      <c r="S12" s="8" t="s">
        <v>128</v>
      </c>
      <c r="T12" s="8" t="s">
        <v>128</v>
      </c>
      <c r="U12" s="8" t="s">
        <v>128</v>
      </c>
      <c r="V12" s="8" t="s">
        <v>128</v>
      </c>
      <c r="W12" s="8" t="s">
        <v>128</v>
      </c>
      <c r="X12" s="8" t="s">
        <v>128</v>
      </c>
      <c r="Y12" s="8" t="s">
        <v>128</v>
      </c>
      <c r="Z12" s="8" t="s">
        <v>128</v>
      </c>
      <c r="AA12" s="8" t="s">
        <v>128</v>
      </c>
      <c r="AB12" s="8" t="s">
        <v>128</v>
      </c>
      <c r="AC12" s="8" t="s">
        <v>128</v>
      </c>
      <c r="AD12" s="8" t="s">
        <v>128</v>
      </c>
      <c r="AE12" s="8" t="s">
        <v>128</v>
      </c>
      <c r="AF12" s="8" t="s">
        <v>128</v>
      </c>
      <c r="AG12" s="8" t="s">
        <v>128</v>
      </c>
      <c r="AH12" s="8" t="s">
        <v>128</v>
      </c>
      <c r="AI12" s="8" t="s">
        <v>128</v>
      </c>
      <c r="AJ12" s="8" t="s">
        <v>128</v>
      </c>
      <c r="AK12" s="47" t="s">
        <v>128</v>
      </c>
      <c r="AL12" s="8" t="s">
        <v>128</v>
      </c>
      <c r="AM12" s="8" t="s">
        <v>128</v>
      </c>
      <c r="AN12" s="8" t="s">
        <v>128</v>
      </c>
      <c r="AO12" s="8" t="s">
        <v>128</v>
      </c>
      <c r="AP12" s="8" t="s">
        <v>128</v>
      </c>
      <c r="AQ12" s="8" t="s">
        <v>128</v>
      </c>
      <c r="AR12" s="8" t="s">
        <v>128</v>
      </c>
      <c r="AS12" s="8" t="s">
        <v>128</v>
      </c>
      <c r="AT12" s="8" t="s">
        <v>128</v>
      </c>
      <c r="AU12" s="8" t="s">
        <v>128</v>
      </c>
      <c r="AV12" s="47" t="s">
        <v>128</v>
      </c>
      <c r="AW12" s="8" t="s">
        <v>128</v>
      </c>
      <c r="AX12" s="8" t="s">
        <v>128</v>
      </c>
      <c r="AY12" s="8" t="s">
        <v>128</v>
      </c>
      <c r="AZ12" s="8" t="s">
        <v>128</v>
      </c>
      <c r="BA12" s="8" t="s">
        <v>128</v>
      </c>
      <c r="BB12" s="8" t="s">
        <v>128</v>
      </c>
      <c r="BC12" s="8" t="s">
        <v>128</v>
      </c>
      <c r="BD12" s="8" t="s">
        <v>128</v>
      </c>
      <c r="BE12" s="8" t="s">
        <v>128</v>
      </c>
      <c r="BF12" s="8" t="s">
        <v>128</v>
      </c>
      <c r="BG12" s="8" t="s">
        <v>128</v>
      </c>
      <c r="BH12" s="8" t="s">
        <v>128</v>
      </c>
      <c r="BI12" s="8" t="s">
        <v>128</v>
      </c>
      <c r="BJ12" s="8" t="s">
        <v>128</v>
      </c>
      <c r="BK12" s="8" t="s">
        <v>128</v>
      </c>
      <c r="BL12" s="8" t="s">
        <v>128</v>
      </c>
      <c r="BM12" s="8" t="s">
        <v>128</v>
      </c>
      <c r="BN12" s="8" t="s">
        <v>128</v>
      </c>
      <c r="BO12" s="8" t="s">
        <v>128</v>
      </c>
      <c r="BP12" s="8" t="s">
        <v>128</v>
      </c>
      <c r="BQ12" s="8" t="s">
        <v>128</v>
      </c>
      <c r="BR12" s="8" t="s">
        <v>128</v>
      </c>
      <c r="BS12" s="8" t="s">
        <v>128</v>
      </c>
      <c r="BT12" s="8" t="s">
        <v>128</v>
      </c>
      <c r="BU12" s="8" t="s">
        <v>128</v>
      </c>
      <c r="BV12" s="8" t="s">
        <v>128</v>
      </c>
      <c r="BW12" s="8" t="s">
        <v>128</v>
      </c>
      <c r="BX12" s="8" t="s">
        <v>128</v>
      </c>
      <c r="BY12" s="8" t="s">
        <v>128</v>
      </c>
      <c r="BZ12" s="8" t="s">
        <v>128</v>
      </c>
      <c r="CA12" s="8" t="s">
        <v>128</v>
      </c>
      <c r="CB12" s="8" t="s">
        <v>128</v>
      </c>
      <c r="CC12" s="8" t="s">
        <v>128</v>
      </c>
      <c r="CD12" s="8" t="s">
        <v>128</v>
      </c>
      <c r="CE12" s="8" t="s">
        <v>128</v>
      </c>
      <c r="CF12" s="8" t="s">
        <v>128</v>
      </c>
    </row>
    <row r="13" spans="1:84" ht="15" x14ac:dyDescent="0.25">
      <c r="A13" s="21">
        <f>SUM(D13:BO13)-C13</f>
        <v>2.0000001415610313E-2</v>
      </c>
      <c r="B13" s="7" t="s">
        <v>219</v>
      </c>
      <c r="C13" s="16">
        <v>12105351.74</v>
      </c>
      <c r="D13" s="16">
        <v>174139.13</v>
      </c>
      <c r="E13" s="16">
        <v>23741.79</v>
      </c>
      <c r="F13" s="16">
        <v>5261.02</v>
      </c>
      <c r="G13" s="16">
        <v>32053.08</v>
      </c>
      <c r="H13" s="16">
        <v>264265.27</v>
      </c>
      <c r="I13" s="16">
        <v>58687.62</v>
      </c>
      <c r="J13" s="16">
        <v>37483.89</v>
      </c>
      <c r="K13" s="16">
        <v>44114.93</v>
      </c>
      <c r="L13" s="16">
        <v>22068.92</v>
      </c>
      <c r="M13" s="16">
        <v>12921.41</v>
      </c>
      <c r="N13" s="16">
        <v>145743.19</v>
      </c>
      <c r="O13" s="16">
        <v>124414.46</v>
      </c>
      <c r="P13" s="16">
        <v>87291.32</v>
      </c>
      <c r="Q13" s="16">
        <v>67580.17</v>
      </c>
      <c r="R13" s="16">
        <v>59817.43</v>
      </c>
      <c r="S13" s="16">
        <v>167024.56</v>
      </c>
      <c r="T13" s="16">
        <v>130208.24</v>
      </c>
      <c r="U13" s="16">
        <v>87562.73</v>
      </c>
      <c r="V13" s="16">
        <v>194218.89</v>
      </c>
      <c r="W13" s="16">
        <v>183199.2</v>
      </c>
      <c r="X13" s="16">
        <v>46042.03</v>
      </c>
      <c r="Y13" s="16">
        <v>84984.15</v>
      </c>
      <c r="Z13" s="16">
        <v>99616.84</v>
      </c>
      <c r="AA13" s="16">
        <v>235937.21</v>
      </c>
      <c r="AB13" s="16">
        <v>28040.49</v>
      </c>
      <c r="AC13" s="16">
        <v>108878.3</v>
      </c>
      <c r="AD13" s="16">
        <v>678683.63</v>
      </c>
      <c r="AE13" s="16">
        <v>173533.32</v>
      </c>
      <c r="AF13" s="16">
        <v>658051.98</v>
      </c>
      <c r="AG13" s="16">
        <v>522678.13</v>
      </c>
      <c r="AH13" s="16">
        <v>262516.96999999997</v>
      </c>
      <c r="AI13" s="16">
        <v>23415.54</v>
      </c>
      <c r="AJ13" s="16">
        <v>10512.27</v>
      </c>
      <c r="AK13" s="33">
        <v>207934.26</v>
      </c>
      <c r="AL13" s="16">
        <v>58337.2</v>
      </c>
      <c r="AM13" s="16">
        <v>222837.49</v>
      </c>
      <c r="AN13" s="16">
        <v>104121.65</v>
      </c>
      <c r="AO13" s="16">
        <v>49109.3</v>
      </c>
      <c r="AP13" s="16">
        <v>136981.63</v>
      </c>
      <c r="AQ13" s="16">
        <v>374343.57</v>
      </c>
      <c r="AR13" s="16">
        <v>325193.87</v>
      </c>
      <c r="AS13" s="16">
        <v>95459.8</v>
      </c>
      <c r="AT13" s="16">
        <v>119871.23</v>
      </c>
      <c r="AU13" s="9" t="s">
        <v>129</v>
      </c>
      <c r="AV13" s="33">
        <v>1388476.47</v>
      </c>
      <c r="AW13" s="16">
        <v>435217.56</v>
      </c>
      <c r="AX13" s="16">
        <v>174172.75</v>
      </c>
      <c r="AY13" s="16">
        <v>196678.39</v>
      </c>
      <c r="AZ13" s="16">
        <v>61999.38</v>
      </c>
      <c r="BA13" s="16">
        <v>67973.7</v>
      </c>
      <c r="BB13" s="16">
        <v>201419.43</v>
      </c>
      <c r="BC13" s="16">
        <v>129641.61</v>
      </c>
      <c r="BD13" s="16">
        <v>9082.75</v>
      </c>
      <c r="BE13" s="16">
        <v>252123.46</v>
      </c>
      <c r="BF13" s="16">
        <v>756432.68</v>
      </c>
      <c r="BG13" s="16">
        <v>591886.72</v>
      </c>
      <c r="BH13" s="16">
        <v>637680.09</v>
      </c>
      <c r="BI13" s="16">
        <v>288446.95</v>
      </c>
      <c r="BJ13" s="16">
        <v>81385.14</v>
      </c>
      <c r="BK13" s="16">
        <v>55781.66</v>
      </c>
      <c r="BL13" s="16">
        <v>76002.070000000007</v>
      </c>
      <c r="BM13" s="16">
        <v>18562.990000000002</v>
      </c>
      <c r="BN13" s="16">
        <v>91568.93</v>
      </c>
      <c r="BO13" s="16">
        <v>41940.92</v>
      </c>
      <c r="BP13" s="9">
        <v>0</v>
      </c>
      <c r="BQ13" s="9" t="s">
        <v>129</v>
      </c>
      <c r="BR13" s="9" t="s">
        <v>129</v>
      </c>
      <c r="BS13" s="9" t="s">
        <v>129</v>
      </c>
      <c r="BT13" s="9" t="s">
        <v>129</v>
      </c>
      <c r="BU13" s="9" t="s">
        <v>129</v>
      </c>
      <c r="BV13" s="9" t="s">
        <v>129</v>
      </c>
      <c r="BW13" s="9" t="s">
        <v>129</v>
      </c>
      <c r="BX13" s="9" t="s">
        <v>129</v>
      </c>
      <c r="BY13" s="9" t="s">
        <v>129</v>
      </c>
      <c r="BZ13" s="9" t="s">
        <v>129</v>
      </c>
      <c r="CA13" s="9" t="s">
        <v>129</v>
      </c>
      <c r="CB13" s="9" t="s">
        <v>129</v>
      </c>
      <c r="CC13" s="9" t="s">
        <v>129</v>
      </c>
      <c r="CD13" s="9" t="s">
        <v>129</v>
      </c>
      <c r="CE13" s="9" t="s">
        <v>129</v>
      </c>
      <c r="CF13" s="9" t="s">
        <v>129</v>
      </c>
    </row>
    <row r="14" spans="1:84" s="44" customFormat="1" ht="15" x14ac:dyDescent="0.25">
      <c r="A14" s="43"/>
      <c r="B14" s="48" t="s">
        <v>20</v>
      </c>
      <c r="C14" s="49">
        <f>SUM(C15:C35)+C69+C70+C71+C72</f>
        <v>11543611.51</v>
      </c>
      <c r="D14" s="49">
        <f t="shared" ref="D14:BO14" si="0">SUM(D15:D35)+D69+D70+D71+D72</f>
        <v>164679.53</v>
      </c>
      <c r="E14" s="49">
        <f t="shared" si="0"/>
        <v>20308.98</v>
      </c>
      <c r="F14" s="49">
        <f t="shared" si="0"/>
        <v>5360.4100000000008</v>
      </c>
      <c r="G14" s="49">
        <f t="shared" si="0"/>
        <v>26756.69</v>
      </c>
      <c r="H14" s="49">
        <f t="shared" si="0"/>
        <v>236239.24999999997</v>
      </c>
      <c r="I14" s="49">
        <f t="shared" si="0"/>
        <v>57521.120000000003</v>
      </c>
      <c r="J14" s="49">
        <f t="shared" si="0"/>
        <v>33368.160000000003</v>
      </c>
      <c r="K14" s="49">
        <f t="shared" si="0"/>
        <v>40221.81</v>
      </c>
      <c r="L14" s="49">
        <f t="shared" si="0"/>
        <v>21451.220000000005</v>
      </c>
      <c r="M14" s="49">
        <f t="shared" si="0"/>
        <v>8367.9000000000015</v>
      </c>
      <c r="N14" s="49">
        <f t="shared" si="0"/>
        <v>115544.38</v>
      </c>
      <c r="O14" s="49">
        <f t="shared" si="0"/>
        <v>73843.960000000006</v>
      </c>
      <c r="P14" s="49">
        <f t="shared" si="0"/>
        <v>81581.430000000008</v>
      </c>
      <c r="Q14" s="49">
        <f t="shared" si="0"/>
        <v>63664</v>
      </c>
      <c r="R14" s="49">
        <f t="shared" si="0"/>
        <v>49839.119999999995</v>
      </c>
      <c r="S14" s="49">
        <f t="shared" si="0"/>
        <v>162228.02000000005</v>
      </c>
      <c r="T14" s="49">
        <f t="shared" si="0"/>
        <v>79650.899999999994</v>
      </c>
      <c r="U14" s="49">
        <f t="shared" si="0"/>
        <v>83540.460000000006</v>
      </c>
      <c r="V14" s="49">
        <f t="shared" si="0"/>
        <v>182392.38</v>
      </c>
      <c r="W14" s="49">
        <f t="shared" si="0"/>
        <v>152162.39000000001</v>
      </c>
      <c r="X14" s="49">
        <f t="shared" si="0"/>
        <v>45196.26999999999</v>
      </c>
      <c r="Y14" s="49">
        <f t="shared" si="0"/>
        <v>77258.399999999994</v>
      </c>
      <c r="Z14" s="49">
        <f t="shared" si="0"/>
        <v>93419.39</v>
      </c>
      <c r="AA14" s="49">
        <f t="shared" si="0"/>
        <v>207737.7</v>
      </c>
      <c r="AB14" s="49">
        <f t="shared" si="0"/>
        <v>29432.220000000005</v>
      </c>
      <c r="AC14" s="49">
        <f t="shared" si="0"/>
        <v>100009.51000000001</v>
      </c>
      <c r="AD14" s="49">
        <f t="shared" si="0"/>
        <v>641001.49000000011</v>
      </c>
      <c r="AE14" s="49">
        <f t="shared" si="0"/>
        <v>169554.13</v>
      </c>
      <c r="AF14" s="49">
        <f t="shared" si="0"/>
        <v>644916.81000000017</v>
      </c>
      <c r="AG14" s="49">
        <f t="shared" si="0"/>
        <v>510712.97999999986</v>
      </c>
      <c r="AH14" s="49">
        <f t="shared" si="0"/>
        <v>237379.27</v>
      </c>
      <c r="AI14" s="49">
        <f t="shared" si="0"/>
        <v>23008.469999999998</v>
      </c>
      <c r="AJ14" s="49">
        <f t="shared" si="0"/>
        <v>9340.6399999999976</v>
      </c>
      <c r="AK14" s="49">
        <f t="shared" si="0"/>
        <v>210109.69999999998</v>
      </c>
      <c r="AL14" s="49">
        <f t="shared" si="0"/>
        <v>48993.369999999995</v>
      </c>
      <c r="AM14" s="49">
        <f t="shared" si="0"/>
        <v>201651.44000000003</v>
      </c>
      <c r="AN14" s="49">
        <f t="shared" si="0"/>
        <v>60508.010000000009</v>
      </c>
      <c r="AO14" s="49">
        <f t="shared" si="0"/>
        <v>46978.47</v>
      </c>
      <c r="AP14" s="49">
        <f t="shared" si="0"/>
        <v>128290.27999999998</v>
      </c>
      <c r="AQ14" s="49">
        <f t="shared" si="0"/>
        <v>328686.48</v>
      </c>
      <c r="AR14" s="49">
        <f t="shared" si="0"/>
        <v>303099.36000000004</v>
      </c>
      <c r="AS14" s="49">
        <f t="shared" si="0"/>
        <v>90400.62999999999</v>
      </c>
      <c r="AT14" s="49">
        <f t="shared" si="0"/>
        <v>111251.74999999999</v>
      </c>
      <c r="AU14" s="49">
        <f t="shared" si="0"/>
        <v>742648.70999999985</v>
      </c>
      <c r="AV14" s="49">
        <f t="shared" si="0"/>
        <v>641842.51999999979</v>
      </c>
      <c r="AW14" s="49">
        <f t="shared" si="0"/>
        <v>416992.58000000007</v>
      </c>
      <c r="AX14" s="49">
        <f t="shared" si="0"/>
        <v>166238.6</v>
      </c>
      <c r="AY14" s="49">
        <f t="shared" si="0"/>
        <v>201238.06000000003</v>
      </c>
      <c r="AZ14" s="49">
        <f t="shared" si="0"/>
        <v>52373.53</v>
      </c>
      <c r="BA14" s="49">
        <f t="shared" si="0"/>
        <v>60988.610000000008</v>
      </c>
      <c r="BB14" s="49">
        <f t="shared" si="0"/>
        <v>181353.67</v>
      </c>
      <c r="BC14" s="49">
        <f t="shared" si="0"/>
        <v>124552.56</v>
      </c>
      <c r="BD14" s="49">
        <f t="shared" si="0"/>
        <v>8680.52</v>
      </c>
      <c r="BE14" s="49">
        <f t="shared" si="0"/>
        <v>249102.88999999998</v>
      </c>
      <c r="BF14" s="49">
        <f t="shared" si="0"/>
        <v>738517.34999999986</v>
      </c>
      <c r="BG14" s="49">
        <f t="shared" si="0"/>
        <v>576312.84000000008</v>
      </c>
      <c r="BH14" s="49">
        <f t="shared" si="0"/>
        <v>613258.25000000012</v>
      </c>
      <c r="BI14" s="49">
        <f t="shared" si="0"/>
        <v>259763.40000000002</v>
      </c>
      <c r="BJ14" s="49">
        <f t="shared" si="0"/>
        <v>75056.740000000005</v>
      </c>
      <c r="BK14" s="49">
        <f t="shared" si="0"/>
        <v>52721.1</v>
      </c>
      <c r="BL14" s="49">
        <f t="shared" si="0"/>
        <v>77764.7</v>
      </c>
      <c r="BM14" s="49">
        <f t="shared" si="0"/>
        <v>17985.73</v>
      </c>
      <c r="BN14" s="49">
        <f t="shared" si="0"/>
        <v>88563.809999999983</v>
      </c>
      <c r="BO14" s="49">
        <f t="shared" si="0"/>
        <v>40036.020000000004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</row>
    <row r="15" spans="1:84" ht="15" x14ac:dyDescent="0.25">
      <c r="A15" s="21">
        <f t="shared" ref="A15:A36" si="1">SUM(D15:BO15)-C15</f>
        <v>-5.9999999997671694E-2</v>
      </c>
      <c r="B15" s="7" t="s">
        <v>96</v>
      </c>
      <c r="C15" s="17">
        <v>417994.9</v>
      </c>
      <c r="D15" s="17">
        <v>3140.18</v>
      </c>
      <c r="E15" s="17">
        <v>98.26</v>
      </c>
      <c r="F15" s="17">
        <v>39.39</v>
      </c>
      <c r="G15" s="17">
        <v>329.16</v>
      </c>
      <c r="H15" s="17">
        <v>6982.43</v>
      </c>
      <c r="I15" s="17">
        <v>1029.83</v>
      </c>
      <c r="J15" s="17">
        <v>673.38</v>
      </c>
      <c r="K15" s="17">
        <v>883.27</v>
      </c>
      <c r="L15" s="17">
        <v>706.84</v>
      </c>
      <c r="M15" s="17">
        <v>137.63</v>
      </c>
      <c r="N15" s="17">
        <v>8198.33</v>
      </c>
      <c r="O15" s="17">
        <v>9489.66</v>
      </c>
      <c r="P15" s="17">
        <v>2013.41</v>
      </c>
      <c r="Q15" s="17">
        <v>1999.81</v>
      </c>
      <c r="R15" s="17">
        <v>1941.27</v>
      </c>
      <c r="S15" s="17">
        <v>3009.03</v>
      </c>
      <c r="T15" s="17">
        <v>1009.26</v>
      </c>
      <c r="U15" s="17">
        <v>995.88</v>
      </c>
      <c r="V15" s="17">
        <v>2905.44</v>
      </c>
      <c r="W15" s="17">
        <v>1647.17</v>
      </c>
      <c r="X15" s="17">
        <v>487.75</v>
      </c>
      <c r="Y15" s="17">
        <v>1208.3800000000001</v>
      </c>
      <c r="Z15" s="17">
        <v>2898.9</v>
      </c>
      <c r="AA15" s="17">
        <v>6996.29</v>
      </c>
      <c r="AB15" s="17">
        <v>977.11</v>
      </c>
      <c r="AC15" s="17">
        <v>3170.65</v>
      </c>
      <c r="AD15" s="17">
        <v>20257.419999999998</v>
      </c>
      <c r="AE15" s="17">
        <v>6990.48</v>
      </c>
      <c r="AF15" s="17">
        <v>28561.86</v>
      </c>
      <c r="AG15" s="17">
        <v>16340.25</v>
      </c>
      <c r="AH15" s="17">
        <v>8350.7199999999993</v>
      </c>
      <c r="AI15" s="17">
        <v>836.07</v>
      </c>
      <c r="AJ15" s="17">
        <v>55.7</v>
      </c>
      <c r="AK15" s="33">
        <v>10780.52</v>
      </c>
      <c r="AL15" s="17">
        <v>2011.27</v>
      </c>
      <c r="AM15" s="17">
        <v>5010.7700000000004</v>
      </c>
      <c r="AN15" s="17">
        <v>1106.4100000000001</v>
      </c>
      <c r="AO15" s="17">
        <v>1433.18</v>
      </c>
      <c r="AP15" s="17">
        <v>5401.51</v>
      </c>
      <c r="AQ15" s="17">
        <v>11207.02</v>
      </c>
      <c r="AR15" s="17">
        <v>10968.94</v>
      </c>
      <c r="AS15" s="17">
        <v>4809.08</v>
      </c>
      <c r="AT15" s="17">
        <v>9249.11</v>
      </c>
      <c r="AU15" s="17">
        <v>23822.47</v>
      </c>
      <c r="AV15" s="33">
        <v>19144.55</v>
      </c>
      <c r="AW15" s="17">
        <v>35655.730000000003</v>
      </c>
      <c r="AX15" s="17">
        <v>5071.8999999999996</v>
      </c>
      <c r="AY15" s="17">
        <v>8593.02</v>
      </c>
      <c r="AZ15" s="17">
        <v>1383.92</v>
      </c>
      <c r="BA15" s="17">
        <v>1191.03</v>
      </c>
      <c r="BB15" s="17">
        <v>8487.83</v>
      </c>
      <c r="BC15" s="17">
        <v>7096.86</v>
      </c>
      <c r="BD15" s="17">
        <v>126.93</v>
      </c>
      <c r="BE15" s="17">
        <v>7209.26</v>
      </c>
      <c r="BF15" s="17">
        <v>29979.31</v>
      </c>
      <c r="BG15" s="17">
        <v>27151.14</v>
      </c>
      <c r="BH15" s="17">
        <v>16529.39</v>
      </c>
      <c r="BI15" s="17">
        <v>12921.82</v>
      </c>
      <c r="BJ15" s="17">
        <v>1947.67</v>
      </c>
      <c r="BK15" s="17">
        <v>602.88</v>
      </c>
      <c r="BL15" s="17">
        <v>2469.31</v>
      </c>
      <c r="BM15" s="17">
        <v>258.67</v>
      </c>
      <c r="BN15" s="17">
        <v>1801.03</v>
      </c>
      <c r="BO15" s="17">
        <v>211.1</v>
      </c>
      <c r="BP15" s="10">
        <v>0</v>
      </c>
      <c r="BQ15" s="10" t="s">
        <v>129</v>
      </c>
      <c r="BR15" s="10" t="s">
        <v>129</v>
      </c>
      <c r="BS15" s="10" t="s">
        <v>129</v>
      </c>
      <c r="BT15" s="10" t="s">
        <v>129</v>
      </c>
      <c r="BU15" s="10" t="s">
        <v>129</v>
      </c>
      <c r="BV15" s="10" t="s">
        <v>129</v>
      </c>
      <c r="BW15" s="10" t="s">
        <v>129</v>
      </c>
      <c r="BX15" s="10" t="s">
        <v>129</v>
      </c>
      <c r="BY15" s="10" t="s">
        <v>129</v>
      </c>
      <c r="BZ15" s="10" t="s">
        <v>129</v>
      </c>
      <c r="CA15" s="10" t="s">
        <v>129</v>
      </c>
      <c r="CB15" s="10" t="s">
        <v>129</v>
      </c>
      <c r="CC15" s="10" t="s">
        <v>129</v>
      </c>
      <c r="CD15" s="10" t="s">
        <v>129</v>
      </c>
      <c r="CE15" s="10" t="s">
        <v>129</v>
      </c>
      <c r="CF15" s="10" t="s">
        <v>129</v>
      </c>
    </row>
    <row r="16" spans="1:84" ht="15" x14ac:dyDescent="0.25">
      <c r="A16" s="21" t="e">
        <f t="shared" si="1"/>
        <v>#VALUE!</v>
      </c>
      <c r="B16" s="7" t="s">
        <v>97</v>
      </c>
      <c r="C16" s="9" t="s">
        <v>129</v>
      </c>
      <c r="D16" s="9" t="s">
        <v>129</v>
      </c>
      <c r="E16" s="9" t="s">
        <v>129</v>
      </c>
      <c r="F16" s="9" t="s">
        <v>129</v>
      </c>
      <c r="G16" s="9" t="s">
        <v>129</v>
      </c>
      <c r="H16" s="9" t="s">
        <v>129</v>
      </c>
      <c r="I16" s="9" t="s">
        <v>129</v>
      </c>
      <c r="J16" s="9" t="s">
        <v>129</v>
      </c>
      <c r="K16" s="9" t="s">
        <v>129</v>
      </c>
      <c r="L16" s="9" t="s">
        <v>129</v>
      </c>
      <c r="M16" s="9" t="s">
        <v>129</v>
      </c>
      <c r="N16" s="9" t="s">
        <v>129</v>
      </c>
      <c r="O16" s="9" t="s">
        <v>129</v>
      </c>
      <c r="P16" s="9" t="s">
        <v>129</v>
      </c>
      <c r="Q16" s="9" t="s">
        <v>129</v>
      </c>
      <c r="R16" s="9" t="s">
        <v>129</v>
      </c>
      <c r="S16" s="9" t="s">
        <v>129</v>
      </c>
      <c r="T16" s="9" t="s">
        <v>129</v>
      </c>
      <c r="U16" s="9" t="s">
        <v>129</v>
      </c>
      <c r="V16" s="9" t="s">
        <v>129</v>
      </c>
      <c r="W16" s="9" t="s">
        <v>129</v>
      </c>
      <c r="X16" s="9" t="s">
        <v>129</v>
      </c>
      <c r="Y16" s="9" t="s">
        <v>129</v>
      </c>
      <c r="Z16" s="9" t="s">
        <v>129</v>
      </c>
      <c r="AA16" s="9" t="s">
        <v>129</v>
      </c>
      <c r="AB16" s="9" t="s">
        <v>129</v>
      </c>
      <c r="AC16" s="9" t="s">
        <v>129</v>
      </c>
      <c r="AD16" s="9" t="s">
        <v>129</v>
      </c>
      <c r="AE16" s="9" t="s">
        <v>129</v>
      </c>
      <c r="AF16" s="9" t="s">
        <v>129</v>
      </c>
      <c r="AG16" s="9" t="s">
        <v>129</v>
      </c>
      <c r="AH16" s="9" t="s">
        <v>129</v>
      </c>
      <c r="AI16" s="9" t="s">
        <v>129</v>
      </c>
      <c r="AJ16" s="9" t="s">
        <v>129</v>
      </c>
      <c r="AK16" s="34" t="s">
        <v>129</v>
      </c>
      <c r="AL16" s="9" t="s">
        <v>129</v>
      </c>
      <c r="AM16" s="9" t="s">
        <v>129</v>
      </c>
      <c r="AN16" s="9" t="s">
        <v>129</v>
      </c>
      <c r="AO16" s="9" t="s">
        <v>129</v>
      </c>
      <c r="AP16" s="9" t="s">
        <v>129</v>
      </c>
      <c r="AQ16" s="9" t="s">
        <v>129</v>
      </c>
      <c r="AR16" s="9" t="s">
        <v>129</v>
      </c>
      <c r="AS16" s="9" t="s">
        <v>129</v>
      </c>
      <c r="AT16" s="9" t="s">
        <v>129</v>
      </c>
      <c r="AU16" s="9" t="s">
        <v>129</v>
      </c>
      <c r="AV16" s="34" t="s">
        <v>129</v>
      </c>
      <c r="AW16" s="9" t="s">
        <v>129</v>
      </c>
      <c r="AX16" s="9" t="s">
        <v>129</v>
      </c>
      <c r="AY16" s="9" t="s">
        <v>129</v>
      </c>
      <c r="AZ16" s="9" t="s">
        <v>129</v>
      </c>
      <c r="BA16" s="9" t="s">
        <v>129</v>
      </c>
      <c r="BB16" s="9" t="s">
        <v>129</v>
      </c>
      <c r="BC16" s="9" t="s">
        <v>129</v>
      </c>
      <c r="BD16" s="9" t="s">
        <v>129</v>
      </c>
      <c r="BE16" s="9" t="s">
        <v>129</v>
      </c>
      <c r="BF16" s="9" t="s">
        <v>129</v>
      </c>
      <c r="BG16" s="9" t="s">
        <v>129</v>
      </c>
      <c r="BH16" s="9" t="s">
        <v>129</v>
      </c>
      <c r="BI16" s="9" t="s">
        <v>129</v>
      </c>
      <c r="BJ16" s="9" t="s">
        <v>129</v>
      </c>
      <c r="BK16" s="9" t="s">
        <v>129</v>
      </c>
      <c r="BL16" s="9" t="s">
        <v>129</v>
      </c>
      <c r="BM16" s="9" t="s">
        <v>129</v>
      </c>
      <c r="BN16" s="9" t="s">
        <v>129</v>
      </c>
      <c r="BO16" s="9" t="s">
        <v>129</v>
      </c>
      <c r="BP16" s="9" t="s">
        <v>129</v>
      </c>
      <c r="BQ16" s="9" t="s">
        <v>129</v>
      </c>
      <c r="BR16" s="9" t="s">
        <v>129</v>
      </c>
      <c r="BS16" s="9" t="s">
        <v>129</v>
      </c>
      <c r="BT16" s="9" t="s">
        <v>129</v>
      </c>
      <c r="BU16" s="9" t="s">
        <v>129</v>
      </c>
      <c r="BV16" s="9" t="s">
        <v>129</v>
      </c>
      <c r="BW16" s="9" t="s">
        <v>129</v>
      </c>
      <c r="BX16" s="9" t="s">
        <v>129</v>
      </c>
      <c r="BY16" s="9" t="s">
        <v>129</v>
      </c>
      <c r="BZ16" s="9" t="s">
        <v>129</v>
      </c>
      <c r="CA16" s="9" t="s">
        <v>129</v>
      </c>
      <c r="CB16" s="9" t="s">
        <v>129</v>
      </c>
      <c r="CC16" s="9" t="s">
        <v>129</v>
      </c>
      <c r="CD16" s="9" t="s">
        <v>129</v>
      </c>
      <c r="CE16" s="9" t="s">
        <v>129</v>
      </c>
      <c r="CF16" s="9" t="s">
        <v>129</v>
      </c>
    </row>
    <row r="17" spans="1:84" ht="15" x14ac:dyDescent="0.25">
      <c r="A17" s="21">
        <f t="shared" si="1"/>
        <v>1.0000000009313226E-2</v>
      </c>
      <c r="B17" s="7" t="s">
        <v>98</v>
      </c>
      <c r="C17" s="17">
        <v>196415.76</v>
      </c>
      <c r="D17" s="17">
        <v>3530.56</v>
      </c>
      <c r="E17" s="17">
        <v>604.95000000000005</v>
      </c>
      <c r="F17" s="17">
        <v>23.32</v>
      </c>
      <c r="G17" s="17">
        <v>792.67</v>
      </c>
      <c r="H17" s="17">
        <v>3780.12</v>
      </c>
      <c r="I17" s="17">
        <v>1089.5899999999999</v>
      </c>
      <c r="J17" s="17">
        <v>1211.94</v>
      </c>
      <c r="K17" s="17">
        <v>943.3</v>
      </c>
      <c r="L17" s="17">
        <v>578.98</v>
      </c>
      <c r="M17" s="17">
        <v>564.91999999999996</v>
      </c>
      <c r="N17" s="17">
        <v>1045.78</v>
      </c>
      <c r="O17" s="17">
        <v>761.1</v>
      </c>
      <c r="P17" s="17">
        <v>3297.22</v>
      </c>
      <c r="Q17" s="17">
        <v>1987.83</v>
      </c>
      <c r="R17" s="17">
        <v>1060.48</v>
      </c>
      <c r="S17" s="17">
        <v>5308.3</v>
      </c>
      <c r="T17" s="17">
        <v>2799.81</v>
      </c>
      <c r="U17" s="17">
        <v>3442.75</v>
      </c>
      <c r="V17" s="17">
        <v>4061.65</v>
      </c>
      <c r="W17" s="17">
        <v>7745.57</v>
      </c>
      <c r="X17" s="17">
        <v>843.62</v>
      </c>
      <c r="Y17" s="17">
        <v>1667.28</v>
      </c>
      <c r="Z17" s="17">
        <v>2442.3000000000002</v>
      </c>
      <c r="AA17" s="17">
        <v>5867.62</v>
      </c>
      <c r="AB17" s="17">
        <v>429.14</v>
      </c>
      <c r="AC17" s="17">
        <v>1422.79</v>
      </c>
      <c r="AD17" s="17">
        <v>12904.03</v>
      </c>
      <c r="AE17" s="17">
        <v>2616.2199999999998</v>
      </c>
      <c r="AF17" s="17">
        <v>18358.84</v>
      </c>
      <c r="AG17" s="10" t="s">
        <v>129</v>
      </c>
      <c r="AH17" s="17">
        <v>5646.15</v>
      </c>
      <c r="AI17" s="17">
        <v>17.579999999999998</v>
      </c>
      <c r="AJ17" s="17">
        <v>74.959999999999994</v>
      </c>
      <c r="AK17" s="33">
        <v>4585.67</v>
      </c>
      <c r="AL17" s="17">
        <v>724.48</v>
      </c>
      <c r="AM17" s="17">
        <v>2659.69</v>
      </c>
      <c r="AN17" s="17">
        <v>1481.91</v>
      </c>
      <c r="AO17" s="17">
        <v>971.05</v>
      </c>
      <c r="AP17" s="17">
        <v>2579.21</v>
      </c>
      <c r="AQ17" s="17">
        <v>8879.57</v>
      </c>
      <c r="AR17" s="17">
        <v>5730.41</v>
      </c>
      <c r="AS17" s="17">
        <v>1262.8599999999999</v>
      </c>
      <c r="AT17" s="17">
        <v>939.37</v>
      </c>
      <c r="AU17" s="10" t="s">
        <v>129</v>
      </c>
      <c r="AV17" s="33">
        <v>18626.2</v>
      </c>
      <c r="AW17" s="17">
        <v>3911.17</v>
      </c>
      <c r="AX17" s="17">
        <v>3091.97</v>
      </c>
      <c r="AY17" s="17">
        <v>2723.68</v>
      </c>
      <c r="AZ17" s="17">
        <v>1459.54</v>
      </c>
      <c r="BA17" s="17">
        <v>1509.32</v>
      </c>
      <c r="BB17" s="17">
        <v>976.45</v>
      </c>
      <c r="BC17" s="17">
        <v>170.63</v>
      </c>
      <c r="BD17" s="17">
        <v>107.73</v>
      </c>
      <c r="BE17" s="17">
        <v>2366.06</v>
      </c>
      <c r="BF17" s="17">
        <v>11470.91</v>
      </c>
      <c r="BG17" s="17">
        <v>9100.59</v>
      </c>
      <c r="BH17" s="17">
        <v>8667.89</v>
      </c>
      <c r="BI17" s="17">
        <v>1846.34</v>
      </c>
      <c r="BJ17" s="17">
        <v>1199.0899999999999</v>
      </c>
      <c r="BK17" s="17">
        <v>461.8</v>
      </c>
      <c r="BL17" s="17">
        <v>532.41</v>
      </c>
      <c r="BM17" s="17">
        <v>394.97</v>
      </c>
      <c r="BN17" s="17">
        <v>1063.43</v>
      </c>
      <c r="BO17" s="10" t="s">
        <v>129</v>
      </c>
      <c r="BP17" s="10" t="s">
        <v>129</v>
      </c>
      <c r="BQ17" s="10" t="s">
        <v>129</v>
      </c>
      <c r="BR17" s="10" t="s">
        <v>129</v>
      </c>
      <c r="BS17" s="10" t="s">
        <v>129</v>
      </c>
      <c r="BT17" s="10" t="s">
        <v>129</v>
      </c>
      <c r="BU17" s="10" t="s">
        <v>129</v>
      </c>
      <c r="BV17" s="10" t="s">
        <v>129</v>
      </c>
      <c r="BW17" s="10" t="s">
        <v>129</v>
      </c>
      <c r="BX17" s="10" t="s">
        <v>129</v>
      </c>
      <c r="BY17" s="10" t="s">
        <v>129</v>
      </c>
      <c r="BZ17" s="10" t="s">
        <v>129</v>
      </c>
      <c r="CA17" s="10" t="s">
        <v>129</v>
      </c>
      <c r="CB17" s="10" t="s">
        <v>129</v>
      </c>
      <c r="CC17" s="10" t="s">
        <v>129</v>
      </c>
      <c r="CD17" s="10" t="s">
        <v>129</v>
      </c>
      <c r="CE17" s="10" t="s">
        <v>129</v>
      </c>
      <c r="CF17" s="10" t="s">
        <v>129</v>
      </c>
    </row>
    <row r="18" spans="1:84" ht="15" x14ac:dyDescent="0.25">
      <c r="A18" s="21">
        <f t="shared" si="1"/>
        <v>0</v>
      </c>
      <c r="B18" s="7" t="s">
        <v>100</v>
      </c>
      <c r="C18" s="9">
        <v>3086377</v>
      </c>
      <c r="D18" s="9">
        <v>22745</v>
      </c>
      <c r="E18" s="9">
        <v>1131</v>
      </c>
      <c r="F18" s="9">
        <v>147</v>
      </c>
      <c r="G18" s="9">
        <v>4145</v>
      </c>
      <c r="H18" s="9">
        <v>45947</v>
      </c>
      <c r="I18" s="9">
        <v>5979</v>
      </c>
      <c r="J18" s="9">
        <v>8702</v>
      </c>
      <c r="K18" s="9">
        <v>10027</v>
      </c>
      <c r="L18" s="9">
        <v>6725</v>
      </c>
      <c r="M18" s="9">
        <v>1067</v>
      </c>
      <c r="N18" s="9">
        <v>38832</v>
      </c>
      <c r="O18" s="9">
        <v>11335</v>
      </c>
      <c r="P18" s="9">
        <v>25897</v>
      </c>
      <c r="Q18" s="9">
        <v>17086</v>
      </c>
      <c r="R18" s="9">
        <v>14640</v>
      </c>
      <c r="S18" s="9">
        <v>52019</v>
      </c>
      <c r="T18" s="9">
        <v>33502</v>
      </c>
      <c r="U18" s="9">
        <v>35248</v>
      </c>
      <c r="V18" s="9">
        <v>78322</v>
      </c>
      <c r="W18" s="9">
        <v>85556</v>
      </c>
      <c r="X18" s="9">
        <v>10817</v>
      </c>
      <c r="Y18" s="9">
        <v>23973</v>
      </c>
      <c r="Z18" s="9">
        <v>20746</v>
      </c>
      <c r="AA18" s="9">
        <v>50660</v>
      </c>
      <c r="AB18" s="9">
        <v>7659</v>
      </c>
      <c r="AC18" s="9">
        <v>28162</v>
      </c>
      <c r="AD18" s="9">
        <v>175427</v>
      </c>
      <c r="AE18" s="9">
        <v>62361</v>
      </c>
      <c r="AF18" s="9">
        <v>163925</v>
      </c>
      <c r="AG18" s="9">
        <v>120980</v>
      </c>
      <c r="AH18" s="9">
        <v>46360</v>
      </c>
      <c r="AI18" s="9">
        <v>4112</v>
      </c>
      <c r="AJ18" s="9">
        <v>4273</v>
      </c>
      <c r="AK18" s="34">
        <v>49250</v>
      </c>
      <c r="AL18" s="9">
        <v>25865</v>
      </c>
      <c r="AM18" s="9">
        <v>33556</v>
      </c>
      <c r="AN18" s="9">
        <v>19318</v>
      </c>
      <c r="AO18" s="9">
        <v>14885</v>
      </c>
      <c r="AP18" s="9">
        <v>29192</v>
      </c>
      <c r="AQ18" s="9">
        <v>95758</v>
      </c>
      <c r="AR18" s="9">
        <v>69979</v>
      </c>
      <c r="AS18" s="9">
        <v>26818</v>
      </c>
      <c r="AT18" s="9">
        <v>22501</v>
      </c>
      <c r="AU18" s="9">
        <v>140128</v>
      </c>
      <c r="AV18" s="34">
        <v>211425</v>
      </c>
      <c r="AW18" s="9">
        <v>98086</v>
      </c>
      <c r="AX18" s="9">
        <v>48625</v>
      </c>
      <c r="AY18" s="9">
        <v>77367</v>
      </c>
      <c r="AZ18" s="9">
        <v>11837</v>
      </c>
      <c r="BA18" s="9">
        <v>14617</v>
      </c>
      <c r="BB18" s="9">
        <v>66772</v>
      </c>
      <c r="BC18" s="9">
        <v>25488</v>
      </c>
      <c r="BD18" s="9">
        <v>1663</v>
      </c>
      <c r="BE18" s="9">
        <v>74676</v>
      </c>
      <c r="BF18" s="9">
        <v>202794</v>
      </c>
      <c r="BG18" s="9">
        <v>145006</v>
      </c>
      <c r="BH18" s="9">
        <v>175473</v>
      </c>
      <c r="BI18" s="9">
        <v>73586</v>
      </c>
      <c r="BJ18" s="9">
        <v>18526</v>
      </c>
      <c r="BK18" s="9">
        <v>15173</v>
      </c>
      <c r="BL18" s="9">
        <v>33799</v>
      </c>
      <c r="BM18" s="9">
        <v>3074</v>
      </c>
      <c r="BN18" s="9">
        <v>35134</v>
      </c>
      <c r="BO18" s="9">
        <v>7499</v>
      </c>
      <c r="BP18" s="9">
        <v>0</v>
      </c>
      <c r="BQ18" s="9" t="s">
        <v>129</v>
      </c>
      <c r="BR18" s="9" t="s">
        <v>129</v>
      </c>
      <c r="BS18" s="9" t="s">
        <v>129</v>
      </c>
      <c r="BT18" s="9" t="s">
        <v>129</v>
      </c>
      <c r="BU18" s="9" t="s">
        <v>129</v>
      </c>
      <c r="BV18" s="9" t="s">
        <v>129</v>
      </c>
      <c r="BW18" s="9" t="s">
        <v>129</v>
      </c>
      <c r="BX18" s="9" t="s">
        <v>129</v>
      </c>
      <c r="BY18" s="9" t="s">
        <v>129</v>
      </c>
      <c r="BZ18" s="9" t="s">
        <v>129</v>
      </c>
      <c r="CA18" s="9" t="s">
        <v>129</v>
      </c>
      <c r="CB18" s="9" t="s">
        <v>129</v>
      </c>
      <c r="CC18" s="9" t="s">
        <v>129</v>
      </c>
      <c r="CD18" s="9" t="s">
        <v>129</v>
      </c>
      <c r="CE18" s="9" t="s">
        <v>129</v>
      </c>
      <c r="CF18" s="9" t="s">
        <v>129</v>
      </c>
    </row>
    <row r="19" spans="1:84" ht="15" x14ac:dyDescent="0.25">
      <c r="A19" s="21">
        <f t="shared" si="1"/>
        <v>0</v>
      </c>
      <c r="B19" s="7" t="s">
        <v>101</v>
      </c>
      <c r="C19" s="17">
        <v>24420.49</v>
      </c>
      <c r="D19" s="17">
        <v>234.19</v>
      </c>
      <c r="E19" s="17">
        <v>253.72</v>
      </c>
      <c r="F19" s="17">
        <v>30.15</v>
      </c>
      <c r="G19" s="17">
        <v>172.38</v>
      </c>
      <c r="H19" s="17">
        <v>424.92</v>
      </c>
      <c r="I19" s="17">
        <v>156.94999999999999</v>
      </c>
      <c r="J19" s="17">
        <v>590.54999999999995</v>
      </c>
      <c r="K19" s="17">
        <v>43.08</v>
      </c>
      <c r="L19" s="17">
        <v>74.92</v>
      </c>
      <c r="M19" s="17">
        <v>74.27</v>
      </c>
      <c r="N19" s="17">
        <v>103.15</v>
      </c>
      <c r="O19" s="17">
        <v>20.53</v>
      </c>
      <c r="P19" s="17">
        <v>129.69999999999999</v>
      </c>
      <c r="Q19" s="17">
        <v>150.30000000000001</v>
      </c>
      <c r="R19" s="17">
        <v>30.03</v>
      </c>
      <c r="S19" s="17">
        <v>361.5</v>
      </c>
      <c r="T19" s="17">
        <v>134.72</v>
      </c>
      <c r="U19" s="17">
        <v>220.75</v>
      </c>
      <c r="V19" s="17">
        <v>171.8</v>
      </c>
      <c r="W19" s="17">
        <v>106.59</v>
      </c>
      <c r="X19" s="17">
        <v>33.44</v>
      </c>
      <c r="Y19" s="17">
        <v>262.69</v>
      </c>
      <c r="Z19" s="17">
        <v>220.61</v>
      </c>
      <c r="AA19" s="17">
        <v>429.34</v>
      </c>
      <c r="AB19" s="17">
        <v>84.58</v>
      </c>
      <c r="AC19" s="10">
        <v>94</v>
      </c>
      <c r="AD19" s="17">
        <v>1648.72</v>
      </c>
      <c r="AE19" s="17">
        <v>381.56</v>
      </c>
      <c r="AF19" s="17">
        <v>1654.28</v>
      </c>
      <c r="AG19" s="17">
        <v>1114.93</v>
      </c>
      <c r="AH19" s="17">
        <v>691.32</v>
      </c>
      <c r="AI19" s="17">
        <v>88.64</v>
      </c>
      <c r="AJ19" s="17">
        <v>7.29</v>
      </c>
      <c r="AK19" s="33">
        <v>649.45000000000005</v>
      </c>
      <c r="AL19" s="17">
        <v>81.2</v>
      </c>
      <c r="AM19" s="17">
        <v>297.83</v>
      </c>
      <c r="AN19" s="17">
        <v>78.760000000000005</v>
      </c>
      <c r="AO19" s="17">
        <v>89.2</v>
      </c>
      <c r="AP19" s="17">
        <v>327.5</v>
      </c>
      <c r="AQ19" s="17">
        <v>1398.48</v>
      </c>
      <c r="AR19" s="17">
        <v>812.88</v>
      </c>
      <c r="AS19" s="17">
        <v>166.33</v>
      </c>
      <c r="AT19" s="17">
        <v>167.92</v>
      </c>
      <c r="AU19" s="17">
        <v>1625.24</v>
      </c>
      <c r="AV19" s="33">
        <v>1391.6</v>
      </c>
      <c r="AW19" s="17">
        <v>643.09</v>
      </c>
      <c r="AX19" s="17">
        <v>258.29000000000002</v>
      </c>
      <c r="AY19" s="17">
        <v>370.28</v>
      </c>
      <c r="AZ19" s="17">
        <v>235.49</v>
      </c>
      <c r="BA19" s="17">
        <v>106.84</v>
      </c>
      <c r="BB19" s="17">
        <v>332.16</v>
      </c>
      <c r="BC19" s="17">
        <v>161.19</v>
      </c>
      <c r="BD19" s="17">
        <v>19.190000000000001</v>
      </c>
      <c r="BE19" s="17">
        <v>439.77</v>
      </c>
      <c r="BF19" s="17">
        <v>1531.66</v>
      </c>
      <c r="BG19" s="17">
        <v>1252.3</v>
      </c>
      <c r="BH19" s="17">
        <v>1000.82</v>
      </c>
      <c r="BI19" s="17">
        <v>167.3</v>
      </c>
      <c r="BJ19" s="17">
        <v>235.87</v>
      </c>
      <c r="BK19" s="17">
        <v>169.84</v>
      </c>
      <c r="BL19" s="17">
        <v>79.790000000000006</v>
      </c>
      <c r="BM19" s="17">
        <v>23.18</v>
      </c>
      <c r="BN19" s="17">
        <v>97.29</v>
      </c>
      <c r="BO19" s="17">
        <v>14.15</v>
      </c>
      <c r="BP19" s="10">
        <v>0</v>
      </c>
      <c r="BQ19" s="10" t="s">
        <v>129</v>
      </c>
      <c r="BR19" s="10" t="s">
        <v>129</v>
      </c>
      <c r="BS19" s="10" t="s">
        <v>129</v>
      </c>
      <c r="BT19" s="10" t="s">
        <v>129</v>
      </c>
      <c r="BU19" s="10" t="s">
        <v>129</v>
      </c>
      <c r="BV19" s="10" t="s">
        <v>129</v>
      </c>
      <c r="BW19" s="10" t="s">
        <v>129</v>
      </c>
      <c r="BX19" s="10" t="s">
        <v>129</v>
      </c>
      <c r="BY19" s="10" t="s">
        <v>129</v>
      </c>
      <c r="BZ19" s="10" t="s">
        <v>129</v>
      </c>
      <c r="CA19" s="10" t="s">
        <v>129</v>
      </c>
      <c r="CB19" s="10" t="s">
        <v>129</v>
      </c>
      <c r="CC19" s="10" t="s">
        <v>129</v>
      </c>
      <c r="CD19" s="10" t="s">
        <v>129</v>
      </c>
      <c r="CE19" s="10" t="s">
        <v>129</v>
      </c>
      <c r="CF19" s="10" t="s">
        <v>129</v>
      </c>
    </row>
    <row r="20" spans="1:84" s="35" customFormat="1" ht="15" x14ac:dyDescent="0.25">
      <c r="A20" s="50">
        <f t="shared" si="1"/>
        <v>-179851.61</v>
      </c>
      <c r="B20" s="32" t="s">
        <v>102</v>
      </c>
      <c r="C20" s="33">
        <v>355477.75</v>
      </c>
      <c r="D20" s="34" t="s">
        <v>129</v>
      </c>
      <c r="E20" s="34" t="s">
        <v>129</v>
      </c>
      <c r="F20" s="34" t="s">
        <v>129</v>
      </c>
      <c r="G20" s="33">
        <v>418.53</v>
      </c>
      <c r="H20" s="33">
        <v>5473.56</v>
      </c>
      <c r="I20" s="33">
        <v>166.06</v>
      </c>
      <c r="J20" s="33">
        <v>309.48</v>
      </c>
      <c r="K20" s="33">
        <v>179.5</v>
      </c>
      <c r="L20" s="33">
        <v>262.06</v>
      </c>
      <c r="M20" s="34" t="s">
        <v>129</v>
      </c>
      <c r="N20" s="34" t="s">
        <v>129</v>
      </c>
      <c r="O20" s="34" t="s">
        <v>129</v>
      </c>
      <c r="P20" s="33">
        <v>699.15</v>
      </c>
      <c r="Q20" s="33">
        <v>993.99</v>
      </c>
      <c r="R20" s="33">
        <v>293.95999999999998</v>
      </c>
      <c r="S20" s="33">
        <v>939.59</v>
      </c>
      <c r="T20" s="34" t="s">
        <v>129</v>
      </c>
      <c r="U20" s="33">
        <v>597.66999999999996</v>
      </c>
      <c r="V20" s="34" t="s">
        <v>129</v>
      </c>
      <c r="W20" s="34" t="s">
        <v>129</v>
      </c>
      <c r="X20" s="34" t="s">
        <v>129</v>
      </c>
      <c r="Y20" s="34" t="s">
        <v>129</v>
      </c>
      <c r="Z20" s="33">
        <v>426.58</v>
      </c>
      <c r="AA20" s="33">
        <v>3475.33</v>
      </c>
      <c r="AB20" s="33">
        <v>684.79</v>
      </c>
      <c r="AC20" s="33">
        <v>1331.1</v>
      </c>
      <c r="AD20" s="33">
        <v>8004.02</v>
      </c>
      <c r="AE20" s="33">
        <v>1615.11</v>
      </c>
      <c r="AF20" s="33">
        <v>14942.81</v>
      </c>
      <c r="AG20" s="33">
        <v>9372.0499999999993</v>
      </c>
      <c r="AH20" s="33">
        <v>2535.7800000000002</v>
      </c>
      <c r="AI20" s="33">
        <v>55.75</v>
      </c>
      <c r="AJ20" s="34" t="s">
        <v>129</v>
      </c>
      <c r="AK20" s="33">
        <v>1224.4100000000001</v>
      </c>
      <c r="AL20" s="33">
        <v>969.03</v>
      </c>
      <c r="AM20" s="33">
        <v>2715.81</v>
      </c>
      <c r="AN20" s="34" t="s">
        <v>129</v>
      </c>
      <c r="AO20" s="34" t="s">
        <v>129</v>
      </c>
      <c r="AP20" s="33">
        <v>3347.6</v>
      </c>
      <c r="AQ20" s="34" t="s">
        <v>129</v>
      </c>
      <c r="AR20" s="33">
        <v>6063.34</v>
      </c>
      <c r="AS20" s="33">
        <v>3124.93</v>
      </c>
      <c r="AT20" s="33">
        <v>3693.71</v>
      </c>
      <c r="AU20" s="34" t="s">
        <v>129</v>
      </c>
      <c r="AV20" s="33">
        <v>21130.57</v>
      </c>
      <c r="AW20" s="33">
        <v>14122.82</v>
      </c>
      <c r="AX20" s="33">
        <v>2808.4</v>
      </c>
      <c r="AY20" s="33">
        <v>2269.4899999999998</v>
      </c>
      <c r="AZ20" s="34" t="s">
        <v>129</v>
      </c>
      <c r="BA20" s="34" t="s">
        <v>129</v>
      </c>
      <c r="BB20" s="33">
        <v>17833.650000000001</v>
      </c>
      <c r="BC20" s="33">
        <v>1935.65</v>
      </c>
      <c r="BD20" s="33">
        <v>187.2</v>
      </c>
      <c r="BE20" s="33">
        <v>2719.58</v>
      </c>
      <c r="BF20" s="33">
        <v>8761.4500000000007</v>
      </c>
      <c r="BG20" s="33">
        <v>9786.69</v>
      </c>
      <c r="BH20" s="33">
        <v>11844.91</v>
      </c>
      <c r="BI20" s="33">
        <v>4272.88</v>
      </c>
      <c r="BJ20" s="33">
        <v>1704.23</v>
      </c>
      <c r="BK20" s="33">
        <v>698.66</v>
      </c>
      <c r="BL20" s="33">
        <v>696.46</v>
      </c>
      <c r="BM20" s="33">
        <v>69.709999999999994</v>
      </c>
      <c r="BN20" s="33">
        <v>689.53</v>
      </c>
      <c r="BO20" s="33">
        <v>178.56</v>
      </c>
      <c r="BP20" s="34" t="s">
        <v>129</v>
      </c>
      <c r="BQ20" s="34" t="s">
        <v>129</v>
      </c>
      <c r="BR20" s="34" t="s">
        <v>129</v>
      </c>
      <c r="BS20" s="34" t="s">
        <v>129</v>
      </c>
      <c r="BT20" s="34" t="s">
        <v>129</v>
      </c>
      <c r="BU20" s="34" t="s">
        <v>129</v>
      </c>
      <c r="BV20" s="34" t="s">
        <v>129</v>
      </c>
      <c r="BW20" s="34" t="s">
        <v>129</v>
      </c>
      <c r="BX20" s="34" t="s">
        <v>129</v>
      </c>
      <c r="BY20" s="34" t="s">
        <v>129</v>
      </c>
      <c r="BZ20" s="34" t="s">
        <v>129</v>
      </c>
      <c r="CA20" s="34" t="s">
        <v>129</v>
      </c>
      <c r="CB20" s="34" t="s">
        <v>129</v>
      </c>
      <c r="CC20" s="34" t="s">
        <v>129</v>
      </c>
      <c r="CD20" s="34" t="s">
        <v>129</v>
      </c>
      <c r="CE20" s="34" t="s">
        <v>129</v>
      </c>
      <c r="CF20" s="34" t="s">
        <v>129</v>
      </c>
    </row>
    <row r="21" spans="1:84" ht="15" x14ac:dyDescent="0.25">
      <c r="A21" s="21">
        <f t="shared" si="1"/>
        <v>-2.0000000018626451E-2</v>
      </c>
      <c r="B21" s="7" t="s">
        <v>103</v>
      </c>
      <c r="C21" s="17">
        <v>147236.29999999999</v>
      </c>
      <c r="D21" s="17">
        <v>5242.87</v>
      </c>
      <c r="E21" s="17">
        <v>136.43</v>
      </c>
      <c r="F21" s="17">
        <v>596.66999999999996</v>
      </c>
      <c r="G21" s="17">
        <v>521.24</v>
      </c>
      <c r="H21" s="17">
        <v>5209.68</v>
      </c>
      <c r="I21" s="17">
        <v>425.8</v>
      </c>
      <c r="J21" s="17">
        <v>141.26</v>
      </c>
      <c r="K21" s="17">
        <v>406.54</v>
      </c>
      <c r="L21" s="17">
        <v>244.85</v>
      </c>
      <c r="M21" s="17">
        <v>139.47</v>
      </c>
      <c r="N21" s="17">
        <v>865.43</v>
      </c>
      <c r="O21" s="17">
        <v>856.24</v>
      </c>
      <c r="P21" s="17">
        <v>640.32000000000005</v>
      </c>
      <c r="Q21" s="17">
        <v>754.52</v>
      </c>
      <c r="R21" s="17">
        <v>1105.48</v>
      </c>
      <c r="S21" s="17">
        <v>1008.44</v>
      </c>
      <c r="T21" s="17">
        <v>216.87</v>
      </c>
      <c r="U21" s="17">
        <v>500.6</v>
      </c>
      <c r="V21" s="17">
        <v>622.13</v>
      </c>
      <c r="W21" s="17">
        <v>198.83</v>
      </c>
      <c r="X21" s="17">
        <v>226.01</v>
      </c>
      <c r="Y21" s="17">
        <v>320.22000000000003</v>
      </c>
      <c r="Z21" s="17">
        <v>349.35</v>
      </c>
      <c r="AA21" s="17">
        <v>4630.92</v>
      </c>
      <c r="AB21" s="17">
        <v>717.54</v>
      </c>
      <c r="AC21" s="17">
        <v>1134.44</v>
      </c>
      <c r="AD21" s="17">
        <v>3103.64</v>
      </c>
      <c r="AE21" s="17">
        <v>1227.73</v>
      </c>
      <c r="AF21" s="17">
        <v>9794.36</v>
      </c>
      <c r="AG21" s="17">
        <v>5741.43</v>
      </c>
      <c r="AH21" s="17">
        <v>2528.6999999999998</v>
      </c>
      <c r="AI21" s="17">
        <v>2964.15</v>
      </c>
      <c r="AJ21" s="17">
        <v>372.73</v>
      </c>
      <c r="AK21" s="33">
        <v>2304.64</v>
      </c>
      <c r="AL21" s="17">
        <v>547.16</v>
      </c>
      <c r="AM21" s="17">
        <v>6218.9</v>
      </c>
      <c r="AN21" s="17">
        <v>359.4</v>
      </c>
      <c r="AO21" s="17">
        <v>513.13</v>
      </c>
      <c r="AP21" s="17">
        <v>2754.96</v>
      </c>
      <c r="AQ21" s="17">
        <v>1810.34</v>
      </c>
      <c r="AR21" s="17">
        <v>6124.88</v>
      </c>
      <c r="AS21" s="17">
        <v>627.92999999999995</v>
      </c>
      <c r="AT21" s="17">
        <v>540.47</v>
      </c>
      <c r="AU21" s="17">
        <v>17391.21</v>
      </c>
      <c r="AV21" s="33">
        <v>11039.92</v>
      </c>
      <c r="AW21" s="17">
        <v>2932.45</v>
      </c>
      <c r="AX21" s="17">
        <v>1290.96</v>
      </c>
      <c r="AY21" s="17">
        <v>1992.39</v>
      </c>
      <c r="AZ21" s="17">
        <v>523.37</v>
      </c>
      <c r="BA21" s="17">
        <v>177.49</v>
      </c>
      <c r="BB21" s="17">
        <v>544.42999999999995</v>
      </c>
      <c r="BC21" s="17">
        <v>330.93</v>
      </c>
      <c r="BD21" s="17">
        <v>230.56</v>
      </c>
      <c r="BE21" s="17">
        <v>1230.01</v>
      </c>
      <c r="BF21" s="17">
        <v>15608.15</v>
      </c>
      <c r="BG21" s="17">
        <v>7795.47</v>
      </c>
      <c r="BH21" s="17">
        <v>6114.71</v>
      </c>
      <c r="BI21" s="17">
        <v>647.35</v>
      </c>
      <c r="BJ21" s="17">
        <v>1519.02</v>
      </c>
      <c r="BK21" s="17">
        <v>284.45999999999998</v>
      </c>
      <c r="BL21" s="17">
        <v>921.32</v>
      </c>
      <c r="BM21" s="10">
        <v>243</v>
      </c>
      <c r="BN21" s="17">
        <v>1057.4100000000001</v>
      </c>
      <c r="BO21" s="17">
        <v>614.97</v>
      </c>
      <c r="BP21" s="10">
        <v>0</v>
      </c>
      <c r="BQ21" s="10" t="s">
        <v>129</v>
      </c>
      <c r="BR21" s="10" t="s">
        <v>129</v>
      </c>
      <c r="BS21" s="10" t="s">
        <v>129</v>
      </c>
      <c r="BT21" s="10" t="s">
        <v>129</v>
      </c>
      <c r="BU21" s="10" t="s">
        <v>129</v>
      </c>
      <c r="BV21" s="10" t="s">
        <v>129</v>
      </c>
      <c r="BW21" s="10" t="s">
        <v>129</v>
      </c>
      <c r="BX21" s="10" t="s">
        <v>129</v>
      </c>
      <c r="BY21" s="10" t="s">
        <v>129</v>
      </c>
      <c r="BZ21" s="10" t="s">
        <v>129</v>
      </c>
      <c r="CA21" s="10" t="s">
        <v>129</v>
      </c>
      <c r="CB21" s="10" t="s">
        <v>129</v>
      </c>
      <c r="CC21" s="10" t="s">
        <v>129</v>
      </c>
      <c r="CD21" s="10" t="s">
        <v>129</v>
      </c>
      <c r="CE21" s="10" t="s">
        <v>129</v>
      </c>
      <c r="CF21" s="10" t="s">
        <v>129</v>
      </c>
    </row>
    <row r="22" spans="1:84" ht="15" x14ac:dyDescent="0.25">
      <c r="A22" s="21">
        <f t="shared" si="1"/>
        <v>0</v>
      </c>
      <c r="B22" s="7" t="s">
        <v>104</v>
      </c>
      <c r="C22" s="16">
        <v>1021086.1</v>
      </c>
      <c r="D22" s="16">
        <v>27565.4</v>
      </c>
      <c r="E22" s="16">
        <v>795.5</v>
      </c>
      <c r="F22" s="9">
        <v>1204</v>
      </c>
      <c r="G22" s="16">
        <v>2318.6</v>
      </c>
      <c r="H22" s="16">
        <v>25731.9</v>
      </c>
      <c r="I22" s="16">
        <v>6274.8</v>
      </c>
      <c r="J22" s="16">
        <v>1565.7</v>
      </c>
      <c r="K22" s="16">
        <v>3836.7</v>
      </c>
      <c r="L22" s="16">
        <v>1708.9</v>
      </c>
      <c r="M22" s="9">
        <v>-410</v>
      </c>
      <c r="N22" s="16">
        <v>8567.2000000000007</v>
      </c>
      <c r="O22" s="16">
        <v>7062.9</v>
      </c>
      <c r="P22" s="16">
        <v>5781.2</v>
      </c>
      <c r="Q22" s="16">
        <v>5251.5</v>
      </c>
      <c r="R22" s="16">
        <v>4572.6000000000004</v>
      </c>
      <c r="S22" s="16">
        <v>10460.5</v>
      </c>
      <c r="T22" s="16">
        <v>1469.6</v>
      </c>
      <c r="U22" s="16">
        <v>3673.4</v>
      </c>
      <c r="V22" s="16">
        <v>7253.4</v>
      </c>
      <c r="W22" s="16">
        <v>8814.7999999999993</v>
      </c>
      <c r="X22" s="16">
        <v>3247.7</v>
      </c>
      <c r="Y22" s="9">
        <v>4844</v>
      </c>
      <c r="Z22" s="16">
        <v>8628.5</v>
      </c>
      <c r="AA22" s="9">
        <v>25928</v>
      </c>
      <c r="AB22" s="16">
        <v>4527.8999999999996</v>
      </c>
      <c r="AC22" s="9">
        <v>7406</v>
      </c>
      <c r="AD22" s="16">
        <v>60255.199999999997</v>
      </c>
      <c r="AE22" s="16">
        <v>13850.1</v>
      </c>
      <c r="AF22" s="16">
        <v>63766.3</v>
      </c>
      <c r="AG22" s="9">
        <v>54116</v>
      </c>
      <c r="AH22" s="16">
        <v>22553.200000000001</v>
      </c>
      <c r="AI22" s="16">
        <v>343.1</v>
      </c>
      <c r="AJ22" s="16">
        <v>-224.3</v>
      </c>
      <c r="AK22" s="33">
        <v>21282.5</v>
      </c>
      <c r="AL22" s="16">
        <v>2556.9</v>
      </c>
      <c r="AM22" s="9">
        <v>31501</v>
      </c>
      <c r="AN22" s="16">
        <v>3763.8</v>
      </c>
      <c r="AO22" s="16">
        <v>4411.8</v>
      </c>
      <c r="AP22" s="16">
        <v>12982.5</v>
      </c>
      <c r="AQ22" s="16">
        <v>20155.2</v>
      </c>
      <c r="AR22" s="16">
        <v>28898.400000000001</v>
      </c>
      <c r="AS22" s="16">
        <v>7917.2</v>
      </c>
      <c r="AT22" s="16">
        <v>8520.7000000000007</v>
      </c>
      <c r="AU22" s="9">
        <v>86919</v>
      </c>
      <c r="AV22" s="33">
        <v>49266.3</v>
      </c>
      <c r="AW22" s="16">
        <v>26311.200000000001</v>
      </c>
      <c r="AX22" s="16">
        <v>11297.7</v>
      </c>
      <c r="AY22" s="16">
        <v>13067.3</v>
      </c>
      <c r="AZ22" s="16">
        <v>6476.8</v>
      </c>
      <c r="BA22" s="16">
        <v>7338.3</v>
      </c>
      <c r="BB22" s="16">
        <v>7232.5</v>
      </c>
      <c r="BC22" s="9">
        <v>5628</v>
      </c>
      <c r="BD22" s="16">
        <v>861.4</v>
      </c>
      <c r="BE22" s="16">
        <v>29963.7</v>
      </c>
      <c r="BF22" s="16">
        <v>55190.2</v>
      </c>
      <c r="BG22" s="16">
        <v>57415.4</v>
      </c>
      <c r="BH22" s="16">
        <v>60126.2</v>
      </c>
      <c r="BI22" s="16">
        <v>16657.3</v>
      </c>
      <c r="BJ22" s="16">
        <v>7669.8</v>
      </c>
      <c r="BK22" s="16">
        <v>8231.6</v>
      </c>
      <c r="BL22" s="16">
        <v>7921.6</v>
      </c>
      <c r="BM22" s="16">
        <v>1728.9</v>
      </c>
      <c r="BN22" s="16">
        <v>7979.6</v>
      </c>
      <c r="BO22" s="9">
        <v>9073</v>
      </c>
      <c r="BP22" s="9">
        <v>0</v>
      </c>
      <c r="BQ22" s="9" t="s">
        <v>129</v>
      </c>
      <c r="BR22" s="9" t="s">
        <v>129</v>
      </c>
      <c r="BS22" s="9" t="s">
        <v>129</v>
      </c>
      <c r="BT22" s="9" t="s">
        <v>129</v>
      </c>
      <c r="BU22" s="9" t="s">
        <v>129</v>
      </c>
      <c r="BV22" s="9" t="s">
        <v>129</v>
      </c>
      <c r="BW22" s="9" t="s">
        <v>129</v>
      </c>
      <c r="BX22" s="9" t="s">
        <v>129</v>
      </c>
      <c r="BY22" s="9" t="s">
        <v>129</v>
      </c>
      <c r="BZ22" s="9" t="s">
        <v>129</v>
      </c>
      <c r="CA22" s="9" t="s">
        <v>129</v>
      </c>
      <c r="CB22" s="9" t="s">
        <v>129</v>
      </c>
      <c r="CC22" s="9" t="s">
        <v>129</v>
      </c>
      <c r="CD22" s="9" t="s">
        <v>129</v>
      </c>
      <c r="CE22" s="9" t="s">
        <v>129</v>
      </c>
      <c r="CF22" s="9" t="s">
        <v>129</v>
      </c>
    </row>
    <row r="23" spans="1:84" ht="15" x14ac:dyDescent="0.25">
      <c r="A23" s="21">
        <f t="shared" si="1"/>
        <v>1.9999999785795808E-2</v>
      </c>
      <c r="B23" s="7" t="s">
        <v>105</v>
      </c>
      <c r="C23" s="17">
        <v>2056545.2</v>
      </c>
      <c r="D23" s="17">
        <v>25950.400000000001</v>
      </c>
      <c r="E23" s="17">
        <v>2765.91</v>
      </c>
      <c r="F23" s="17">
        <v>948.7</v>
      </c>
      <c r="G23" s="17">
        <v>2004.23</v>
      </c>
      <c r="H23" s="17">
        <v>44094.82</v>
      </c>
      <c r="I23" s="17">
        <v>5956.14</v>
      </c>
      <c r="J23" s="17">
        <v>3342.33</v>
      </c>
      <c r="K23" s="17">
        <v>4719.8</v>
      </c>
      <c r="L23" s="17">
        <v>2524.6999999999998</v>
      </c>
      <c r="M23" s="17">
        <v>1244.8</v>
      </c>
      <c r="N23" s="17">
        <v>15887.15</v>
      </c>
      <c r="O23" s="17">
        <v>11965.46</v>
      </c>
      <c r="P23" s="17">
        <v>8792.1</v>
      </c>
      <c r="Q23" s="17">
        <v>7675.2</v>
      </c>
      <c r="R23" s="17">
        <v>4155.3</v>
      </c>
      <c r="S23" s="17">
        <v>18972.87</v>
      </c>
      <c r="T23" s="17">
        <v>10183.49</v>
      </c>
      <c r="U23" s="17">
        <v>6564.93</v>
      </c>
      <c r="V23" s="17">
        <v>12404.33</v>
      </c>
      <c r="W23" s="17">
        <v>10505.9</v>
      </c>
      <c r="X23" s="17">
        <v>16194.89</v>
      </c>
      <c r="Y23" s="17">
        <v>7339.23</v>
      </c>
      <c r="Z23" s="17">
        <v>26879.31</v>
      </c>
      <c r="AA23" s="17">
        <v>32300.21</v>
      </c>
      <c r="AB23" s="17">
        <v>4235.55</v>
      </c>
      <c r="AC23" s="17">
        <v>17480.84</v>
      </c>
      <c r="AD23" s="17">
        <v>116475.13</v>
      </c>
      <c r="AE23" s="17">
        <v>27896.6</v>
      </c>
      <c r="AF23" s="17">
        <v>88483.8</v>
      </c>
      <c r="AG23" s="17">
        <v>93978.8</v>
      </c>
      <c r="AH23" s="17">
        <v>38088.15</v>
      </c>
      <c r="AI23" s="17">
        <v>1800.39</v>
      </c>
      <c r="AJ23" s="17">
        <v>2299.1</v>
      </c>
      <c r="AK23" s="33">
        <v>36831.67</v>
      </c>
      <c r="AL23" s="17">
        <v>6388.1</v>
      </c>
      <c r="AM23" s="17">
        <v>29749.49</v>
      </c>
      <c r="AN23" s="17">
        <v>15577.16</v>
      </c>
      <c r="AO23" s="17">
        <v>9657.85</v>
      </c>
      <c r="AP23" s="17">
        <v>23966.1</v>
      </c>
      <c r="AQ23" s="17">
        <v>67272.03</v>
      </c>
      <c r="AR23" s="17">
        <v>48194.1</v>
      </c>
      <c r="AS23" s="17">
        <v>9693.2999999999993</v>
      </c>
      <c r="AT23" s="17">
        <v>21929.5</v>
      </c>
      <c r="AU23" s="17">
        <v>188280.9</v>
      </c>
      <c r="AV23" s="33">
        <v>119334.68</v>
      </c>
      <c r="AW23" s="17">
        <v>85478.05</v>
      </c>
      <c r="AX23" s="17">
        <v>35870.21</v>
      </c>
      <c r="AY23" s="10">
        <v>43331</v>
      </c>
      <c r="AZ23" s="17">
        <v>7802.6</v>
      </c>
      <c r="BA23" s="17">
        <v>8410.41</v>
      </c>
      <c r="BB23" s="17">
        <v>34567.74</v>
      </c>
      <c r="BC23" s="17">
        <v>33597.769999999997</v>
      </c>
      <c r="BD23" s="17">
        <v>860.9</v>
      </c>
      <c r="BE23" s="17">
        <v>50946.2</v>
      </c>
      <c r="BF23" s="17">
        <v>148777.44</v>
      </c>
      <c r="BG23" s="17">
        <v>113082.97</v>
      </c>
      <c r="BH23" s="17">
        <v>123016.81</v>
      </c>
      <c r="BI23" s="17">
        <v>63176.72</v>
      </c>
      <c r="BJ23" s="17">
        <v>13937.93</v>
      </c>
      <c r="BK23" s="17">
        <v>12348.06</v>
      </c>
      <c r="BL23" s="17">
        <v>14087.19</v>
      </c>
      <c r="BM23" s="17">
        <v>4763.8</v>
      </c>
      <c r="BN23" s="17">
        <v>8885.68</v>
      </c>
      <c r="BO23" s="17">
        <v>2618.3000000000002</v>
      </c>
      <c r="BP23" s="10">
        <v>0</v>
      </c>
      <c r="BQ23" s="10" t="s">
        <v>129</v>
      </c>
      <c r="BR23" s="10" t="s">
        <v>129</v>
      </c>
      <c r="BS23" s="10" t="s">
        <v>129</v>
      </c>
      <c r="BT23" s="10" t="s">
        <v>129</v>
      </c>
      <c r="BU23" s="10" t="s">
        <v>129</v>
      </c>
      <c r="BV23" s="10" t="s">
        <v>129</v>
      </c>
      <c r="BW23" s="10" t="s">
        <v>129</v>
      </c>
      <c r="BX23" s="10" t="s">
        <v>129</v>
      </c>
      <c r="BY23" s="10" t="s">
        <v>129</v>
      </c>
      <c r="BZ23" s="10" t="s">
        <v>129</v>
      </c>
      <c r="CA23" s="10" t="s">
        <v>129</v>
      </c>
      <c r="CB23" s="10" t="s">
        <v>129</v>
      </c>
      <c r="CC23" s="10" t="s">
        <v>129</v>
      </c>
      <c r="CD23" s="10" t="s">
        <v>129</v>
      </c>
      <c r="CE23" s="10" t="s">
        <v>129</v>
      </c>
      <c r="CF23" s="10" t="s">
        <v>129</v>
      </c>
    </row>
    <row r="24" spans="1:84" ht="15" x14ac:dyDescent="0.25">
      <c r="A24" s="21">
        <f t="shared" si="1"/>
        <v>9.9999999947613105E-3</v>
      </c>
      <c r="B24" s="7" t="s">
        <v>106</v>
      </c>
      <c r="C24" s="16">
        <v>42195.91</v>
      </c>
      <c r="D24" s="16">
        <v>1130.73</v>
      </c>
      <c r="E24" s="16">
        <v>283.35000000000002</v>
      </c>
      <c r="F24" s="16">
        <v>85.46</v>
      </c>
      <c r="G24" s="16">
        <v>552.02</v>
      </c>
      <c r="H24" s="16">
        <v>1983.65</v>
      </c>
      <c r="I24" s="16">
        <v>892.3</v>
      </c>
      <c r="J24" s="9">
        <v>212</v>
      </c>
      <c r="K24" s="16">
        <v>235.59</v>
      </c>
      <c r="L24" s="16">
        <v>155.66999999999999</v>
      </c>
      <c r="M24" s="16">
        <v>402.9</v>
      </c>
      <c r="N24" s="16">
        <v>299.55</v>
      </c>
      <c r="O24" s="16">
        <v>259.56</v>
      </c>
      <c r="P24" s="16">
        <v>110.68</v>
      </c>
      <c r="Q24" s="16">
        <v>537.79</v>
      </c>
      <c r="R24" s="16">
        <v>243.08</v>
      </c>
      <c r="S24" s="16">
        <v>589.19000000000005</v>
      </c>
      <c r="T24" s="16">
        <v>472.58</v>
      </c>
      <c r="U24" s="16">
        <v>473.19</v>
      </c>
      <c r="V24" s="16">
        <v>527.54999999999995</v>
      </c>
      <c r="W24" s="16">
        <v>227.65</v>
      </c>
      <c r="X24" s="16">
        <v>8.18</v>
      </c>
      <c r="Y24" s="16">
        <v>559.59</v>
      </c>
      <c r="Z24" s="16">
        <v>239.57</v>
      </c>
      <c r="AA24" s="16">
        <v>951.03</v>
      </c>
      <c r="AB24" s="16">
        <v>262.22000000000003</v>
      </c>
      <c r="AC24" s="16">
        <v>643.75</v>
      </c>
      <c r="AD24" s="16">
        <v>2448.3200000000002</v>
      </c>
      <c r="AE24" s="16">
        <v>533.48</v>
      </c>
      <c r="AF24" s="16">
        <v>2165.84</v>
      </c>
      <c r="AG24" s="16">
        <v>2547.7399999999998</v>
      </c>
      <c r="AH24" s="16">
        <v>946.73</v>
      </c>
      <c r="AI24" s="16">
        <v>82.48</v>
      </c>
      <c r="AJ24" s="16">
        <v>67.069999999999993</v>
      </c>
      <c r="AK24" s="33">
        <v>287.83999999999997</v>
      </c>
      <c r="AL24" s="16">
        <v>127.64</v>
      </c>
      <c r="AM24" s="16">
        <v>1351.58</v>
      </c>
      <c r="AN24" s="16">
        <v>650.79</v>
      </c>
      <c r="AO24" s="16">
        <v>324.77</v>
      </c>
      <c r="AP24" s="16">
        <v>953.65</v>
      </c>
      <c r="AQ24" s="16">
        <v>451.21</v>
      </c>
      <c r="AR24" s="16">
        <v>1765.78</v>
      </c>
      <c r="AS24" s="16">
        <v>192.32</v>
      </c>
      <c r="AT24" s="16">
        <v>244.39</v>
      </c>
      <c r="AU24" s="16">
        <v>3106.61</v>
      </c>
      <c r="AV24" s="33">
        <v>508.56</v>
      </c>
      <c r="AW24" s="16">
        <v>686.26</v>
      </c>
      <c r="AX24" s="16">
        <v>417.29</v>
      </c>
      <c r="AY24" s="16">
        <v>417.98</v>
      </c>
      <c r="AZ24" s="16">
        <v>174.63</v>
      </c>
      <c r="BA24" s="16">
        <v>217.46</v>
      </c>
      <c r="BB24" s="16">
        <v>81.88</v>
      </c>
      <c r="BC24" s="9">
        <v>85</v>
      </c>
      <c r="BD24" s="16">
        <v>91.62</v>
      </c>
      <c r="BE24" s="16">
        <v>211.38</v>
      </c>
      <c r="BF24" s="16">
        <v>2245.33</v>
      </c>
      <c r="BG24" s="16">
        <v>2495.6799999999998</v>
      </c>
      <c r="BH24" s="16">
        <v>2535.87</v>
      </c>
      <c r="BI24" s="16">
        <v>403.15</v>
      </c>
      <c r="BJ24" s="16">
        <v>362.07</v>
      </c>
      <c r="BK24" s="16">
        <v>196.82</v>
      </c>
      <c r="BL24" s="16">
        <v>147.5</v>
      </c>
      <c r="BM24" s="16">
        <v>106.4</v>
      </c>
      <c r="BN24" s="16">
        <v>208.54</v>
      </c>
      <c r="BO24" s="16">
        <v>15.43</v>
      </c>
      <c r="BP24" s="9" t="s">
        <v>129</v>
      </c>
      <c r="BQ24" s="9" t="s">
        <v>129</v>
      </c>
      <c r="BR24" s="9" t="s">
        <v>129</v>
      </c>
      <c r="BS24" s="9" t="s">
        <v>129</v>
      </c>
      <c r="BT24" s="9" t="s">
        <v>129</v>
      </c>
      <c r="BU24" s="9" t="s">
        <v>129</v>
      </c>
      <c r="BV24" s="9" t="s">
        <v>129</v>
      </c>
      <c r="BW24" s="9" t="s">
        <v>129</v>
      </c>
      <c r="BX24" s="9" t="s">
        <v>129</v>
      </c>
      <c r="BY24" s="9" t="s">
        <v>129</v>
      </c>
      <c r="BZ24" s="9" t="s">
        <v>129</v>
      </c>
      <c r="CA24" s="9" t="s">
        <v>129</v>
      </c>
      <c r="CB24" s="9" t="s">
        <v>129</v>
      </c>
      <c r="CC24" s="9" t="s">
        <v>129</v>
      </c>
      <c r="CD24" s="9" t="s">
        <v>129</v>
      </c>
      <c r="CE24" s="9" t="s">
        <v>129</v>
      </c>
      <c r="CF24" s="9" t="s">
        <v>129</v>
      </c>
    </row>
    <row r="25" spans="1:84" ht="15" x14ac:dyDescent="0.25">
      <c r="A25" s="21">
        <f t="shared" si="1"/>
        <v>2.0000000251457095E-2</v>
      </c>
      <c r="B25" s="7" t="s">
        <v>107</v>
      </c>
      <c r="C25" s="17">
        <v>1496321.89</v>
      </c>
      <c r="D25" s="17">
        <v>27846.09</v>
      </c>
      <c r="E25" s="17">
        <v>2837.43</v>
      </c>
      <c r="F25" s="17">
        <v>683.27</v>
      </c>
      <c r="G25" s="17">
        <v>2291.2600000000002</v>
      </c>
      <c r="H25" s="17">
        <v>29742.65</v>
      </c>
      <c r="I25" s="17">
        <v>21133.599999999999</v>
      </c>
      <c r="J25" s="17">
        <v>3180.44</v>
      </c>
      <c r="K25" s="17">
        <v>6248.95</v>
      </c>
      <c r="L25" s="17">
        <v>3412.92</v>
      </c>
      <c r="M25" s="17">
        <v>1127.55</v>
      </c>
      <c r="N25" s="17">
        <v>13616.82</v>
      </c>
      <c r="O25" s="17">
        <v>9299.27</v>
      </c>
      <c r="P25" s="17">
        <v>12912.66</v>
      </c>
      <c r="Q25" s="17">
        <v>9373.8799999999992</v>
      </c>
      <c r="R25" s="17">
        <v>8406.1200000000008</v>
      </c>
      <c r="S25" s="17">
        <v>31177.33</v>
      </c>
      <c r="T25" s="17">
        <v>9248.9599999999991</v>
      </c>
      <c r="U25" s="17">
        <v>10312.76</v>
      </c>
      <c r="V25" s="17">
        <v>31983.08</v>
      </c>
      <c r="W25" s="17">
        <v>9824.43</v>
      </c>
      <c r="X25" s="17">
        <v>6732.4</v>
      </c>
      <c r="Y25" s="17">
        <v>14554.92</v>
      </c>
      <c r="Z25" s="17">
        <v>10393.19</v>
      </c>
      <c r="AA25" s="17">
        <v>22440.76</v>
      </c>
      <c r="AB25" s="17">
        <v>3883.97</v>
      </c>
      <c r="AC25" s="17">
        <v>19722.21</v>
      </c>
      <c r="AD25" s="17">
        <v>65446.05</v>
      </c>
      <c r="AE25" s="17">
        <v>14745.53</v>
      </c>
      <c r="AF25" s="17">
        <v>71724.56</v>
      </c>
      <c r="AG25" s="17">
        <v>74276.12</v>
      </c>
      <c r="AH25" s="17">
        <v>37146.660000000003</v>
      </c>
      <c r="AI25" s="17">
        <v>2178.89</v>
      </c>
      <c r="AJ25" s="17">
        <v>828.7</v>
      </c>
      <c r="AK25" s="33">
        <v>30728.61</v>
      </c>
      <c r="AL25" s="17">
        <v>2176.6799999999998</v>
      </c>
      <c r="AM25" s="17">
        <v>42021.15</v>
      </c>
      <c r="AN25" s="17">
        <v>4415.05</v>
      </c>
      <c r="AO25" s="17">
        <v>4842.71</v>
      </c>
      <c r="AP25" s="17">
        <v>16293.39</v>
      </c>
      <c r="AQ25" s="17">
        <v>33748.04</v>
      </c>
      <c r="AR25" s="17">
        <v>39241.660000000003</v>
      </c>
      <c r="AS25" s="17">
        <v>14810.24</v>
      </c>
      <c r="AT25" s="17">
        <v>25044.98</v>
      </c>
      <c r="AU25" s="17">
        <v>150515.26999999999</v>
      </c>
      <c r="AV25" s="33">
        <v>66096.710000000006</v>
      </c>
      <c r="AW25" s="17">
        <v>56220.51</v>
      </c>
      <c r="AX25" s="17">
        <v>17427.3</v>
      </c>
      <c r="AY25" s="17">
        <v>22401.759999999998</v>
      </c>
      <c r="AZ25" s="17">
        <v>6177.22</v>
      </c>
      <c r="BA25" s="17">
        <v>12586.37</v>
      </c>
      <c r="BB25" s="17">
        <v>15339.11</v>
      </c>
      <c r="BC25" s="17">
        <v>10861.63</v>
      </c>
      <c r="BD25" s="17">
        <v>1358.07</v>
      </c>
      <c r="BE25" s="17">
        <v>30861.19</v>
      </c>
      <c r="BF25" s="17">
        <v>90393.54</v>
      </c>
      <c r="BG25" s="17">
        <v>67859.02</v>
      </c>
      <c r="BH25" s="17">
        <v>81247.89</v>
      </c>
      <c r="BI25" s="17">
        <v>12158.4</v>
      </c>
      <c r="BJ25" s="17">
        <v>10161.540000000001</v>
      </c>
      <c r="BK25" s="17">
        <v>5583.28</v>
      </c>
      <c r="BL25" s="17">
        <v>2640.67</v>
      </c>
      <c r="BM25" s="17">
        <v>1680.3</v>
      </c>
      <c r="BN25" s="17">
        <v>16615.09</v>
      </c>
      <c r="BO25" s="17">
        <v>16081.1</v>
      </c>
      <c r="BP25" s="10">
        <v>0</v>
      </c>
      <c r="BQ25" s="10" t="s">
        <v>129</v>
      </c>
      <c r="BR25" s="10" t="s">
        <v>129</v>
      </c>
      <c r="BS25" s="10" t="s">
        <v>129</v>
      </c>
      <c r="BT25" s="10" t="s">
        <v>129</v>
      </c>
      <c r="BU25" s="10" t="s">
        <v>129</v>
      </c>
      <c r="BV25" s="10" t="s">
        <v>129</v>
      </c>
      <c r="BW25" s="10" t="s">
        <v>129</v>
      </c>
      <c r="BX25" s="10" t="s">
        <v>129</v>
      </c>
      <c r="BY25" s="10" t="s">
        <v>129</v>
      </c>
      <c r="BZ25" s="10" t="s">
        <v>129</v>
      </c>
      <c r="CA25" s="10" t="s">
        <v>129</v>
      </c>
      <c r="CB25" s="10" t="s">
        <v>129</v>
      </c>
      <c r="CC25" s="10" t="s">
        <v>129</v>
      </c>
      <c r="CD25" s="10" t="s">
        <v>129</v>
      </c>
      <c r="CE25" s="10" t="s">
        <v>129</v>
      </c>
      <c r="CF25" s="10" t="s">
        <v>129</v>
      </c>
    </row>
    <row r="26" spans="1:84" ht="15" x14ac:dyDescent="0.25">
      <c r="A26" s="21">
        <f t="shared" si="1"/>
        <v>-2.9999999995197868E-2</v>
      </c>
      <c r="B26" s="7" t="s">
        <v>108</v>
      </c>
      <c r="C26" s="16">
        <v>19958.669999999998</v>
      </c>
      <c r="D26" s="16">
        <v>352.2</v>
      </c>
      <c r="E26" s="16">
        <v>28.15</v>
      </c>
      <c r="F26" s="16">
        <v>29.08</v>
      </c>
      <c r="G26" s="16">
        <v>20.46</v>
      </c>
      <c r="H26" s="16">
        <v>376.86</v>
      </c>
      <c r="I26" s="9">
        <v>17</v>
      </c>
      <c r="J26" s="16">
        <v>46.36</v>
      </c>
      <c r="K26" s="16">
        <v>17.59</v>
      </c>
      <c r="L26" s="16">
        <v>19.62</v>
      </c>
      <c r="M26" s="16">
        <v>1.74</v>
      </c>
      <c r="N26" s="16">
        <v>29.16</v>
      </c>
      <c r="O26" s="16">
        <v>183.91</v>
      </c>
      <c r="P26" s="16">
        <v>33.950000000000003</v>
      </c>
      <c r="Q26" s="16">
        <v>151.31</v>
      </c>
      <c r="R26" s="16">
        <v>23.17</v>
      </c>
      <c r="S26" s="16">
        <v>161.57</v>
      </c>
      <c r="T26" s="16">
        <v>21.44</v>
      </c>
      <c r="U26" s="16">
        <v>17.059999999999999</v>
      </c>
      <c r="V26" s="16">
        <v>23.25</v>
      </c>
      <c r="W26" s="16">
        <v>4.91</v>
      </c>
      <c r="X26" s="16">
        <v>8.24</v>
      </c>
      <c r="Y26" s="16">
        <v>39.11</v>
      </c>
      <c r="Z26" s="16">
        <v>102.94</v>
      </c>
      <c r="AA26" s="16">
        <v>213.48</v>
      </c>
      <c r="AB26" s="16">
        <v>69.31</v>
      </c>
      <c r="AC26" s="16">
        <v>132.63999999999999</v>
      </c>
      <c r="AD26" s="16">
        <v>1156.22</v>
      </c>
      <c r="AE26" s="16">
        <v>176.75</v>
      </c>
      <c r="AF26" s="16">
        <v>866.83</v>
      </c>
      <c r="AG26" s="16">
        <v>963.88</v>
      </c>
      <c r="AH26" s="16">
        <v>179.38</v>
      </c>
      <c r="AI26" s="16">
        <v>447.16</v>
      </c>
      <c r="AJ26" s="16">
        <v>-6.24</v>
      </c>
      <c r="AK26" s="33">
        <v>461.94</v>
      </c>
      <c r="AL26" s="16">
        <v>53.84</v>
      </c>
      <c r="AM26" s="16">
        <v>446.19</v>
      </c>
      <c r="AN26" s="16">
        <v>600.33000000000004</v>
      </c>
      <c r="AO26" s="16">
        <v>60.49</v>
      </c>
      <c r="AP26" s="16">
        <v>347.3</v>
      </c>
      <c r="AQ26" s="16">
        <v>664.3</v>
      </c>
      <c r="AR26" s="16">
        <v>1302.44</v>
      </c>
      <c r="AS26" s="16">
        <v>173.06</v>
      </c>
      <c r="AT26" s="16">
        <v>571.05999999999995</v>
      </c>
      <c r="AU26" s="16">
        <v>1342.6</v>
      </c>
      <c r="AV26" s="33">
        <v>1021.61</v>
      </c>
      <c r="AW26" s="16">
        <v>1419.07</v>
      </c>
      <c r="AX26" s="16">
        <v>119.59</v>
      </c>
      <c r="AY26" s="16">
        <v>245.85</v>
      </c>
      <c r="AZ26" s="16">
        <v>146.6</v>
      </c>
      <c r="BA26" s="16">
        <v>75.37</v>
      </c>
      <c r="BB26" s="16">
        <v>111.47</v>
      </c>
      <c r="BC26" s="16">
        <v>70.84</v>
      </c>
      <c r="BD26" s="16">
        <v>32.92</v>
      </c>
      <c r="BE26" s="16">
        <v>227.68</v>
      </c>
      <c r="BF26" s="16">
        <v>1703.74</v>
      </c>
      <c r="BG26" s="16">
        <v>1196.8699999999999</v>
      </c>
      <c r="BH26" s="16">
        <v>844.58</v>
      </c>
      <c r="BI26" s="16">
        <v>87.9</v>
      </c>
      <c r="BJ26" s="16">
        <v>180.64</v>
      </c>
      <c r="BK26" s="16">
        <v>83.51</v>
      </c>
      <c r="BL26" s="16">
        <v>84.76</v>
      </c>
      <c r="BM26" s="16">
        <v>48.47</v>
      </c>
      <c r="BN26" s="16">
        <v>141.47999999999999</v>
      </c>
      <c r="BO26" s="16">
        <v>183.65</v>
      </c>
      <c r="BP26" s="9">
        <v>0</v>
      </c>
      <c r="BQ26" s="9" t="s">
        <v>129</v>
      </c>
      <c r="BR26" s="9" t="s">
        <v>129</v>
      </c>
      <c r="BS26" s="9" t="s">
        <v>129</v>
      </c>
      <c r="BT26" s="9" t="s">
        <v>129</v>
      </c>
      <c r="BU26" s="9" t="s">
        <v>129</v>
      </c>
      <c r="BV26" s="9" t="s">
        <v>129</v>
      </c>
      <c r="BW26" s="9" t="s">
        <v>129</v>
      </c>
      <c r="BX26" s="9" t="s">
        <v>129</v>
      </c>
      <c r="BY26" s="9" t="s">
        <v>129</v>
      </c>
      <c r="BZ26" s="9" t="s">
        <v>129</v>
      </c>
      <c r="CA26" s="9" t="s">
        <v>129</v>
      </c>
      <c r="CB26" s="9" t="s">
        <v>129</v>
      </c>
      <c r="CC26" s="9" t="s">
        <v>129</v>
      </c>
      <c r="CD26" s="9" t="s">
        <v>129</v>
      </c>
      <c r="CE26" s="9" t="s">
        <v>129</v>
      </c>
      <c r="CF26" s="9" t="s">
        <v>129</v>
      </c>
    </row>
    <row r="27" spans="1:84" ht="15" x14ac:dyDescent="0.25">
      <c r="A27" s="21">
        <f t="shared" si="1"/>
        <v>0</v>
      </c>
      <c r="B27" s="7" t="s">
        <v>109</v>
      </c>
      <c r="C27" s="17">
        <v>26280.959999999999</v>
      </c>
      <c r="D27" s="17">
        <v>640.75</v>
      </c>
      <c r="E27" s="17">
        <v>484.25</v>
      </c>
      <c r="F27" s="17">
        <v>49.01</v>
      </c>
      <c r="G27" s="17">
        <v>148.41</v>
      </c>
      <c r="H27" s="17">
        <v>618.33000000000004</v>
      </c>
      <c r="I27" s="17">
        <v>138.32</v>
      </c>
      <c r="J27" s="17">
        <v>745.4</v>
      </c>
      <c r="K27" s="17">
        <v>41.44</v>
      </c>
      <c r="L27" s="17">
        <v>60.81</v>
      </c>
      <c r="M27" s="17">
        <v>-0.13</v>
      </c>
      <c r="N27" s="17">
        <v>89.59</v>
      </c>
      <c r="O27" s="17">
        <v>110.18</v>
      </c>
      <c r="P27" s="17">
        <v>86.07</v>
      </c>
      <c r="Q27" s="17">
        <v>243.14</v>
      </c>
      <c r="R27" s="17">
        <v>31.61</v>
      </c>
      <c r="S27" s="17">
        <v>304.54000000000002</v>
      </c>
      <c r="T27" s="17">
        <v>148.99</v>
      </c>
      <c r="U27" s="17">
        <v>105.72</v>
      </c>
      <c r="V27" s="17">
        <v>79.42</v>
      </c>
      <c r="W27" s="17">
        <v>58.54</v>
      </c>
      <c r="X27" s="17">
        <v>44.15</v>
      </c>
      <c r="Y27" s="17">
        <v>193.05</v>
      </c>
      <c r="Z27" s="17">
        <v>112.37</v>
      </c>
      <c r="AA27" s="10">
        <v>513</v>
      </c>
      <c r="AB27" s="17">
        <v>47.18</v>
      </c>
      <c r="AC27" s="17">
        <v>172.01</v>
      </c>
      <c r="AD27" s="17">
        <v>1611.68</v>
      </c>
      <c r="AE27" s="17">
        <v>410.07</v>
      </c>
      <c r="AF27" s="17">
        <v>1723.03</v>
      </c>
      <c r="AG27" s="17">
        <v>1683.68</v>
      </c>
      <c r="AH27" s="17">
        <v>1106.8399999999999</v>
      </c>
      <c r="AI27" s="17">
        <v>28.5</v>
      </c>
      <c r="AJ27" s="17">
        <v>-119.13</v>
      </c>
      <c r="AK27" s="33">
        <v>673.81</v>
      </c>
      <c r="AL27" s="17">
        <v>81.61</v>
      </c>
      <c r="AM27" s="17">
        <v>361.56</v>
      </c>
      <c r="AN27" s="17">
        <v>90.62</v>
      </c>
      <c r="AO27" s="17">
        <v>76.23</v>
      </c>
      <c r="AP27" s="17">
        <v>465.77</v>
      </c>
      <c r="AQ27" s="17">
        <v>1010.26</v>
      </c>
      <c r="AR27" s="17">
        <v>469.97</v>
      </c>
      <c r="AS27" s="17">
        <v>155.11000000000001</v>
      </c>
      <c r="AT27" s="17">
        <v>141.78</v>
      </c>
      <c r="AU27" s="17">
        <v>2127.11</v>
      </c>
      <c r="AV27" s="33">
        <v>1148.73</v>
      </c>
      <c r="AW27" s="17">
        <v>543.33000000000004</v>
      </c>
      <c r="AX27" s="17">
        <v>261.63</v>
      </c>
      <c r="AY27" s="17">
        <v>252.25</v>
      </c>
      <c r="AZ27" s="17">
        <v>239.36</v>
      </c>
      <c r="BA27" s="17">
        <v>174.42</v>
      </c>
      <c r="BB27" s="17">
        <v>408.7</v>
      </c>
      <c r="BC27" s="17">
        <v>105.06</v>
      </c>
      <c r="BD27" s="17">
        <v>34.39</v>
      </c>
      <c r="BE27" s="17">
        <v>402.68</v>
      </c>
      <c r="BF27" s="17">
        <v>2055.9499999999998</v>
      </c>
      <c r="BG27" s="17">
        <v>1357.52</v>
      </c>
      <c r="BH27" s="17">
        <v>1059.3800000000001</v>
      </c>
      <c r="BI27" s="17">
        <v>182.39</v>
      </c>
      <c r="BJ27" s="17">
        <v>300.64999999999998</v>
      </c>
      <c r="BK27" s="17">
        <v>98.42</v>
      </c>
      <c r="BL27" s="17">
        <v>82.42</v>
      </c>
      <c r="BM27" s="17">
        <v>20.79</v>
      </c>
      <c r="BN27" s="17">
        <v>138.18</v>
      </c>
      <c r="BO27" s="17">
        <v>50.06</v>
      </c>
      <c r="BP27" s="10" t="s">
        <v>129</v>
      </c>
      <c r="BQ27" s="10" t="s">
        <v>129</v>
      </c>
      <c r="BR27" s="10" t="s">
        <v>129</v>
      </c>
      <c r="BS27" s="10" t="s">
        <v>129</v>
      </c>
      <c r="BT27" s="10" t="s">
        <v>129</v>
      </c>
      <c r="BU27" s="10" t="s">
        <v>129</v>
      </c>
      <c r="BV27" s="10" t="s">
        <v>129</v>
      </c>
      <c r="BW27" s="10" t="s">
        <v>129</v>
      </c>
      <c r="BX27" s="10" t="s">
        <v>129</v>
      </c>
      <c r="BY27" s="10" t="s">
        <v>129</v>
      </c>
      <c r="BZ27" s="10" t="s">
        <v>129</v>
      </c>
      <c r="CA27" s="10" t="s">
        <v>129</v>
      </c>
      <c r="CB27" s="10" t="s">
        <v>129</v>
      </c>
      <c r="CC27" s="10" t="s">
        <v>129</v>
      </c>
      <c r="CD27" s="10" t="s">
        <v>129</v>
      </c>
      <c r="CE27" s="10" t="s">
        <v>129</v>
      </c>
      <c r="CF27" s="10" t="s">
        <v>129</v>
      </c>
    </row>
    <row r="28" spans="1:84" ht="15" x14ac:dyDescent="0.25">
      <c r="A28" s="21">
        <f t="shared" si="1"/>
        <v>-107.84999999999127</v>
      </c>
      <c r="B28" s="7" t="s">
        <v>110</v>
      </c>
      <c r="C28" s="16">
        <v>44708.6</v>
      </c>
      <c r="D28" s="16">
        <v>1262.3699999999999</v>
      </c>
      <c r="E28" s="16">
        <v>171.93</v>
      </c>
      <c r="F28" s="16">
        <v>42.75</v>
      </c>
      <c r="G28" s="16">
        <v>124.61</v>
      </c>
      <c r="H28" s="16">
        <v>1426.22</v>
      </c>
      <c r="I28" s="16">
        <v>457.01</v>
      </c>
      <c r="J28" s="16">
        <v>514.21</v>
      </c>
      <c r="K28" s="16">
        <v>221.45</v>
      </c>
      <c r="L28" s="16">
        <v>128.4</v>
      </c>
      <c r="M28" s="9" t="s">
        <v>129</v>
      </c>
      <c r="N28" s="16">
        <v>853.16</v>
      </c>
      <c r="O28" s="9" t="s">
        <v>129</v>
      </c>
      <c r="P28" s="16">
        <v>421.46</v>
      </c>
      <c r="Q28" s="16">
        <v>265.99</v>
      </c>
      <c r="R28" s="16">
        <v>18.98</v>
      </c>
      <c r="S28" s="16">
        <v>448.1</v>
      </c>
      <c r="T28" s="16">
        <v>286.3</v>
      </c>
      <c r="U28" s="16">
        <v>121.85</v>
      </c>
      <c r="V28" s="16">
        <v>214.25</v>
      </c>
      <c r="W28" s="16">
        <v>148.74</v>
      </c>
      <c r="X28" s="16">
        <v>162.11000000000001</v>
      </c>
      <c r="Y28" s="16">
        <v>1141.68</v>
      </c>
      <c r="Z28" s="16">
        <v>328.76</v>
      </c>
      <c r="AA28" s="16">
        <v>793.59</v>
      </c>
      <c r="AB28" s="16">
        <v>102.91</v>
      </c>
      <c r="AC28" s="16">
        <v>286.07</v>
      </c>
      <c r="AD28" s="16">
        <v>3243.96</v>
      </c>
      <c r="AE28" s="16">
        <v>1104.3599999999999</v>
      </c>
      <c r="AF28" s="16">
        <v>4115.51</v>
      </c>
      <c r="AG28" s="16">
        <v>3342.76</v>
      </c>
      <c r="AH28" s="16">
        <v>3168.15</v>
      </c>
      <c r="AI28" s="16">
        <v>120.23</v>
      </c>
      <c r="AJ28" s="16">
        <v>9.75</v>
      </c>
      <c r="AK28" s="33">
        <v>1674.4</v>
      </c>
      <c r="AL28" s="16">
        <v>82.69</v>
      </c>
      <c r="AM28" s="16">
        <v>554.26</v>
      </c>
      <c r="AN28" s="16">
        <v>94.32</v>
      </c>
      <c r="AO28" s="16">
        <v>129.55000000000001</v>
      </c>
      <c r="AP28" s="16">
        <v>401.25</v>
      </c>
      <c r="AQ28" s="16">
        <v>1219.47</v>
      </c>
      <c r="AR28" s="16">
        <v>754.94</v>
      </c>
      <c r="AS28" s="16">
        <v>235.55</v>
      </c>
      <c r="AT28" s="16">
        <v>198.18</v>
      </c>
      <c r="AU28" s="16">
        <v>1625.73</v>
      </c>
      <c r="AV28" s="33">
        <v>1385.6</v>
      </c>
      <c r="AW28" s="16">
        <v>800.08</v>
      </c>
      <c r="AX28" s="16">
        <v>299.18</v>
      </c>
      <c r="AY28" s="16">
        <v>279.23</v>
      </c>
      <c r="AZ28" s="9">
        <v>297</v>
      </c>
      <c r="BA28" s="16">
        <v>165.49</v>
      </c>
      <c r="BB28" s="16">
        <v>426.79</v>
      </c>
      <c r="BC28" s="16">
        <v>254.13</v>
      </c>
      <c r="BD28" s="16">
        <v>25.07</v>
      </c>
      <c r="BE28" s="16">
        <v>639.13</v>
      </c>
      <c r="BF28" s="16">
        <v>2645.61</v>
      </c>
      <c r="BG28" s="16">
        <v>2129.5300000000002</v>
      </c>
      <c r="BH28" s="16">
        <v>1861.88</v>
      </c>
      <c r="BI28" s="16">
        <v>354.02</v>
      </c>
      <c r="BJ28" s="16">
        <v>381.65</v>
      </c>
      <c r="BK28" s="16">
        <v>84.51</v>
      </c>
      <c r="BL28" s="16">
        <v>85.48</v>
      </c>
      <c r="BM28" s="16">
        <v>74.040000000000006</v>
      </c>
      <c r="BN28" s="16">
        <v>347.65</v>
      </c>
      <c r="BO28" s="16">
        <v>46.72</v>
      </c>
      <c r="BP28" s="9" t="s">
        <v>129</v>
      </c>
      <c r="BQ28" s="9" t="s">
        <v>129</v>
      </c>
      <c r="BR28" s="9" t="s">
        <v>129</v>
      </c>
      <c r="BS28" s="9" t="s">
        <v>129</v>
      </c>
      <c r="BT28" s="9" t="s">
        <v>129</v>
      </c>
      <c r="BU28" s="9" t="s">
        <v>129</v>
      </c>
      <c r="BV28" s="9" t="s">
        <v>129</v>
      </c>
      <c r="BW28" s="9" t="s">
        <v>129</v>
      </c>
      <c r="BX28" s="9" t="s">
        <v>129</v>
      </c>
      <c r="BY28" s="9" t="s">
        <v>129</v>
      </c>
      <c r="BZ28" s="9" t="s">
        <v>129</v>
      </c>
      <c r="CA28" s="9" t="s">
        <v>129</v>
      </c>
      <c r="CB28" s="9" t="s">
        <v>129</v>
      </c>
      <c r="CC28" s="9" t="s">
        <v>129</v>
      </c>
      <c r="CD28" s="9" t="s">
        <v>129</v>
      </c>
      <c r="CE28" s="9" t="s">
        <v>129</v>
      </c>
      <c r="CF28" s="9" t="s">
        <v>129</v>
      </c>
    </row>
    <row r="29" spans="1:84" ht="15" x14ac:dyDescent="0.25">
      <c r="A29" s="21">
        <f t="shared" si="1"/>
        <v>-1.0000000009313226E-2</v>
      </c>
      <c r="B29" s="7" t="s">
        <v>112</v>
      </c>
      <c r="C29" s="16">
        <v>116328.85</v>
      </c>
      <c r="D29" s="16">
        <v>3842.5</v>
      </c>
      <c r="E29" s="16">
        <v>252.09</v>
      </c>
      <c r="F29" s="16">
        <v>15.27</v>
      </c>
      <c r="G29" s="16">
        <v>310.63</v>
      </c>
      <c r="H29" s="16">
        <v>2993.63</v>
      </c>
      <c r="I29" s="16">
        <v>469.36</v>
      </c>
      <c r="J29" s="16">
        <v>340.69</v>
      </c>
      <c r="K29" s="16">
        <v>536.69000000000005</v>
      </c>
      <c r="L29" s="16">
        <v>214.87</v>
      </c>
      <c r="M29" s="16">
        <v>455.19</v>
      </c>
      <c r="N29" s="16">
        <v>1555.81</v>
      </c>
      <c r="O29" s="16">
        <v>1235.94</v>
      </c>
      <c r="P29" s="16">
        <v>1498.5</v>
      </c>
      <c r="Q29" s="16">
        <v>963.03</v>
      </c>
      <c r="R29" s="16">
        <v>505.27</v>
      </c>
      <c r="S29" s="16">
        <v>1453.16</v>
      </c>
      <c r="T29" s="16">
        <v>1955.5</v>
      </c>
      <c r="U29" s="16">
        <v>2476.1799999999998</v>
      </c>
      <c r="V29" s="16">
        <v>1928.19</v>
      </c>
      <c r="W29" s="16">
        <v>3580.26</v>
      </c>
      <c r="X29" s="16">
        <v>277.7</v>
      </c>
      <c r="Y29" s="16">
        <v>907.78</v>
      </c>
      <c r="Z29" s="16">
        <v>815.33</v>
      </c>
      <c r="AA29" s="16">
        <v>1896.82</v>
      </c>
      <c r="AB29" s="16">
        <v>194.39</v>
      </c>
      <c r="AC29" s="16">
        <v>893.28</v>
      </c>
      <c r="AD29" s="16">
        <v>6995.05</v>
      </c>
      <c r="AE29" s="16">
        <v>1269.6400000000001</v>
      </c>
      <c r="AF29" s="16">
        <v>5473.67</v>
      </c>
      <c r="AG29" s="16">
        <v>4388.29</v>
      </c>
      <c r="AH29" s="16">
        <v>3639.91</v>
      </c>
      <c r="AI29" s="16">
        <v>16.940000000000001</v>
      </c>
      <c r="AJ29" s="16">
        <v>169.09</v>
      </c>
      <c r="AK29" s="33">
        <v>2241.19</v>
      </c>
      <c r="AL29" s="16">
        <v>384.53</v>
      </c>
      <c r="AM29" s="16">
        <v>1612.04</v>
      </c>
      <c r="AN29" s="16">
        <v>386.77</v>
      </c>
      <c r="AO29" s="16">
        <v>453.4</v>
      </c>
      <c r="AP29" s="16">
        <v>1506.54</v>
      </c>
      <c r="AQ29" s="16">
        <v>3605.39</v>
      </c>
      <c r="AR29" s="16">
        <v>3489.73</v>
      </c>
      <c r="AS29" s="16">
        <v>387.64</v>
      </c>
      <c r="AT29" s="16">
        <v>768.52</v>
      </c>
      <c r="AU29" s="16">
        <v>8579.4699999999993</v>
      </c>
      <c r="AV29" s="33">
        <v>3488.46</v>
      </c>
      <c r="AW29" s="16">
        <v>3232.75</v>
      </c>
      <c r="AX29" s="16">
        <v>1667.15</v>
      </c>
      <c r="AY29" s="16">
        <v>1404.81</v>
      </c>
      <c r="AZ29" s="16">
        <v>590.07000000000005</v>
      </c>
      <c r="BA29" s="16">
        <v>1252.33</v>
      </c>
      <c r="BB29" s="16">
        <v>1470.62</v>
      </c>
      <c r="BC29" s="16">
        <v>907.87</v>
      </c>
      <c r="BD29" s="16">
        <v>46.96</v>
      </c>
      <c r="BE29" s="16">
        <v>2214.83</v>
      </c>
      <c r="BF29" s="16">
        <v>9003.94</v>
      </c>
      <c r="BG29" s="16">
        <v>5206.9399999999996</v>
      </c>
      <c r="BH29" s="16">
        <v>4298.33</v>
      </c>
      <c r="BI29" s="16">
        <v>1324.01</v>
      </c>
      <c r="BJ29" s="16">
        <v>920.25</v>
      </c>
      <c r="BK29" s="16">
        <v>570.80999999999995</v>
      </c>
      <c r="BL29" s="16">
        <v>667.83</v>
      </c>
      <c r="BM29" s="16">
        <v>205.23</v>
      </c>
      <c r="BN29" s="16">
        <v>893.78</v>
      </c>
      <c r="BO29" s="9">
        <v>26</v>
      </c>
      <c r="BP29" s="9">
        <v>0</v>
      </c>
      <c r="BQ29" s="9" t="s">
        <v>129</v>
      </c>
      <c r="BR29" s="9" t="s">
        <v>129</v>
      </c>
      <c r="BS29" s="9" t="s">
        <v>129</v>
      </c>
      <c r="BT29" s="9" t="s">
        <v>129</v>
      </c>
      <c r="BU29" s="9" t="s">
        <v>129</v>
      </c>
      <c r="BV29" s="9" t="s">
        <v>129</v>
      </c>
      <c r="BW29" s="9" t="s">
        <v>129</v>
      </c>
      <c r="BX29" s="9" t="s">
        <v>129</v>
      </c>
      <c r="BY29" s="9" t="s">
        <v>129</v>
      </c>
      <c r="BZ29" s="9" t="s">
        <v>129</v>
      </c>
      <c r="CA29" s="9" t="s">
        <v>129</v>
      </c>
      <c r="CB29" s="9" t="s">
        <v>129</v>
      </c>
      <c r="CC29" s="9" t="s">
        <v>129</v>
      </c>
      <c r="CD29" s="9" t="s">
        <v>129</v>
      </c>
      <c r="CE29" s="9" t="s">
        <v>129</v>
      </c>
      <c r="CF29" s="9" t="s">
        <v>129</v>
      </c>
    </row>
    <row r="30" spans="1:84" ht="15" x14ac:dyDescent="0.25">
      <c r="A30" s="21" t="e">
        <f t="shared" si="1"/>
        <v>#VALUE!</v>
      </c>
      <c r="B30" s="7" t="s">
        <v>113</v>
      </c>
      <c r="C30" s="10" t="s">
        <v>129</v>
      </c>
      <c r="D30" s="10" t="s">
        <v>129</v>
      </c>
      <c r="E30" s="10" t="s">
        <v>129</v>
      </c>
      <c r="F30" s="10" t="s">
        <v>129</v>
      </c>
      <c r="G30" s="10" t="s">
        <v>129</v>
      </c>
      <c r="H30" s="10" t="s">
        <v>129</v>
      </c>
      <c r="I30" s="10" t="s">
        <v>129</v>
      </c>
      <c r="J30" s="10" t="s">
        <v>129</v>
      </c>
      <c r="K30" s="10" t="s">
        <v>129</v>
      </c>
      <c r="L30" s="10" t="s">
        <v>129</v>
      </c>
      <c r="M30" s="10" t="s">
        <v>129</v>
      </c>
      <c r="N30" s="10" t="s">
        <v>129</v>
      </c>
      <c r="O30" s="10" t="s">
        <v>129</v>
      </c>
      <c r="P30" s="10" t="s">
        <v>129</v>
      </c>
      <c r="Q30" s="10" t="s">
        <v>129</v>
      </c>
      <c r="R30" s="10" t="s">
        <v>129</v>
      </c>
      <c r="S30" s="10" t="s">
        <v>129</v>
      </c>
      <c r="T30" s="10" t="s">
        <v>129</v>
      </c>
      <c r="U30" s="10" t="s">
        <v>129</v>
      </c>
      <c r="V30" s="10" t="s">
        <v>129</v>
      </c>
      <c r="W30" s="10" t="s">
        <v>129</v>
      </c>
      <c r="X30" s="10" t="s">
        <v>129</v>
      </c>
      <c r="Y30" s="10" t="s">
        <v>129</v>
      </c>
      <c r="Z30" s="10" t="s">
        <v>129</v>
      </c>
      <c r="AA30" s="10" t="s">
        <v>129</v>
      </c>
      <c r="AB30" s="10" t="s">
        <v>129</v>
      </c>
      <c r="AC30" s="10" t="s">
        <v>129</v>
      </c>
      <c r="AD30" s="10" t="s">
        <v>129</v>
      </c>
      <c r="AE30" s="10" t="s">
        <v>129</v>
      </c>
      <c r="AF30" s="10" t="s">
        <v>129</v>
      </c>
      <c r="AG30" s="10" t="s">
        <v>129</v>
      </c>
      <c r="AH30" s="10" t="s">
        <v>129</v>
      </c>
      <c r="AI30" s="10" t="s">
        <v>129</v>
      </c>
      <c r="AJ30" s="10" t="s">
        <v>129</v>
      </c>
      <c r="AK30" s="34" t="s">
        <v>129</v>
      </c>
      <c r="AL30" s="10" t="s">
        <v>129</v>
      </c>
      <c r="AM30" s="10" t="s">
        <v>129</v>
      </c>
      <c r="AN30" s="10" t="s">
        <v>129</v>
      </c>
      <c r="AO30" s="10" t="s">
        <v>129</v>
      </c>
      <c r="AP30" s="10" t="s">
        <v>129</v>
      </c>
      <c r="AQ30" s="10" t="s">
        <v>129</v>
      </c>
      <c r="AR30" s="10" t="s">
        <v>129</v>
      </c>
      <c r="AS30" s="10" t="s">
        <v>129</v>
      </c>
      <c r="AT30" s="10" t="s">
        <v>129</v>
      </c>
      <c r="AU30" s="10" t="s">
        <v>129</v>
      </c>
      <c r="AV30" s="34" t="s">
        <v>129</v>
      </c>
      <c r="AW30" s="10" t="s">
        <v>129</v>
      </c>
      <c r="AX30" s="10" t="s">
        <v>129</v>
      </c>
      <c r="AY30" s="10" t="s">
        <v>129</v>
      </c>
      <c r="AZ30" s="10" t="s">
        <v>129</v>
      </c>
      <c r="BA30" s="10" t="s">
        <v>129</v>
      </c>
      <c r="BB30" s="10" t="s">
        <v>129</v>
      </c>
      <c r="BC30" s="10" t="s">
        <v>129</v>
      </c>
      <c r="BD30" s="10" t="s">
        <v>129</v>
      </c>
      <c r="BE30" s="10" t="s">
        <v>129</v>
      </c>
      <c r="BF30" s="10" t="s">
        <v>129</v>
      </c>
      <c r="BG30" s="10" t="s">
        <v>129</v>
      </c>
      <c r="BH30" s="10" t="s">
        <v>129</v>
      </c>
      <c r="BI30" s="10" t="s">
        <v>129</v>
      </c>
      <c r="BJ30" s="10" t="s">
        <v>129</v>
      </c>
      <c r="BK30" s="10" t="s">
        <v>129</v>
      </c>
      <c r="BL30" s="10" t="s">
        <v>129</v>
      </c>
      <c r="BM30" s="10" t="s">
        <v>129</v>
      </c>
      <c r="BN30" s="10" t="s">
        <v>129</v>
      </c>
      <c r="BO30" s="10" t="s">
        <v>129</v>
      </c>
      <c r="BP30" s="10" t="s">
        <v>129</v>
      </c>
      <c r="BQ30" s="10" t="s">
        <v>129</v>
      </c>
      <c r="BR30" s="10" t="s">
        <v>129</v>
      </c>
      <c r="BS30" s="10" t="s">
        <v>129</v>
      </c>
      <c r="BT30" s="10" t="s">
        <v>129</v>
      </c>
      <c r="BU30" s="10" t="s">
        <v>129</v>
      </c>
      <c r="BV30" s="10" t="s">
        <v>129</v>
      </c>
      <c r="BW30" s="10" t="s">
        <v>129</v>
      </c>
      <c r="BX30" s="10" t="s">
        <v>129</v>
      </c>
      <c r="BY30" s="10" t="s">
        <v>129</v>
      </c>
      <c r="BZ30" s="10" t="s">
        <v>129</v>
      </c>
      <c r="CA30" s="10" t="s">
        <v>129</v>
      </c>
      <c r="CB30" s="10" t="s">
        <v>129</v>
      </c>
      <c r="CC30" s="10" t="s">
        <v>129</v>
      </c>
      <c r="CD30" s="10" t="s">
        <v>129</v>
      </c>
      <c r="CE30" s="10" t="s">
        <v>129</v>
      </c>
      <c r="CF30" s="10" t="s">
        <v>129</v>
      </c>
    </row>
    <row r="31" spans="1:84" ht="15" x14ac:dyDescent="0.25">
      <c r="A31" s="21">
        <f t="shared" si="1"/>
        <v>3.0000000027939677E-2</v>
      </c>
      <c r="B31" s="7" t="s">
        <v>115</v>
      </c>
      <c r="C31" s="16">
        <v>341771.08</v>
      </c>
      <c r="D31" s="16">
        <v>2597.08</v>
      </c>
      <c r="E31" s="16">
        <v>837.99</v>
      </c>
      <c r="F31" s="16">
        <v>35.28</v>
      </c>
      <c r="G31" s="16">
        <v>589.17999999999995</v>
      </c>
      <c r="H31" s="16">
        <v>6565.79</v>
      </c>
      <c r="I31" s="16">
        <v>845.23</v>
      </c>
      <c r="J31" s="16">
        <v>2506.83</v>
      </c>
      <c r="K31" s="16">
        <v>1852.62</v>
      </c>
      <c r="L31" s="16">
        <v>494.22</v>
      </c>
      <c r="M31" s="16">
        <v>396.56</v>
      </c>
      <c r="N31" s="16">
        <v>2349.29</v>
      </c>
      <c r="O31" s="16">
        <v>1473.69</v>
      </c>
      <c r="P31" s="16">
        <v>2069.17</v>
      </c>
      <c r="Q31" s="16">
        <v>2071.1</v>
      </c>
      <c r="R31" s="16">
        <v>3028.36</v>
      </c>
      <c r="S31" s="16">
        <v>5275.55</v>
      </c>
      <c r="T31" s="16">
        <v>2831.77</v>
      </c>
      <c r="U31" s="16">
        <v>2850.17</v>
      </c>
      <c r="V31" s="16">
        <v>6722.32</v>
      </c>
      <c r="W31" s="16">
        <v>3195.57</v>
      </c>
      <c r="X31" s="16">
        <v>1399.92</v>
      </c>
      <c r="Y31" s="16">
        <v>2411.21</v>
      </c>
      <c r="Z31" s="16">
        <v>3839.91</v>
      </c>
      <c r="AA31" s="16">
        <v>5942.11</v>
      </c>
      <c r="AB31" s="16">
        <v>669.95</v>
      </c>
      <c r="AC31" s="16">
        <v>3024.12</v>
      </c>
      <c r="AD31" s="16">
        <v>23940.85</v>
      </c>
      <c r="AE31" s="16">
        <v>3994.82</v>
      </c>
      <c r="AF31" s="16">
        <v>21062.720000000001</v>
      </c>
      <c r="AG31" s="16">
        <v>13738.42</v>
      </c>
      <c r="AH31" s="16">
        <v>8770.89</v>
      </c>
      <c r="AI31" s="16">
        <v>6.24</v>
      </c>
      <c r="AJ31" s="16">
        <v>-157.85</v>
      </c>
      <c r="AK31" s="33">
        <v>6531.17</v>
      </c>
      <c r="AL31" s="16">
        <v>1473.58</v>
      </c>
      <c r="AM31" s="16">
        <v>12450.51</v>
      </c>
      <c r="AN31" s="16">
        <v>1442.66</v>
      </c>
      <c r="AO31" s="16">
        <v>1057.25</v>
      </c>
      <c r="AP31" s="16">
        <v>3118.23</v>
      </c>
      <c r="AQ31" s="16">
        <v>11133.53</v>
      </c>
      <c r="AR31" s="16">
        <v>8347.7199999999993</v>
      </c>
      <c r="AS31" s="16">
        <v>3450.34</v>
      </c>
      <c r="AT31" s="16">
        <v>1347.43</v>
      </c>
      <c r="AU31" s="16">
        <v>19894.03</v>
      </c>
      <c r="AV31" s="33">
        <v>18546.96</v>
      </c>
      <c r="AW31" s="16">
        <v>10320.34</v>
      </c>
      <c r="AX31" s="16">
        <v>6636.34</v>
      </c>
      <c r="AY31" s="16">
        <v>9354.23</v>
      </c>
      <c r="AZ31" s="16">
        <v>2175.9299999999998</v>
      </c>
      <c r="BA31" s="16">
        <v>1196.8499999999999</v>
      </c>
      <c r="BB31" s="16">
        <v>6878.17</v>
      </c>
      <c r="BC31" s="16">
        <v>5046.21</v>
      </c>
      <c r="BD31" s="16">
        <v>238.87</v>
      </c>
      <c r="BE31" s="16">
        <v>5962.53</v>
      </c>
      <c r="BF31" s="16">
        <v>16948.34</v>
      </c>
      <c r="BG31" s="16">
        <v>17003.580000000002</v>
      </c>
      <c r="BH31" s="16">
        <v>18636.11</v>
      </c>
      <c r="BI31" s="16">
        <v>6544.77</v>
      </c>
      <c r="BJ31" s="16">
        <v>2023.79</v>
      </c>
      <c r="BK31" s="16">
        <v>1166.47</v>
      </c>
      <c r="BL31" s="16">
        <v>2406.5700000000002</v>
      </c>
      <c r="BM31" s="16">
        <v>684.47</v>
      </c>
      <c r="BN31" s="16">
        <v>2372.34</v>
      </c>
      <c r="BO31" s="16">
        <v>150.71</v>
      </c>
      <c r="BP31" s="9">
        <v>0</v>
      </c>
      <c r="BQ31" s="9" t="s">
        <v>129</v>
      </c>
      <c r="BR31" s="9" t="s">
        <v>129</v>
      </c>
      <c r="BS31" s="9" t="s">
        <v>129</v>
      </c>
      <c r="BT31" s="9" t="s">
        <v>129</v>
      </c>
      <c r="BU31" s="9" t="s">
        <v>129</v>
      </c>
      <c r="BV31" s="9" t="s">
        <v>129</v>
      </c>
      <c r="BW31" s="9" t="s">
        <v>129</v>
      </c>
      <c r="BX31" s="9" t="s">
        <v>129</v>
      </c>
      <c r="BY31" s="9" t="s">
        <v>129</v>
      </c>
      <c r="BZ31" s="9" t="s">
        <v>129</v>
      </c>
      <c r="CA31" s="9" t="s">
        <v>129</v>
      </c>
      <c r="CB31" s="9" t="s">
        <v>129</v>
      </c>
      <c r="CC31" s="9" t="s">
        <v>129</v>
      </c>
      <c r="CD31" s="9" t="s">
        <v>129</v>
      </c>
      <c r="CE31" s="9" t="s">
        <v>129</v>
      </c>
      <c r="CF31" s="9" t="s">
        <v>129</v>
      </c>
    </row>
    <row r="32" spans="1:84" s="35" customFormat="1" ht="15" x14ac:dyDescent="0.25">
      <c r="A32" s="50">
        <f t="shared" si="1"/>
        <v>-0.95000000006984919</v>
      </c>
      <c r="B32" s="32" t="s">
        <v>116</v>
      </c>
      <c r="C32" s="33">
        <v>463438.08000000002</v>
      </c>
      <c r="D32" s="33">
        <v>9728.19</v>
      </c>
      <c r="E32" s="33">
        <v>1612.89</v>
      </c>
      <c r="F32" s="33">
        <v>80.83</v>
      </c>
      <c r="G32" s="33">
        <v>4617.3</v>
      </c>
      <c r="H32" s="33">
        <v>14289.11</v>
      </c>
      <c r="I32" s="33">
        <v>3064.79</v>
      </c>
      <c r="J32" s="33">
        <v>3415.32</v>
      </c>
      <c r="K32" s="33">
        <v>3143.43</v>
      </c>
      <c r="L32" s="33">
        <v>1157.82</v>
      </c>
      <c r="M32" s="33">
        <v>1664.3</v>
      </c>
      <c r="N32" s="33">
        <v>4649.05</v>
      </c>
      <c r="O32" s="33">
        <v>1125.0899999999999</v>
      </c>
      <c r="P32" s="33">
        <v>7082.22</v>
      </c>
      <c r="Q32" s="33">
        <v>5340.59</v>
      </c>
      <c r="R32" s="33">
        <v>4062.71</v>
      </c>
      <c r="S32" s="33">
        <v>10336.61</v>
      </c>
      <c r="T32" s="33">
        <v>1840.77</v>
      </c>
      <c r="U32" s="33">
        <v>5161.99</v>
      </c>
      <c r="V32" s="33">
        <v>4675.41</v>
      </c>
      <c r="W32" s="33">
        <v>6069.53</v>
      </c>
      <c r="X32" s="33">
        <v>1377.89</v>
      </c>
      <c r="Y32" s="33">
        <v>5535.99</v>
      </c>
      <c r="Z32" s="33">
        <v>5236.1099999999997</v>
      </c>
      <c r="AA32" s="33">
        <v>13099.01</v>
      </c>
      <c r="AB32" s="33">
        <v>1392.13</v>
      </c>
      <c r="AC32" s="33">
        <v>4991.55</v>
      </c>
      <c r="AD32" s="33">
        <v>37638.879999999997</v>
      </c>
      <c r="AE32" s="33">
        <v>7869.3</v>
      </c>
      <c r="AF32" s="33">
        <v>23823.15</v>
      </c>
      <c r="AG32" s="33">
        <v>35031.660000000003</v>
      </c>
      <c r="AH32" s="33">
        <v>18094.59</v>
      </c>
      <c r="AI32" s="34" t="s">
        <v>129</v>
      </c>
      <c r="AJ32" s="34" t="s">
        <v>129</v>
      </c>
      <c r="AK32" s="25">
        <v>15205</v>
      </c>
      <c r="AL32" s="34" t="s">
        <v>129</v>
      </c>
      <c r="AM32" s="33">
        <v>5906.92</v>
      </c>
      <c r="AN32" s="33">
        <v>1666.26</v>
      </c>
      <c r="AO32" s="33">
        <v>1410.52</v>
      </c>
      <c r="AP32" s="33">
        <v>5206.07</v>
      </c>
      <c r="AQ32" s="33">
        <v>12721.52</v>
      </c>
      <c r="AR32" s="33">
        <v>11668.92</v>
      </c>
      <c r="AS32" s="33">
        <v>2527.67</v>
      </c>
      <c r="AT32" s="33">
        <v>2483.0500000000002</v>
      </c>
      <c r="AU32" s="33">
        <v>10895.7</v>
      </c>
      <c r="AV32" s="33">
        <v>16446.36</v>
      </c>
      <c r="AW32" s="33">
        <v>13966.35</v>
      </c>
      <c r="AX32" s="33">
        <v>5196.78</v>
      </c>
      <c r="AY32" s="33">
        <v>4554.82</v>
      </c>
      <c r="AZ32" s="33">
        <v>4215.13</v>
      </c>
      <c r="BA32" s="33">
        <v>2718.94</v>
      </c>
      <c r="BB32" s="33">
        <v>6885.48</v>
      </c>
      <c r="BC32" s="33">
        <v>3498.25</v>
      </c>
      <c r="BD32" s="33">
        <v>301.63</v>
      </c>
      <c r="BE32" s="33">
        <v>8304.92</v>
      </c>
      <c r="BF32" s="33">
        <v>27510.6</v>
      </c>
      <c r="BG32" s="33">
        <v>21461.11</v>
      </c>
      <c r="BH32" s="33">
        <v>17035.77</v>
      </c>
      <c r="BI32" s="33">
        <v>5363.66</v>
      </c>
      <c r="BJ32" s="33">
        <v>2288.58</v>
      </c>
      <c r="BK32" s="33">
        <v>1353.84</v>
      </c>
      <c r="BL32" s="33">
        <v>522.98</v>
      </c>
      <c r="BM32" s="33">
        <v>2449.2399999999998</v>
      </c>
      <c r="BN32" s="33">
        <v>2420.02</v>
      </c>
      <c r="BO32" s="33">
        <v>42.83</v>
      </c>
      <c r="BP32" s="34" t="s">
        <v>129</v>
      </c>
      <c r="BQ32" s="34" t="s">
        <v>129</v>
      </c>
      <c r="BR32" s="34" t="s">
        <v>129</v>
      </c>
      <c r="BS32" s="34" t="s">
        <v>129</v>
      </c>
      <c r="BT32" s="34" t="s">
        <v>129</v>
      </c>
      <c r="BU32" s="34" t="s">
        <v>129</v>
      </c>
      <c r="BV32" s="34" t="s">
        <v>129</v>
      </c>
      <c r="BW32" s="34" t="s">
        <v>129</v>
      </c>
      <c r="BX32" s="34" t="s">
        <v>129</v>
      </c>
      <c r="BY32" s="34" t="s">
        <v>129</v>
      </c>
      <c r="BZ32" s="34" t="s">
        <v>129</v>
      </c>
      <c r="CA32" s="34" t="s">
        <v>129</v>
      </c>
      <c r="CB32" s="34" t="s">
        <v>129</v>
      </c>
      <c r="CC32" s="34" t="s">
        <v>129</v>
      </c>
      <c r="CD32" s="34" t="s">
        <v>129</v>
      </c>
      <c r="CE32" s="34" t="s">
        <v>129</v>
      </c>
      <c r="CF32" s="34" t="s">
        <v>129</v>
      </c>
    </row>
    <row r="33" spans="1:84" ht="15" x14ac:dyDescent="0.25">
      <c r="A33" s="21">
        <f t="shared" si="1"/>
        <v>5.0000000075669959E-2</v>
      </c>
      <c r="B33" s="7" t="s">
        <v>117</v>
      </c>
      <c r="C33" s="9">
        <v>174768</v>
      </c>
      <c r="D33" s="16">
        <v>2760.5</v>
      </c>
      <c r="E33" s="16">
        <v>813.61</v>
      </c>
      <c r="F33" s="16">
        <v>321.32</v>
      </c>
      <c r="G33" s="16">
        <v>543.17999999999995</v>
      </c>
      <c r="H33" s="16">
        <v>4292.16</v>
      </c>
      <c r="I33" s="16">
        <v>3819.05</v>
      </c>
      <c r="J33" s="16">
        <v>913.84</v>
      </c>
      <c r="K33" s="16">
        <v>713.43</v>
      </c>
      <c r="L33" s="16">
        <v>341.15</v>
      </c>
      <c r="M33" s="16">
        <v>-193.84</v>
      </c>
      <c r="N33" s="16">
        <v>879.83</v>
      </c>
      <c r="O33" s="16">
        <v>747.94</v>
      </c>
      <c r="P33" s="16">
        <v>1327.69</v>
      </c>
      <c r="Q33" s="16">
        <v>1596.16</v>
      </c>
      <c r="R33" s="16">
        <v>441.36</v>
      </c>
      <c r="S33" s="16">
        <v>2227.16</v>
      </c>
      <c r="T33" s="16">
        <v>456.62</v>
      </c>
      <c r="U33" s="16">
        <v>604.80999999999995</v>
      </c>
      <c r="V33" s="16">
        <v>817.24</v>
      </c>
      <c r="W33" s="16">
        <v>1398.7</v>
      </c>
      <c r="X33" s="16">
        <v>202.84</v>
      </c>
      <c r="Y33" s="16">
        <v>1150.69</v>
      </c>
      <c r="Z33" s="16">
        <v>1336.61</v>
      </c>
      <c r="AA33" s="16">
        <v>4214.8599999999997</v>
      </c>
      <c r="AB33" s="16">
        <v>641.35</v>
      </c>
      <c r="AC33" s="16">
        <v>1343.85</v>
      </c>
      <c r="AD33" s="16">
        <v>8589.3799999999992</v>
      </c>
      <c r="AE33" s="16">
        <v>2310.54</v>
      </c>
      <c r="AF33" s="16">
        <v>11201.46</v>
      </c>
      <c r="AG33" s="16">
        <v>7803.62</v>
      </c>
      <c r="AH33" s="16">
        <v>3520.01</v>
      </c>
      <c r="AI33" s="16">
        <v>124.99</v>
      </c>
      <c r="AJ33" s="16">
        <v>-155.77000000000001</v>
      </c>
      <c r="AK33" s="33">
        <v>2786.05</v>
      </c>
      <c r="AL33" s="16">
        <v>438.18</v>
      </c>
      <c r="AM33" s="16">
        <v>6444.71</v>
      </c>
      <c r="AN33" s="16">
        <v>505.76</v>
      </c>
      <c r="AO33" s="16">
        <v>546.37</v>
      </c>
      <c r="AP33" s="16">
        <v>2461.19</v>
      </c>
      <c r="AQ33" s="16">
        <v>4230.75</v>
      </c>
      <c r="AR33" s="16">
        <v>6377.52</v>
      </c>
      <c r="AS33" s="16">
        <v>1420.83</v>
      </c>
      <c r="AT33" s="16">
        <v>961.99</v>
      </c>
      <c r="AU33" s="16">
        <v>14597.36</v>
      </c>
      <c r="AV33" s="33">
        <v>9078.7099999999991</v>
      </c>
      <c r="AW33" s="16">
        <v>4805.38</v>
      </c>
      <c r="AX33" s="16">
        <v>1792.13</v>
      </c>
      <c r="AY33" s="16">
        <v>2525.81</v>
      </c>
      <c r="AZ33" s="16">
        <v>1654.49</v>
      </c>
      <c r="BA33" s="16">
        <v>720.74</v>
      </c>
      <c r="BB33" s="16">
        <v>1431.49</v>
      </c>
      <c r="BC33" s="16">
        <v>1389.24</v>
      </c>
      <c r="BD33" s="16">
        <v>80.010000000000005</v>
      </c>
      <c r="BE33" s="16">
        <v>4914.21</v>
      </c>
      <c r="BF33" s="16">
        <v>11841.36</v>
      </c>
      <c r="BG33" s="16">
        <v>9700.42</v>
      </c>
      <c r="BH33" s="16">
        <v>8895.77</v>
      </c>
      <c r="BI33" s="16">
        <v>3191.48</v>
      </c>
      <c r="BJ33" s="16">
        <v>713.97</v>
      </c>
      <c r="BK33" s="16">
        <v>565.26</v>
      </c>
      <c r="BL33" s="16">
        <v>710.45</v>
      </c>
      <c r="BM33" s="16">
        <v>506.91</v>
      </c>
      <c r="BN33" s="16">
        <v>1188.93</v>
      </c>
      <c r="BO33" s="16">
        <v>1184.24</v>
      </c>
      <c r="BP33" s="9">
        <v>0</v>
      </c>
      <c r="BQ33" s="9" t="s">
        <v>129</v>
      </c>
      <c r="BR33" s="9" t="s">
        <v>129</v>
      </c>
      <c r="BS33" s="9" t="s">
        <v>129</v>
      </c>
      <c r="BT33" s="9" t="s">
        <v>129</v>
      </c>
      <c r="BU33" s="9" t="s">
        <v>129</v>
      </c>
      <c r="BV33" s="9" t="s">
        <v>129</v>
      </c>
      <c r="BW33" s="9" t="s">
        <v>129</v>
      </c>
      <c r="BX33" s="9" t="s">
        <v>129</v>
      </c>
      <c r="BY33" s="9" t="s">
        <v>129</v>
      </c>
      <c r="BZ33" s="9" t="s">
        <v>129</v>
      </c>
      <c r="CA33" s="9" t="s">
        <v>129</v>
      </c>
      <c r="CB33" s="9" t="s">
        <v>129</v>
      </c>
      <c r="CC33" s="9" t="s">
        <v>129</v>
      </c>
      <c r="CD33" s="9" t="s">
        <v>129</v>
      </c>
      <c r="CE33" s="9" t="s">
        <v>129</v>
      </c>
      <c r="CF33" s="9" t="s">
        <v>129</v>
      </c>
    </row>
    <row r="34" spans="1:84" ht="15" x14ac:dyDescent="0.25">
      <c r="A34" s="21">
        <f t="shared" si="1"/>
        <v>-9.9999999947613105E-3</v>
      </c>
      <c r="B34" s="7" t="s">
        <v>119</v>
      </c>
      <c r="C34" s="17">
        <v>41568.620000000003</v>
      </c>
      <c r="D34" s="17">
        <v>545.1</v>
      </c>
      <c r="E34" s="17">
        <v>352.76</v>
      </c>
      <c r="F34" s="17">
        <v>2.06</v>
      </c>
      <c r="G34" s="17">
        <v>116.86</v>
      </c>
      <c r="H34" s="17">
        <v>716.47</v>
      </c>
      <c r="I34" s="17">
        <v>177.01</v>
      </c>
      <c r="J34" s="17">
        <v>256.36</v>
      </c>
      <c r="K34" s="17">
        <v>225.04</v>
      </c>
      <c r="L34" s="17">
        <v>117.61</v>
      </c>
      <c r="M34" s="17">
        <v>0.04</v>
      </c>
      <c r="N34" s="17">
        <v>386.2</v>
      </c>
      <c r="O34" s="17">
        <v>1001.09</v>
      </c>
      <c r="P34" s="17">
        <v>641.02</v>
      </c>
      <c r="Q34" s="17">
        <v>328.02</v>
      </c>
      <c r="R34" s="17">
        <v>300.81</v>
      </c>
      <c r="S34" s="17">
        <v>1304.73</v>
      </c>
      <c r="T34" s="17">
        <v>278.77</v>
      </c>
      <c r="U34" s="17">
        <v>719.56</v>
      </c>
      <c r="V34" s="17">
        <v>645.32000000000005</v>
      </c>
      <c r="W34" s="17">
        <v>567.59</v>
      </c>
      <c r="X34" s="17">
        <v>46.04</v>
      </c>
      <c r="Y34" s="17">
        <v>342.78</v>
      </c>
      <c r="Z34" s="17">
        <v>395.06</v>
      </c>
      <c r="AA34" s="17">
        <v>1105.67</v>
      </c>
      <c r="AB34" s="17">
        <v>102.57</v>
      </c>
      <c r="AC34" s="17">
        <v>84.16</v>
      </c>
      <c r="AD34" s="17">
        <v>2647.56</v>
      </c>
      <c r="AE34" s="17">
        <v>574.89</v>
      </c>
      <c r="AF34" s="17">
        <v>3056.68</v>
      </c>
      <c r="AG34" s="17">
        <v>1645.01</v>
      </c>
      <c r="AH34" s="17">
        <v>1406.51</v>
      </c>
      <c r="AI34" s="17">
        <v>44.42</v>
      </c>
      <c r="AJ34" s="17">
        <v>19.8</v>
      </c>
      <c r="AK34" s="34">
        <v>692</v>
      </c>
      <c r="AL34" s="17">
        <v>199.85</v>
      </c>
      <c r="AM34" s="17">
        <v>572.88</v>
      </c>
      <c r="AN34" s="17">
        <v>110.13</v>
      </c>
      <c r="AO34" s="17">
        <v>142.46</v>
      </c>
      <c r="AP34" s="17">
        <v>455.75</v>
      </c>
      <c r="AQ34" s="17">
        <v>1087.26</v>
      </c>
      <c r="AR34" s="17">
        <v>907.9</v>
      </c>
      <c r="AS34" s="17">
        <v>514.92999999999995</v>
      </c>
      <c r="AT34" s="17">
        <v>188.06</v>
      </c>
      <c r="AU34" s="17">
        <v>2493.12</v>
      </c>
      <c r="AV34" s="33">
        <v>1241.56</v>
      </c>
      <c r="AW34" s="17">
        <v>797.34</v>
      </c>
      <c r="AX34" s="17">
        <v>747.14</v>
      </c>
      <c r="AY34" s="17">
        <v>861.58</v>
      </c>
      <c r="AZ34" s="17">
        <v>203.55</v>
      </c>
      <c r="BA34" s="17">
        <v>670.51</v>
      </c>
      <c r="BB34" s="17">
        <v>233.81</v>
      </c>
      <c r="BC34" s="17">
        <v>605.69000000000005</v>
      </c>
      <c r="BD34" s="17">
        <v>9.8800000000000008</v>
      </c>
      <c r="BE34" s="17">
        <v>484.02</v>
      </c>
      <c r="BF34" s="17">
        <v>2444.98</v>
      </c>
      <c r="BG34" s="17">
        <v>2148.69</v>
      </c>
      <c r="BH34" s="17">
        <v>2058.37</v>
      </c>
      <c r="BI34" s="17">
        <v>559.01</v>
      </c>
      <c r="BJ34" s="17">
        <v>354.9</v>
      </c>
      <c r="BK34" s="17">
        <v>84.05</v>
      </c>
      <c r="BL34" s="17">
        <v>107.66</v>
      </c>
      <c r="BM34" s="17">
        <v>55.82</v>
      </c>
      <c r="BN34" s="17">
        <v>349.2</v>
      </c>
      <c r="BO34" s="17">
        <v>32.94</v>
      </c>
      <c r="BP34" s="10">
        <v>0</v>
      </c>
      <c r="BQ34" s="10" t="s">
        <v>129</v>
      </c>
      <c r="BR34" s="10" t="s">
        <v>129</v>
      </c>
      <c r="BS34" s="10" t="s">
        <v>129</v>
      </c>
      <c r="BT34" s="10" t="s">
        <v>129</v>
      </c>
      <c r="BU34" s="10" t="s">
        <v>129</v>
      </c>
      <c r="BV34" s="10" t="s">
        <v>129</v>
      </c>
      <c r="BW34" s="10" t="s">
        <v>129</v>
      </c>
      <c r="BX34" s="10" t="s">
        <v>129</v>
      </c>
      <c r="BY34" s="10" t="s">
        <v>129</v>
      </c>
      <c r="BZ34" s="10" t="s">
        <v>129</v>
      </c>
      <c r="CA34" s="10" t="s">
        <v>129</v>
      </c>
      <c r="CB34" s="10" t="s">
        <v>129</v>
      </c>
      <c r="CC34" s="10" t="s">
        <v>129</v>
      </c>
      <c r="CD34" s="10" t="s">
        <v>129</v>
      </c>
      <c r="CE34" s="10" t="s">
        <v>129</v>
      </c>
      <c r="CF34" s="10" t="s">
        <v>129</v>
      </c>
    </row>
    <row r="35" spans="1:84" ht="15" x14ac:dyDescent="0.25">
      <c r="A35" s="21">
        <f t="shared" si="1"/>
        <v>-1.9999999974970706E-2</v>
      </c>
      <c r="B35" s="7" t="s">
        <v>120</v>
      </c>
      <c r="C35" s="16">
        <v>83778.45</v>
      </c>
      <c r="D35" s="16">
        <v>937.51</v>
      </c>
      <c r="E35" s="16">
        <v>535.26</v>
      </c>
      <c r="F35" s="16">
        <v>5.8</v>
      </c>
      <c r="G35" s="16">
        <v>180.62</v>
      </c>
      <c r="H35" s="16">
        <v>1551.3</v>
      </c>
      <c r="I35" s="16">
        <v>568.58000000000004</v>
      </c>
      <c r="J35" s="16">
        <v>532.55999999999995</v>
      </c>
      <c r="K35" s="16">
        <v>313.7</v>
      </c>
      <c r="L35" s="16">
        <v>103.4</v>
      </c>
      <c r="M35" s="16">
        <v>244.02</v>
      </c>
      <c r="N35" s="16">
        <v>692.16</v>
      </c>
      <c r="O35" s="16">
        <v>109.97</v>
      </c>
      <c r="P35" s="16">
        <v>1203.83</v>
      </c>
      <c r="Q35" s="16">
        <v>601.22</v>
      </c>
      <c r="R35" s="16">
        <v>762.28</v>
      </c>
      <c r="S35" s="16">
        <v>2192.62</v>
      </c>
      <c r="T35" s="16">
        <v>608.4</v>
      </c>
      <c r="U35" s="16">
        <v>890.09</v>
      </c>
      <c r="V35" s="16">
        <v>1542.58</v>
      </c>
      <c r="W35" s="16">
        <v>4254.42</v>
      </c>
      <c r="X35" s="16">
        <v>149.43</v>
      </c>
      <c r="Y35" s="16">
        <v>540.03</v>
      </c>
      <c r="Z35" s="16">
        <v>658.37</v>
      </c>
      <c r="AA35" s="16">
        <v>2769.64</v>
      </c>
      <c r="AB35" s="16">
        <v>218.56</v>
      </c>
      <c r="AC35" s="16">
        <v>542.32000000000005</v>
      </c>
      <c r="AD35" s="16">
        <v>5985.56</v>
      </c>
      <c r="AE35" s="16">
        <v>685.55</v>
      </c>
      <c r="AF35" s="16">
        <v>4561.53</v>
      </c>
      <c r="AG35" s="16">
        <v>4143.6000000000004</v>
      </c>
      <c r="AH35" s="16">
        <v>3362.59</v>
      </c>
      <c r="AI35" s="16">
        <v>20.57</v>
      </c>
      <c r="AJ35" s="16">
        <v>20.48</v>
      </c>
      <c r="AK35" s="33">
        <v>1634.48</v>
      </c>
      <c r="AL35" s="16">
        <v>313.04000000000002</v>
      </c>
      <c r="AM35" s="16">
        <v>991.49</v>
      </c>
      <c r="AN35" s="16">
        <v>385.45</v>
      </c>
      <c r="AO35" s="16">
        <v>238.09</v>
      </c>
      <c r="AP35" s="16">
        <v>1214.74</v>
      </c>
      <c r="AQ35" s="16">
        <v>2579.54</v>
      </c>
      <c r="AR35" s="16">
        <v>1765.26</v>
      </c>
      <c r="AS35" s="16">
        <v>438.57</v>
      </c>
      <c r="AT35" s="16">
        <v>340.02</v>
      </c>
      <c r="AU35" s="9" t="s">
        <v>129</v>
      </c>
      <c r="AV35" s="33">
        <v>9733.23</v>
      </c>
      <c r="AW35" s="16">
        <v>2315.7199999999998</v>
      </c>
      <c r="AX35" s="16">
        <v>1056.4000000000001</v>
      </c>
      <c r="AY35" s="16">
        <v>459.41</v>
      </c>
      <c r="AZ35" s="16">
        <v>718.36</v>
      </c>
      <c r="BA35" s="16">
        <v>405.32</v>
      </c>
      <c r="BB35" s="16">
        <v>469.46</v>
      </c>
      <c r="BC35" s="16">
        <v>329.39</v>
      </c>
      <c r="BD35" s="16">
        <v>85.17</v>
      </c>
      <c r="BE35" s="16">
        <v>1573.05</v>
      </c>
      <c r="BF35" s="16">
        <v>6351.71</v>
      </c>
      <c r="BG35" s="16">
        <v>3229.53</v>
      </c>
      <c r="BH35" s="16">
        <v>3079.05</v>
      </c>
      <c r="BI35" s="16">
        <v>600.25</v>
      </c>
      <c r="BJ35" s="16">
        <v>1141.08</v>
      </c>
      <c r="BK35" s="16">
        <v>134.56</v>
      </c>
      <c r="BL35" s="16">
        <v>154.41999999999999</v>
      </c>
      <c r="BM35" s="16">
        <v>87.56</v>
      </c>
      <c r="BN35" s="16">
        <v>420.96</v>
      </c>
      <c r="BO35" s="16">
        <v>44.57</v>
      </c>
      <c r="BP35" s="9">
        <v>0</v>
      </c>
      <c r="BQ35" s="9" t="s">
        <v>129</v>
      </c>
      <c r="BR35" s="9" t="s">
        <v>129</v>
      </c>
      <c r="BS35" s="9" t="s">
        <v>129</v>
      </c>
      <c r="BT35" s="9" t="s">
        <v>129</v>
      </c>
      <c r="BU35" s="9" t="s">
        <v>129</v>
      </c>
      <c r="BV35" s="9" t="s">
        <v>129</v>
      </c>
      <c r="BW35" s="9" t="s">
        <v>129</v>
      </c>
      <c r="BX35" s="9" t="s">
        <v>129</v>
      </c>
      <c r="BY35" s="9" t="s">
        <v>129</v>
      </c>
      <c r="BZ35" s="9" t="s">
        <v>129</v>
      </c>
      <c r="CA35" s="9" t="s">
        <v>129</v>
      </c>
      <c r="CB35" s="9" t="s">
        <v>129</v>
      </c>
      <c r="CC35" s="9" t="s">
        <v>129</v>
      </c>
      <c r="CD35" s="9" t="s">
        <v>129</v>
      </c>
      <c r="CE35" s="9" t="s">
        <v>129</v>
      </c>
      <c r="CF35" s="9" t="s">
        <v>129</v>
      </c>
    </row>
    <row r="36" spans="1:84" ht="15" x14ac:dyDescent="0.25">
      <c r="A36" s="21" t="e">
        <f t="shared" si="1"/>
        <v>#VALUE!</v>
      </c>
      <c r="B36" s="7" t="s">
        <v>122</v>
      </c>
      <c r="C36" s="10" t="s">
        <v>129</v>
      </c>
      <c r="D36" s="10" t="s">
        <v>129</v>
      </c>
      <c r="E36" s="10" t="s">
        <v>129</v>
      </c>
      <c r="F36" s="10" t="s">
        <v>129</v>
      </c>
      <c r="G36" s="10" t="s">
        <v>129</v>
      </c>
      <c r="H36" s="10" t="s">
        <v>129</v>
      </c>
      <c r="I36" s="10" t="s">
        <v>129</v>
      </c>
      <c r="J36" s="10" t="s">
        <v>129</v>
      </c>
      <c r="K36" s="10" t="s">
        <v>129</v>
      </c>
      <c r="L36" s="10" t="s">
        <v>129</v>
      </c>
      <c r="M36" s="10" t="s">
        <v>129</v>
      </c>
      <c r="N36" s="10" t="s">
        <v>129</v>
      </c>
      <c r="O36" s="10" t="s">
        <v>129</v>
      </c>
      <c r="P36" s="10" t="s">
        <v>129</v>
      </c>
      <c r="Q36" s="10" t="s">
        <v>129</v>
      </c>
      <c r="R36" s="10" t="s">
        <v>129</v>
      </c>
      <c r="S36" s="10" t="s">
        <v>129</v>
      </c>
      <c r="T36" s="10" t="s">
        <v>129</v>
      </c>
      <c r="U36" s="10" t="s">
        <v>129</v>
      </c>
      <c r="V36" s="10" t="s">
        <v>129</v>
      </c>
      <c r="W36" s="10" t="s">
        <v>129</v>
      </c>
      <c r="X36" s="10" t="s">
        <v>129</v>
      </c>
      <c r="Y36" s="10" t="s">
        <v>129</v>
      </c>
      <c r="Z36" s="10" t="s">
        <v>129</v>
      </c>
      <c r="AA36" s="10" t="s">
        <v>129</v>
      </c>
      <c r="AB36" s="10" t="s">
        <v>129</v>
      </c>
      <c r="AC36" s="10" t="s">
        <v>129</v>
      </c>
      <c r="AD36" s="10" t="s">
        <v>129</v>
      </c>
      <c r="AE36" s="10" t="s">
        <v>129</v>
      </c>
      <c r="AF36" s="10" t="s">
        <v>129</v>
      </c>
      <c r="AG36" s="10" t="s">
        <v>129</v>
      </c>
      <c r="AH36" s="10" t="s">
        <v>129</v>
      </c>
      <c r="AI36" s="10" t="s">
        <v>129</v>
      </c>
      <c r="AJ36" s="10" t="s">
        <v>129</v>
      </c>
      <c r="AK36" s="34" t="s">
        <v>129</v>
      </c>
      <c r="AL36" s="10" t="s">
        <v>129</v>
      </c>
      <c r="AM36" s="10" t="s">
        <v>129</v>
      </c>
      <c r="AN36" s="10" t="s">
        <v>129</v>
      </c>
      <c r="AO36" s="10" t="s">
        <v>129</v>
      </c>
      <c r="AP36" s="10" t="s">
        <v>129</v>
      </c>
      <c r="AQ36" s="10" t="s">
        <v>129</v>
      </c>
      <c r="AR36" s="10" t="s">
        <v>129</v>
      </c>
      <c r="AS36" s="10" t="s">
        <v>129</v>
      </c>
      <c r="AT36" s="10" t="s">
        <v>129</v>
      </c>
      <c r="AU36" s="10" t="s">
        <v>129</v>
      </c>
      <c r="AV36" s="34" t="s">
        <v>129</v>
      </c>
      <c r="AW36" s="10" t="s">
        <v>129</v>
      </c>
      <c r="AX36" s="10" t="s">
        <v>129</v>
      </c>
      <c r="AY36" s="10" t="s">
        <v>129</v>
      </c>
      <c r="AZ36" s="10" t="s">
        <v>129</v>
      </c>
      <c r="BA36" s="10" t="s">
        <v>129</v>
      </c>
      <c r="BB36" s="10" t="s">
        <v>129</v>
      </c>
      <c r="BC36" s="10" t="s">
        <v>129</v>
      </c>
      <c r="BD36" s="10" t="s">
        <v>129</v>
      </c>
      <c r="BE36" s="10" t="s">
        <v>129</v>
      </c>
      <c r="BF36" s="10" t="s">
        <v>129</v>
      </c>
      <c r="BG36" s="10" t="s">
        <v>129</v>
      </c>
      <c r="BH36" s="10" t="s">
        <v>129</v>
      </c>
      <c r="BI36" s="10" t="s">
        <v>129</v>
      </c>
      <c r="BJ36" s="10" t="s">
        <v>129</v>
      </c>
      <c r="BK36" s="10" t="s">
        <v>129</v>
      </c>
      <c r="BL36" s="10" t="s">
        <v>129</v>
      </c>
      <c r="BM36" s="10" t="s">
        <v>129</v>
      </c>
      <c r="BN36" s="10" t="s">
        <v>129</v>
      </c>
      <c r="BO36" s="10" t="s">
        <v>129</v>
      </c>
      <c r="BP36" s="10" t="s">
        <v>129</v>
      </c>
      <c r="BQ36" s="10" t="s">
        <v>129</v>
      </c>
      <c r="BR36" s="10" t="s">
        <v>129</v>
      </c>
      <c r="BS36" s="10" t="s">
        <v>129</v>
      </c>
      <c r="BT36" s="10" t="s">
        <v>129</v>
      </c>
      <c r="BU36" s="10" t="s">
        <v>129</v>
      </c>
      <c r="BV36" s="10" t="s">
        <v>129</v>
      </c>
      <c r="BW36" s="10" t="s">
        <v>129</v>
      </c>
      <c r="BX36" s="10" t="s">
        <v>129</v>
      </c>
      <c r="BY36" s="10" t="s">
        <v>129</v>
      </c>
      <c r="BZ36" s="10" t="s">
        <v>129</v>
      </c>
      <c r="CA36" s="10" t="s">
        <v>129</v>
      </c>
      <c r="CB36" s="10" t="s">
        <v>129</v>
      </c>
      <c r="CC36" s="10" t="s">
        <v>129</v>
      </c>
      <c r="CD36" s="10" t="s">
        <v>129</v>
      </c>
      <c r="CE36" s="10" t="s">
        <v>129</v>
      </c>
      <c r="CF36" s="10" t="s">
        <v>129</v>
      </c>
    </row>
    <row r="37" spans="1:84" ht="15" x14ac:dyDescent="0.25">
      <c r="B37" s="23"/>
      <c r="C37" s="9"/>
      <c r="D37" s="9"/>
      <c r="E37" s="9"/>
      <c r="F37" s="9"/>
      <c r="G37" s="44" t="s">
        <v>136</v>
      </c>
      <c r="H37" s="43">
        <f>SUM(H14:Z14)</f>
        <v>1657490.5600000003</v>
      </c>
      <c r="I37" s="44">
        <f>H37/C14</f>
        <v>0.14358509540659345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34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34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</row>
    <row r="38" spans="1:84" ht="11.45" customHeight="1" x14ac:dyDescent="0.25">
      <c r="C38" s="24">
        <f>SUM(C16:C31)+C69+C70</f>
        <v>9955917.8600000013</v>
      </c>
      <c r="G38" s="44" t="s">
        <v>136</v>
      </c>
      <c r="H38" s="43">
        <f>SUM(G14:AC14)</f>
        <v>2021426.6799999997</v>
      </c>
      <c r="I38" s="44">
        <f>H38/C14</f>
        <v>0.17511215430707089</v>
      </c>
    </row>
    <row r="39" spans="1:84" ht="15" x14ac:dyDescent="0.25">
      <c r="B39" s="1" t="s">
        <v>130</v>
      </c>
    </row>
    <row r="40" spans="1:84" ht="15" x14ac:dyDescent="0.25">
      <c r="B40" s="1"/>
      <c r="G40" s="25" t="s">
        <v>226</v>
      </c>
      <c r="H40" s="43">
        <f>SUM(H15:Z15)</f>
        <v>48217.67</v>
      </c>
      <c r="I40" s="44">
        <f>H40/C15</f>
        <v>0.11535468494950535</v>
      </c>
    </row>
    <row r="41" spans="1:84" ht="15" x14ac:dyDescent="0.25">
      <c r="B41" s="1"/>
      <c r="G41" s="25" t="s">
        <v>226</v>
      </c>
      <c r="H41" s="43">
        <f>SUM(G15:AC15)</f>
        <v>59690.879999999997</v>
      </c>
      <c r="I41" s="44">
        <f>H41/C15</f>
        <v>0.14280289065727833</v>
      </c>
    </row>
    <row r="42" spans="1:84" ht="15" x14ac:dyDescent="0.25">
      <c r="B42" s="1"/>
    </row>
    <row r="43" spans="1:84" ht="15" x14ac:dyDescent="0.25">
      <c r="B43" s="1"/>
      <c r="G43" s="25" t="s">
        <v>135</v>
      </c>
      <c r="H43" s="43">
        <f>SUM(H18:Z18)</f>
        <v>526420</v>
      </c>
      <c r="I43" s="44">
        <f>H43/C18</f>
        <v>0.17056244263095532</v>
      </c>
    </row>
    <row r="44" spans="1:84" ht="15" x14ac:dyDescent="0.25">
      <c r="B44" s="1" t="s">
        <v>133</v>
      </c>
      <c r="C44" s="3" t="s">
        <v>131</v>
      </c>
      <c r="G44" s="25" t="s">
        <v>135</v>
      </c>
      <c r="H44" s="43">
        <f>SUM(G18:AC18)</f>
        <v>617046</v>
      </c>
      <c r="I44" s="44">
        <f>H44/C18</f>
        <v>0.19992567337042752</v>
      </c>
    </row>
    <row r="45" spans="1:84" ht="11.45" customHeight="1" x14ac:dyDescent="0.25">
      <c r="B45" s="20" t="s">
        <v>134</v>
      </c>
    </row>
    <row r="46" spans="1:84" ht="11.45" customHeight="1" x14ac:dyDescent="0.25">
      <c r="G46" s="25" t="s">
        <v>225</v>
      </c>
      <c r="H46" s="43">
        <f>SUM(H22:Z22)</f>
        <v>118335.29999999999</v>
      </c>
      <c r="I46" s="44">
        <f>H46/C22</f>
        <v>0.11589159817178982</v>
      </c>
    </row>
    <row r="47" spans="1:84" ht="11.45" customHeight="1" x14ac:dyDescent="0.25">
      <c r="G47" s="25" t="s">
        <v>225</v>
      </c>
      <c r="H47" s="43">
        <f>SUM(G22:AC22)</f>
        <v>158515.79999999999</v>
      </c>
      <c r="I47" s="44">
        <f>H47/C22</f>
        <v>0.15524234440171109</v>
      </c>
    </row>
    <row r="48" spans="1:84" s="55" customFormat="1" ht="11.45" customHeight="1" x14ac:dyDescent="0.25">
      <c r="G48" s="56"/>
      <c r="H48" s="57"/>
    </row>
    <row r="49" spans="1:9" ht="11.45" customHeight="1" x14ac:dyDescent="0.25">
      <c r="G49" s="25" t="s">
        <v>105</v>
      </c>
      <c r="H49" s="43">
        <f>SUM(H23:Z23)</f>
        <v>219402.74999999997</v>
      </c>
      <c r="I49" s="44">
        <f>H49/C23</f>
        <v>0.106685109571139</v>
      </c>
    </row>
    <row r="50" spans="1:9" ht="11.45" customHeight="1" x14ac:dyDescent="0.25">
      <c r="G50" s="25" t="s">
        <v>105</v>
      </c>
      <c r="H50" s="43">
        <f>SUM(G23:AC23)</f>
        <v>275423.57999999996</v>
      </c>
      <c r="I50" s="44">
        <f>H50/C23</f>
        <v>0.13392537154058173</v>
      </c>
    </row>
    <row r="51" spans="1:9" ht="15" x14ac:dyDescent="0.25"/>
    <row r="52" spans="1:9" ht="15" x14ac:dyDescent="0.25">
      <c r="B52" s="3"/>
      <c r="G52" s="25" t="s">
        <v>224</v>
      </c>
      <c r="H52" s="43">
        <f>SUM(H25:Z25)</f>
        <v>242681.93</v>
      </c>
      <c r="I52" s="44">
        <f>H52/C25</f>
        <v>0.16218564442708247</v>
      </c>
    </row>
    <row r="53" spans="1:9" ht="15" x14ac:dyDescent="0.25">
      <c r="B53" s="3"/>
      <c r="G53" s="25" t="s">
        <v>224</v>
      </c>
      <c r="H53" s="43">
        <f>SUM(G25:AC25)</f>
        <v>291020.13</v>
      </c>
      <c r="I53" s="44">
        <f>H53/C25</f>
        <v>0.19449032453839196</v>
      </c>
    </row>
    <row r="54" spans="1:9" ht="15" x14ac:dyDescent="0.25">
      <c r="B54" s="3"/>
      <c r="G54" s="56"/>
      <c r="H54" s="57"/>
      <c r="I54" s="55"/>
    </row>
    <row r="55" spans="1:9" ht="15" x14ac:dyDescent="0.25">
      <c r="B55" s="3"/>
      <c r="G55" s="25" t="s">
        <v>231</v>
      </c>
      <c r="H55" s="43">
        <f>SUM(H70:Z70)</f>
        <v>86236</v>
      </c>
      <c r="I55" s="44">
        <f>H55/C70</f>
        <v>0.12152282604406817</v>
      </c>
    </row>
    <row r="56" spans="1:9" ht="15" x14ac:dyDescent="0.25">
      <c r="B56" s="3"/>
      <c r="G56" s="25" t="s">
        <v>231</v>
      </c>
      <c r="H56" s="43">
        <f>SUM(G70:AC70)</f>
        <v>103994</v>
      </c>
      <c r="I56" s="44">
        <f>H56/C70</f>
        <v>0.14654720501445828</v>
      </c>
    </row>
    <row r="57" spans="1:9" ht="15" x14ac:dyDescent="0.25">
      <c r="B57" s="3"/>
    </row>
    <row r="58" spans="1:9" ht="15" x14ac:dyDescent="0.25">
      <c r="B58" s="3" t="s">
        <v>124</v>
      </c>
      <c r="C58" s="1" t="s">
        <v>221</v>
      </c>
    </row>
    <row r="59" spans="1:9" ht="15" x14ac:dyDescent="0.25">
      <c r="A59" s="3" t="s">
        <v>220</v>
      </c>
      <c r="B59" s="3" t="s">
        <v>125</v>
      </c>
      <c r="C59" s="3" t="s">
        <v>222</v>
      </c>
    </row>
    <row r="61" spans="1:9" ht="15" x14ac:dyDescent="0.25">
      <c r="B61" s="1" t="s">
        <v>12</v>
      </c>
      <c r="D61" s="3" t="s">
        <v>18</v>
      </c>
    </row>
    <row r="62" spans="1:9" ht="15" x14ac:dyDescent="0.25">
      <c r="B62" s="1" t="s">
        <v>13</v>
      </c>
      <c r="D62" s="3" t="s">
        <v>19</v>
      </c>
    </row>
    <row r="63" spans="1:9" ht="15" x14ac:dyDescent="0.25">
      <c r="B63" s="1" t="s">
        <v>223</v>
      </c>
      <c r="D63" s="3" t="s">
        <v>21</v>
      </c>
    </row>
    <row r="64" spans="1:9" ht="15" x14ac:dyDescent="0.25">
      <c r="B64" s="1" t="s">
        <v>14</v>
      </c>
      <c r="D64" s="3" t="s">
        <v>20</v>
      </c>
    </row>
    <row r="65" spans="2:83" ht="15" x14ac:dyDescent="0.25">
      <c r="B65" s="1" t="s">
        <v>16</v>
      </c>
      <c r="D65" s="3" t="s">
        <v>22</v>
      </c>
    </row>
    <row r="67" spans="2:83" ht="15" x14ac:dyDescent="0.25">
      <c r="B67" s="5" t="s">
        <v>126</v>
      </c>
      <c r="C67" s="4" t="s">
        <v>20</v>
      </c>
      <c r="D67" s="4" t="s">
        <v>30</v>
      </c>
      <c r="E67" s="4" t="s">
        <v>31</v>
      </c>
      <c r="F67" s="4" t="s">
        <v>32</v>
      </c>
      <c r="G67" s="4" t="s">
        <v>33</v>
      </c>
      <c r="H67" s="4" t="s">
        <v>34</v>
      </c>
      <c r="I67" s="4" t="s">
        <v>35</v>
      </c>
      <c r="J67" s="4" t="s">
        <v>36</v>
      </c>
      <c r="K67" s="4" t="s">
        <v>37</v>
      </c>
      <c r="L67" s="4" t="s">
        <v>38</v>
      </c>
      <c r="M67" s="4" t="s">
        <v>39</v>
      </c>
      <c r="N67" s="4" t="s">
        <v>40</v>
      </c>
      <c r="O67" s="4" t="s">
        <v>41</v>
      </c>
      <c r="P67" s="4" t="s">
        <v>42</v>
      </c>
      <c r="Q67" s="4" t="s">
        <v>43</v>
      </c>
      <c r="R67" s="4" t="s">
        <v>44</v>
      </c>
      <c r="S67" s="4" t="s">
        <v>45</v>
      </c>
      <c r="T67" s="4" t="s">
        <v>46</v>
      </c>
      <c r="U67" s="4" t="s">
        <v>47</v>
      </c>
      <c r="V67" s="4" t="s">
        <v>48</v>
      </c>
      <c r="W67" s="4" t="s">
        <v>49</v>
      </c>
      <c r="X67" s="4" t="s">
        <v>50</v>
      </c>
      <c r="Y67" s="4" t="s">
        <v>51</v>
      </c>
      <c r="Z67" s="4" t="s">
        <v>52</v>
      </c>
      <c r="AA67" s="4" t="s">
        <v>53</v>
      </c>
      <c r="AB67" s="4" t="s">
        <v>54</v>
      </c>
      <c r="AC67" s="4" t="s">
        <v>55</v>
      </c>
      <c r="AD67" s="4" t="s">
        <v>56</v>
      </c>
      <c r="AE67" s="4" t="s">
        <v>57</v>
      </c>
      <c r="AF67" s="4" t="s">
        <v>58</v>
      </c>
      <c r="AG67" s="4" t="s">
        <v>59</v>
      </c>
      <c r="AH67" s="4" t="s">
        <v>60</v>
      </c>
      <c r="AI67" s="4" t="s">
        <v>61</v>
      </c>
      <c r="AJ67" s="4" t="s">
        <v>62</v>
      </c>
      <c r="AK67" s="46" t="s">
        <v>63</v>
      </c>
      <c r="AL67" s="4" t="s">
        <v>64</v>
      </c>
      <c r="AM67" s="4" t="s">
        <v>65</v>
      </c>
      <c r="AN67" s="4" t="s">
        <v>66</v>
      </c>
      <c r="AO67" s="4" t="s">
        <v>67</v>
      </c>
      <c r="AP67" s="4" t="s">
        <v>68</v>
      </c>
      <c r="AQ67" s="4" t="s">
        <v>69</v>
      </c>
      <c r="AR67" s="4" t="s">
        <v>70</v>
      </c>
      <c r="AS67" s="4" t="s">
        <v>71</v>
      </c>
      <c r="AT67" s="4" t="s">
        <v>72</v>
      </c>
      <c r="AU67" s="4" t="s">
        <v>73</v>
      </c>
      <c r="AV67" s="46" t="s">
        <v>74</v>
      </c>
      <c r="AW67" s="4" t="s">
        <v>75</v>
      </c>
      <c r="AX67" s="4" t="s">
        <v>76</v>
      </c>
      <c r="AY67" s="4" t="s">
        <v>77</v>
      </c>
      <c r="AZ67" s="4" t="s">
        <v>78</v>
      </c>
      <c r="BA67" s="4" t="s">
        <v>79</v>
      </c>
      <c r="BB67" s="4" t="s">
        <v>80</v>
      </c>
      <c r="BC67" s="4" t="s">
        <v>81</v>
      </c>
      <c r="BD67" s="4" t="s">
        <v>82</v>
      </c>
      <c r="BE67" s="4" t="s">
        <v>83</v>
      </c>
      <c r="BF67" s="4" t="s">
        <v>84</v>
      </c>
      <c r="BG67" s="4" t="s">
        <v>85</v>
      </c>
      <c r="BH67" s="4" t="s">
        <v>86</v>
      </c>
      <c r="BI67" s="4" t="s">
        <v>87</v>
      </c>
      <c r="BJ67" s="4" t="s">
        <v>88</v>
      </c>
      <c r="BK67" s="4" t="s">
        <v>89</v>
      </c>
      <c r="BL67" s="4" t="s">
        <v>90</v>
      </c>
      <c r="BM67" s="4" t="s">
        <v>91</v>
      </c>
      <c r="BN67" s="4" t="s">
        <v>92</v>
      </c>
      <c r="BO67" s="4" t="s">
        <v>93</v>
      </c>
      <c r="BP67" s="4" t="s">
        <v>94</v>
      </c>
    </row>
    <row r="68" spans="2:83" ht="15" x14ac:dyDescent="0.25">
      <c r="B68" s="6" t="s">
        <v>127</v>
      </c>
      <c r="C68" s="8" t="s">
        <v>128</v>
      </c>
      <c r="D68" s="8" t="s">
        <v>128</v>
      </c>
      <c r="E68" s="8" t="s">
        <v>128</v>
      </c>
      <c r="F68" s="8" t="s">
        <v>128</v>
      </c>
      <c r="G68" s="8" t="s">
        <v>128</v>
      </c>
      <c r="H68" s="8" t="s">
        <v>128</v>
      </c>
      <c r="I68" s="8" t="s">
        <v>128</v>
      </c>
      <c r="J68" s="8" t="s">
        <v>128</v>
      </c>
      <c r="K68" s="8" t="s">
        <v>128</v>
      </c>
      <c r="L68" s="8" t="s">
        <v>128</v>
      </c>
      <c r="M68" s="8" t="s">
        <v>128</v>
      </c>
      <c r="N68" s="8" t="s">
        <v>128</v>
      </c>
      <c r="O68" s="8" t="s">
        <v>128</v>
      </c>
      <c r="P68" s="8" t="s">
        <v>128</v>
      </c>
      <c r="Q68" s="8" t="s">
        <v>128</v>
      </c>
      <c r="R68" s="8" t="s">
        <v>128</v>
      </c>
      <c r="S68" s="8" t="s">
        <v>128</v>
      </c>
      <c r="T68" s="8" t="s">
        <v>128</v>
      </c>
      <c r="U68" s="8" t="s">
        <v>128</v>
      </c>
      <c r="V68" s="8" t="s">
        <v>128</v>
      </c>
      <c r="W68" s="8" t="s">
        <v>128</v>
      </c>
      <c r="X68" s="8" t="s">
        <v>128</v>
      </c>
      <c r="Y68" s="8" t="s">
        <v>128</v>
      </c>
      <c r="Z68" s="8" t="s">
        <v>128</v>
      </c>
      <c r="AA68" s="8" t="s">
        <v>128</v>
      </c>
      <c r="AB68" s="8" t="s">
        <v>128</v>
      </c>
      <c r="AC68" s="8" t="s">
        <v>128</v>
      </c>
      <c r="AD68" s="8" t="s">
        <v>128</v>
      </c>
      <c r="AE68" s="8" t="s">
        <v>128</v>
      </c>
      <c r="AF68" s="8" t="s">
        <v>128</v>
      </c>
      <c r="AG68" s="8" t="s">
        <v>128</v>
      </c>
      <c r="AH68" s="8" t="s">
        <v>128</v>
      </c>
      <c r="AI68" s="8" t="s">
        <v>128</v>
      </c>
      <c r="AJ68" s="8" t="s">
        <v>128</v>
      </c>
      <c r="AK68" s="47" t="s">
        <v>128</v>
      </c>
      <c r="AL68" s="8" t="s">
        <v>128</v>
      </c>
      <c r="AM68" s="8" t="s">
        <v>128</v>
      </c>
      <c r="AN68" s="8" t="s">
        <v>128</v>
      </c>
      <c r="AO68" s="8" t="s">
        <v>128</v>
      </c>
      <c r="AP68" s="8" t="s">
        <v>128</v>
      </c>
      <c r="AQ68" s="8" t="s">
        <v>128</v>
      </c>
      <c r="AR68" s="8" t="s">
        <v>128</v>
      </c>
      <c r="AS68" s="8" t="s">
        <v>128</v>
      </c>
      <c r="AT68" s="8" t="s">
        <v>128</v>
      </c>
      <c r="AU68" s="8" t="s">
        <v>128</v>
      </c>
      <c r="AV68" s="47" t="s">
        <v>128</v>
      </c>
      <c r="AW68" s="8" t="s">
        <v>128</v>
      </c>
      <c r="AX68" s="8" t="s">
        <v>128</v>
      </c>
      <c r="AY68" s="8" t="s">
        <v>128</v>
      </c>
      <c r="AZ68" s="8" t="s">
        <v>128</v>
      </c>
      <c r="BA68" s="8" t="s">
        <v>128</v>
      </c>
      <c r="BB68" s="8" t="s">
        <v>128</v>
      </c>
      <c r="BC68" s="8" t="s">
        <v>128</v>
      </c>
      <c r="BD68" s="8" t="s">
        <v>128</v>
      </c>
      <c r="BE68" s="8" t="s">
        <v>128</v>
      </c>
      <c r="BF68" s="8" t="s">
        <v>128</v>
      </c>
      <c r="BG68" s="8" t="s">
        <v>128</v>
      </c>
      <c r="BH68" s="8" t="s">
        <v>128</v>
      </c>
      <c r="BI68" s="8" t="s">
        <v>128</v>
      </c>
      <c r="BJ68" s="8" t="s">
        <v>128</v>
      </c>
      <c r="BK68" s="8" t="s">
        <v>128</v>
      </c>
      <c r="BL68" s="8" t="s">
        <v>128</v>
      </c>
      <c r="BM68" s="8" t="s">
        <v>128</v>
      </c>
      <c r="BN68" s="8" t="s">
        <v>128</v>
      </c>
      <c r="BO68" s="8" t="s">
        <v>128</v>
      </c>
      <c r="BP68" s="8" t="s">
        <v>128</v>
      </c>
    </row>
    <row r="69" spans="2:83" ht="15" x14ac:dyDescent="0.25">
      <c r="B69" s="7" t="s">
        <v>99</v>
      </c>
      <c r="C69" s="16">
        <v>271165.3</v>
      </c>
      <c r="D69" s="16">
        <v>3635.46</v>
      </c>
      <c r="E69" s="16">
        <v>218.42</v>
      </c>
      <c r="F69" s="16">
        <v>320.77</v>
      </c>
      <c r="G69" s="16">
        <v>948.39</v>
      </c>
      <c r="H69" s="16">
        <v>4182.6099999999997</v>
      </c>
      <c r="I69" s="16">
        <v>450.32</v>
      </c>
      <c r="J69" s="16">
        <v>620.98</v>
      </c>
      <c r="K69" s="16">
        <v>490.64</v>
      </c>
      <c r="L69" s="16">
        <v>344.22</v>
      </c>
      <c r="M69" s="16">
        <v>92.56</v>
      </c>
      <c r="N69" s="16">
        <v>2992.25</v>
      </c>
      <c r="O69" s="16">
        <v>12063.71</v>
      </c>
      <c r="P69" s="16">
        <v>1207.6400000000001</v>
      </c>
      <c r="Q69" s="16">
        <v>1464.29</v>
      </c>
      <c r="R69" s="16">
        <v>386.09</v>
      </c>
      <c r="S69" s="16">
        <v>2630.67</v>
      </c>
      <c r="T69" s="16">
        <v>2299.39</v>
      </c>
      <c r="U69" s="16">
        <v>965.02</v>
      </c>
      <c r="V69" s="16">
        <v>5779.28</v>
      </c>
      <c r="W69" s="16">
        <v>270.17</v>
      </c>
      <c r="X69" s="16">
        <v>255.26</v>
      </c>
      <c r="Y69" s="16">
        <v>2730.44</v>
      </c>
      <c r="Z69" s="16">
        <v>841.41</v>
      </c>
      <c r="AA69" s="16">
        <v>3133.72</v>
      </c>
      <c r="AB69" s="16">
        <v>443.94</v>
      </c>
      <c r="AC69" s="16">
        <v>1781.97</v>
      </c>
      <c r="AD69" s="16">
        <v>14659.92</v>
      </c>
      <c r="AE69" s="16">
        <v>3470.6</v>
      </c>
      <c r="AF69" s="16">
        <v>24551.17</v>
      </c>
      <c r="AG69" s="16">
        <v>9920.32</v>
      </c>
      <c r="AH69" s="16">
        <v>3793.32</v>
      </c>
      <c r="AI69" s="16">
        <v>5758.24</v>
      </c>
      <c r="AJ69" s="16">
        <v>258.69</v>
      </c>
      <c r="AK69" s="33">
        <v>3367.58</v>
      </c>
      <c r="AL69" s="16">
        <v>903.38</v>
      </c>
      <c r="AM69" s="16">
        <v>2907.4</v>
      </c>
      <c r="AN69" s="16">
        <v>2177.46</v>
      </c>
      <c r="AO69" s="16">
        <v>1488.74</v>
      </c>
      <c r="AP69" s="16">
        <v>2753.15</v>
      </c>
      <c r="AQ69" s="16">
        <v>6916.64</v>
      </c>
      <c r="AR69" s="16">
        <v>10201.129999999999</v>
      </c>
      <c r="AS69" s="16">
        <v>2521.09</v>
      </c>
      <c r="AT69" s="16">
        <v>1689.11</v>
      </c>
      <c r="AU69" s="16">
        <v>13844.13</v>
      </c>
      <c r="AV69" s="33">
        <v>17165.97</v>
      </c>
      <c r="AW69" s="16">
        <v>7019.94</v>
      </c>
      <c r="AX69" s="16">
        <v>4844.57</v>
      </c>
      <c r="AY69" s="16">
        <v>3494.43</v>
      </c>
      <c r="AZ69" s="16">
        <v>943.37</v>
      </c>
      <c r="BA69" s="16">
        <v>1600.19</v>
      </c>
      <c r="BB69" s="16">
        <v>1361.27</v>
      </c>
      <c r="BC69" s="16">
        <v>2636.93</v>
      </c>
      <c r="BD69" s="16">
        <v>68.540000000000006</v>
      </c>
      <c r="BE69" s="16">
        <v>3747.23</v>
      </c>
      <c r="BF69" s="16">
        <v>13560.22</v>
      </c>
      <c r="BG69" s="16">
        <v>16360.71</v>
      </c>
      <c r="BH69" s="16">
        <v>13913.89</v>
      </c>
      <c r="BI69" s="16">
        <v>14189.09</v>
      </c>
      <c r="BJ69" s="16">
        <v>2699.01</v>
      </c>
      <c r="BK69" s="16">
        <v>1107.1099999999999</v>
      </c>
      <c r="BL69" s="16">
        <v>2420.48</v>
      </c>
      <c r="BM69" s="16">
        <v>314.88</v>
      </c>
      <c r="BN69" s="16">
        <v>1335.08</v>
      </c>
      <c r="BO69" s="16">
        <v>650.69000000000005</v>
      </c>
      <c r="BP69" s="9">
        <v>0</v>
      </c>
    </row>
    <row r="70" spans="2:83" ht="15" x14ac:dyDescent="0.25">
      <c r="B70" s="7" t="s">
        <v>114</v>
      </c>
      <c r="C70" s="10">
        <v>709628</v>
      </c>
      <c r="D70" s="10">
        <v>12280</v>
      </c>
      <c r="E70" s="10">
        <v>169</v>
      </c>
      <c r="F70" s="10">
        <v>288</v>
      </c>
      <c r="G70" s="10">
        <v>2797</v>
      </c>
      <c r="H70" s="10">
        <v>17305</v>
      </c>
      <c r="I70" s="10">
        <v>1187</v>
      </c>
      <c r="J70" s="10">
        <v>1273</v>
      </c>
      <c r="K70" s="10">
        <v>2180</v>
      </c>
      <c r="L70" s="10">
        <v>1180</v>
      </c>
      <c r="M70" s="10">
        <v>285</v>
      </c>
      <c r="N70" s="10">
        <v>9795</v>
      </c>
      <c r="O70" s="10">
        <v>2881</v>
      </c>
      <c r="P70" s="10">
        <v>3207</v>
      </c>
      <c r="Q70" s="10">
        <v>2347</v>
      </c>
      <c r="R70" s="10">
        <v>1749</v>
      </c>
      <c r="S70" s="10">
        <v>7489</v>
      </c>
      <c r="T70" s="10">
        <v>4102</v>
      </c>
      <c r="U70" s="10">
        <v>3449</v>
      </c>
      <c r="V70" s="10">
        <v>14602</v>
      </c>
      <c r="W70" s="10">
        <v>2684</v>
      </c>
      <c r="X70" s="10">
        <v>1551</v>
      </c>
      <c r="Y70" s="10">
        <v>5329</v>
      </c>
      <c r="Z70" s="10">
        <v>3641</v>
      </c>
      <c r="AA70" s="10">
        <v>10425</v>
      </c>
      <c r="AB70" s="10">
        <v>1045</v>
      </c>
      <c r="AC70" s="10">
        <v>3491</v>
      </c>
      <c r="AD70" s="10">
        <v>38241</v>
      </c>
      <c r="AE70" s="10">
        <v>9538</v>
      </c>
      <c r="AF70" s="10">
        <v>63722</v>
      </c>
      <c r="AG70" s="10">
        <v>29754</v>
      </c>
      <c r="AH70" s="10">
        <v>11456</v>
      </c>
      <c r="AI70" s="10">
        <v>2874</v>
      </c>
      <c r="AJ70" s="10">
        <v>1586</v>
      </c>
      <c r="AK70" s="34">
        <v>12307</v>
      </c>
      <c r="AL70" s="10">
        <v>2307</v>
      </c>
      <c r="AM70" s="10">
        <v>8737</v>
      </c>
      <c r="AN70" s="10">
        <v>2895</v>
      </c>
      <c r="AO70" s="10">
        <v>2406</v>
      </c>
      <c r="AP70" s="10">
        <v>7783</v>
      </c>
      <c r="AQ70" s="10">
        <v>26021</v>
      </c>
      <c r="AR70" s="10">
        <v>31572</v>
      </c>
      <c r="AS70" s="10">
        <v>7026</v>
      </c>
      <c r="AT70" s="10">
        <v>7763</v>
      </c>
      <c r="AU70" s="10">
        <v>23117</v>
      </c>
      <c r="AV70" s="34">
        <v>32420</v>
      </c>
      <c r="AW70" s="10">
        <v>38617</v>
      </c>
      <c r="AX70" s="10">
        <v>11083</v>
      </c>
      <c r="AY70" s="10">
        <v>2490</v>
      </c>
      <c r="AZ70" s="10">
        <v>3569</v>
      </c>
      <c r="BA70" s="10">
        <v>3650</v>
      </c>
      <c r="BB70" s="10">
        <v>7819</v>
      </c>
      <c r="BC70" s="10">
        <v>21258</v>
      </c>
      <c r="BD70" s="10">
        <v>1915</v>
      </c>
      <c r="BE70" s="10">
        <v>12380</v>
      </c>
      <c r="BF70" s="10">
        <v>53036</v>
      </c>
      <c r="BG70" s="10">
        <v>36143</v>
      </c>
      <c r="BH70" s="10">
        <v>34051</v>
      </c>
      <c r="BI70" s="10">
        <v>31516</v>
      </c>
      <c r="BJ70" s="10">
        <v>3248</v>
      </c>
      <c r="BK70" s="10">
        <v>1904</v>
      </c>
      <c r="BL70" s="10">
        <v>4026</v>
      </c>
      <c r="BM70" s="10">
        <v>572</v>
      </c>
      <c r="BN70" s="10">
        <v>3185</v>
      </c>
      <c r="BO70" s="10">
        <v>910</v>
      </c>
      <c r="BP70" s="10">
        <v>0</v>
      </c>
    </row>
    <row r="71" spans="2:83" ht="15" x14ac:dyDescent="0.25">
      <c r="B71" s="51" t="s">
        <v>118</v>
      </c>
      <c r="C71" s="52">
        <v>199987.6</v>
      </c>
      <c r="D71" s="52">
        <v>7029.45</v>
      </c>
      <c r="E71" s="52">
        <v>1880.08</v>
      </c>
      <c r="F71" s="52">
        <v>304.27999999999997</v>
      </c>
      <c r="G71" s="52">
        <v>1829.96</v>
      </c>
      <c r="H71" s="52">
        <v>9603.0400000000009</v>
      </c>
      <c r="I71" s="52">
        <v>2803.38</v>
      </c>
      <c r="J71" s="52">
        <v>1085.53</v>
      </c>
      <c r="K71" s="52">
        <v>351.05</v>
      </c>
      <c r="L71" s="52">
        <v>550.26</v>
      </c>
      <c r="M71" s="52">
        <v>557.91999999999996</v>
      </c>
      <c r="N71" s="52">
        <v>1042.47</v>
      </c>
      <c r="O71" s="52">
        <v>332.72</v>
      </c>
      <c r="P71" s="52">
        <v>1477.44</v>
      </c>
      <c r="Q71" s="52">
        <v>1365.33</v>
      </c>
      <c r="R71" s="52">
        <v>774.16</v>
      </c>
      <c r="S71" s="52">
        <v>1653.56</v>
      </c>
      <c r="T71" s="52">
        <v>1092.6600000000001</v>
      </c>
      <c r="U71" s="52">
        <v>2379.08</v>
      </c>
      <c r="V71" s="52">
        <v>1731.74</v>
      </c>
      <c r="W71" s="52">
        <v>4642.0200000000004</v>
      </c>
      <c r="X71" s="52">
        <v>690.7</v>
      </c>
      <c r="Y71" s="52">
        <v>1561.33</v>
      </c>
      <c r="Z71" s="52">
        <v>1274.21</v>
      </c>
      <c r="AA71" s="52">
        <v>5443.3</v>
      </c>
      <c r="AB71" s="52">
        <v>556.13</v>
      </c>
      <c r="AC71" s="52">
        <v>1290.76</v>
      </c>
      <c r="AD71" s="52">
        <v>14445.9</v>
      </c>
      <c r="AE71" s="52">
        <v>2609.8000000000002</v>
      </c>
      <c r="AF71" s="52">
        <v>9026.41</v>
      </c>
      <c r="AG71" s="52">
        <v>12696.42</v>
      </c>
      <c r="AH71" s="52">
        <v>9399.67</v>
      </c>
      <c r="AI71" s="52">
        <v>568.13</v>
      </c>
      <c r="AJ71" s="52">
        <v>118.57</v>
      </c>
      <c r="AK71" s="52">
        <v>2367.77</v>
      </c>
      <c r="AL71" s="52">
        <v>670.21</v>
      </c>
      <c r="AM71" s="52">
        <v>2837.26</v>
      </c>
      <c r="AN71" s="52">
        <v>997.97</v>
      </c>
      <c r="AO71" s="52">
        <v>797.68</v>
      </c>
      <c r="AP71" s="52">
        <v>2449.87</v>
      </c>
      <c r="AQ71" s="52">
        <v>9773.93</v>
      </c>
      <c r="AR71" s="52">
        <v>5231.4399999999996</v>
      </c>
      <c r="AS71" s="52">
        <v>422.65</v>
      </c>
      <c r="AT71" s="52">
        <v>736.4</v>
      </c>
      <c r="AU71" s="52">
        <v>14470.76</v>
      </c>
      <c r="AV71" s="52">
        <v>2575.2399999999998</v>
      </c>
      <c r="AW71" s="53">
        <v>4929</v>
      </c>
      <c r="AX71" s="52">
        <v>2474.67</v>
      </c>
      <c r="AY71" s="52">
        <v>1081.74</v>
      </c>
      <c r="AZ71" s="52">
        <v>941.1</v>
      </c>
      <c r="BA71" s="52">
        <v>1431.23</v>
      </c>
      <c r="BB71" s="52">
        <v>643.66</v>
      </c>
      <c r="BC71" s="52">
        <v>627.29</v>
      </c>
      <c r="BD71" s="52">
        <v>208.48</v>
      </c>
      <c r="BE71" s="52">
        <v>3785.46</v>
      </c>
      <c r="BF71" s="52">
        <v>12963.91</v>
      </c>
      <c r="BG71" s="52">
        <v>8687.68</v>
      </c>
      <c r="BH71" s="52">
        <v>10435.629999999999</v>
      </c>
      <c r="BI71" s="52">
        <v>593.55999999999995</v>
      </c>
      <c r="BJ71" s="53">
        <v>2413</v>
      </c>
      <c r="BK71" s="52">
        <v>518.16</v>
      </c>
      <c r="BL71" s="52">
        <v>1247.4000000000001</v>
      </c>
      <c r="BM71" s="52">
        <v>442.39</v>
      </c>
      <c r="BN71" s="52">
        <v>1064.5899999999999</v>
      </c>
      <c r="BO71" s="53">
        <v>0</v>
      </c>
      <c r="BP71" s="53">
        <v>0</v>
      </c>
      <c r="BQ71" s="53" t="s">
        <v>129</v>
      </c>
      <c r="BR71" s="53" t="s">
        <v>129</v>
      </c>
      <c r="BS71" s="53" t="s">
        <v>129</v>
      </c>
      <c r="BT71" s="53" t="s">
        <v>129</v>
      </c>
      <c r="BU71" s="53" t="s">
        <v>129</v>
      </c>
      <c r="BV71" s="53" t="s">
        <v>129</v>
      </c>
      <c r="BW71" s="53" t="s">
        <v>129</v>
      </c>
      <c r="BX71" s="53" t="s">
        <v>129</v>
      </c>
      <c r="BY71" s="53" t="s">
        <v>129</v>
      </c>
      <c r="BZ71" s="53" t="s">
        <v>129</v>
      </c>
      <c r="CA71" s="53" t="s">
        <v>129</v>
      </c>
      <c r="CB71" s="53" t="s">
        <v>129</v>
      </c>
      <c r="CC71" s="53" t="s">
        <v>129</v>
      </c>
      <c r="CD71" s="53" t="s">
        <v>129</v>
      </c>
      <c r="CE71" s="53" t="s">
        <v>129</v>
      </c>
    </row>
    <row r="72" spans="2:83" ht="15" x14ac:dyDescent="0.25">
      <c r="B72" s="51" t="s">
        <v>121</v>
      </c>
      <c r="C72" s="54">
        <v>206158</v>
      </c>
      <c r="D72" s="54">
        <v>1683</v>
      </c>
      <c r="E72" s="54">
        <v>4046</v>
      </c>
      <c r="F72" s="54">
        <v>108</v>
      </c>
      <c r="G72" s="54">
        <v>985</v>
      </c>
      <c r="H72" s="54">
        <v>2948</v>
      </c>
      <c r="I72" s="54">
        <v>420</v>
      </c>
      <c r="J72" s="54">
        <v>1188</v>
      </c>
      <c r="K72" s="54">
        <v>2611</v>
      </c>
      <c r="L72" s="54">
        <v>344</v>
      </c>
      <c r="M72" s="54">
        <v>516</v>
      </c>
      <c r="N72" s="54">
        <v>2815</v>
      </c>
      <c r="O72" s="54">
        <v>1529</v>
      </c>
      <c r="P72" s="54">
        <v>1052</v>
      </c>
      <c r="Q72" s="54">
        <v>1116</v>
      </c>
      <c r="R72" s="54">
        <v>1307</v>
      </c>
      <c r="S72" s="54">
        <v>2905</v>
      </c>
      <c r="T72" s="54">
        <v>4691</v>
      </c>
      <c r="U72" s="54">
        <v>1770</v>
      </c>
      <c r="V72" s="54">
        <v>5380</v>
      </c>
      <c r="W72" s="54">
        <v>661</v>
      </c>
      <c r="X72" s="54">
        <v>440</v>
      </c>
      <c r="Y72" s="54">
        <v>646</v>
      </c>
      <c r="Z72" s="54">
        <v>1613</v>
      </c>
      <c r="AA72" s="54">
        <v>4508</v>
      </c>
      <c r="AB72" s="54">
        <v>487</v>
      </c>
      <c r="AC72" s="54">
        <v>1408</v>
      </c>
      <c r="AD72" s="54">
        <v>15876</v>
      </c>
      <c r="AE72" s="54">
        <v>3322</v>
      </c>
      <c r="AF72" s="54">
        <v>8355</v>
      </c>
      <c r="AG72" s="54">
        <v>7134</v>
      </c>
      <c r="AH72" s="54">
        <v>4634</v>
      </c>
      <c r="AI72" s="54">
        <v>520</v>
      </c>
      <c r="AJ72" s="54">
        <v>-157</v>
      </c>
      <c r="AK72" s="54">
        <v>2242</v>
      </c>
      <c r="AL72" s="54">
        <v>638</v>
      </c>
      <c r="AM72" s="54">
        <v>2747</v>
      </c>
      <c r="AN72" s="54">
        <v>2404</v>
      </c>
      <c r="AO72" s="54">
        <v>1043</v>
      </c>
      <c r="AP72" s="54">
        <v>2329</v>
      </c>
      <c r="AQ72" s="54">
        <v>7043</v>
      </c>
      <c r="AR72" s="54">
        <v>3231</v>
      </c>
      <c r="AS72" s="54">
        <v>1705</v>
      </c>
      <c r="AT72" s="54">
        <v>1232</v>
      </c>
      <c r="AU72" s="54">
        <v>17873</v>
      </c>
      <c r="AV72" s="54">
        <v>9626</v>
      </c>
      <c r="AW72" s="54">
        <v>4179</v>
      </c>
      <c r="AX72" s="54">
        <v>3901</v>
      </c>
      <c r="AY72" s="54">
        <v>1700</v>
      </c>
      <c r="AZ72" s="54">
        <v>609</v>
      </c>
      <c r="BA72" s="54">
        <v>773</v>
      </c>
      <c r="BB72" s="54">
        <v>1046</v>
      </c>
      <c r="BC72" s="54">
        <v>2468</v>
      </c>
      <c r="BD72" s="54">
        <v>127</v>
      </c>
      <c r="BE72" s="54">
        <v>3844</v>
      </c>
      <c r="BF72" s="54">
        <v>11699</v>
      </c>
      <c r="BG72" s="54">
        <v>10742</v>
      </c>
      <c r="BH72" s="54">
        <v>10531</v>
      </c>
      <c r="BI72" s="54">
        <v>9420</v>
      </c>
      <c r="BJ72" s="54">
        <v>1128</v>
      </c>
      <c r="BK72" s="54">
        <v>1300</v>
      </c>
      <c r="BL72" s="54">
        <v>1953</v>
      </c>
      <c r="BM72" s="54">
        <v>181</v>
      </c>
      <c r="BN72" s="54">
        <v>1175</v>
      </c>
      <c r="BO72" s="54">
        <v>408</v>
      </c>
      <c r="BP72" s="54" t="s">
        <v>129</v>
      </c>
      <c r="BQ72" s="54" t="s">
        <v>129</v>
      </c>
      <c r="BR72" s="54" t="s">
        <v>129</v>
      </c>
      <c r="BS72" s="54" t="s">
        <v>129</v>
      </c>
      <c r="BT72" s="54" t="s">
        <v>129</v>
      </c>
      <c r="BU72" s="54" t="s">
        <v>129</v>
      </c>
      <c r="BV72" s="54" t="s">
        <v>129</v>
      </c>
      <c r="BW72" s="54" t="s">
        <v>129</v>
      </c>
      <c r="BX72" s="54" t="s">
        <v>129</v>
      </c>
      <c r="BY72" s="54" t="s">
        <v>129</v>
      </c>
      <c r="BZ72" s="54" t="s">
        <v>129</v>
      </c>
      <c r="CA72" s="54" t="s">
        <v>129</v>
      </c>
      <c r="CB72" s="54" t="s">
        <v>129</v>
      </c>
      <c r="CC72" s="54" t="s">
        <v>129</v>
      </c>
      <c r="CD72" s="54" t="s">
        <v>129</v>
      </c>
      <c r="CE72" s="54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75"/>
  <sheetViews>
    <sheetView topLeftCell="A43" workbookViewId="0">
      <selection activeCell="H58" sqref="H58:I59"/>
    </sheetView>
  </sheetViews>
  <sheetFormatPr baseColWidth="10" defaultColWidth="9.140625" defaultRowHeight="11.45" customHeight="1" x14ac:dyDescent="0.25"/>
  <cols>
    <col min="1" max="1" width="18.28515625" style="45" customWidth="1"/>
    <col min="2" max="2" width="29.85546875" style="45" customWidth="1"/>
    <col min="3" max="3" width="10" style="45" customWidth="1"/>
    <col min="4" max="17" width="19.85546875" style="45" customWidth="1"/>
    <col min="18" max="18" width="12" style="45" customWidth="1"/>
    <col min="19" max="36" width="19.85546875" style="45" customWidth="1"/>
    <col min="37" max="37" width="19.85546875" style="35" customWidth="1"/>
    <col min="38" max="39" width="19.85546875" style="45" customWidth="1"/>
    <col min="40" max="40" width="18.85546875" style="45" customWidth="1"/>
    <col min="41" max="47" width="19.85546875" style="45" customWidth="1"/>
    <col min="48" max="48" width="19.85546875" style="35" customWidth="1"/>
    <col min="49" max="54" width="19.85546875" style="45" customWidth="1"/>
    <col min="55" max="55" width="18.85546875" style="45" customWidth="1"/>
    <col min="56" max="58" width="19.85546875" style="45" customWidth="1"/>
    <col min="59" max="59" width="18" style="45" customWidth="1"/>
    <col min="60" max="68" width="19.85546875" style="45" customWidth="1"/>
    <col min="69" max="16384" width="9.140625" style="45"/>
  </cols>
  <sheetData>
    <row r="1" spans="1:84" ht="15" x14ac:dyDescent="0.25">
      <c r="B1" s="3" t="s">
        <v>137</v>
      </c>
    </row>
    <row r="2" spans="1:84" ht="15" x14ac:dyDescent="0.25">
      <c r="B2" s="3" t="s">
        <v>124</v>
      </c>
      <c r="C2" s="1" t="s">
        <v>138</v>
      </c>
    </row>
    <row r="3" spans="1:84" ht="15" x14ac:dyDescent="0.25">
      <c r="B3" s="3" t="s">
        <v>125</v>
      </c>
      <c r="C3" s="3" t="s">
        <v>139</v>
      </c>
    </row>
    <row r="5" spans="1:84" ht="15" x14ac:dyDescent="0.25">
      <c r="B5" s="1" t="s">
        <v>12</v>
      </c>
      <c r="D5" s="3" t="s">
        <v>18</v>
      </c>
    </row>
    <row r="6" spans="1:84" ht="15" x14ac:dyDescent="0.25">
      <c r="B6" s="1" t="s">
        <v>13</v>
      </c>
      <c r="D6" s="3" t="s">
        <v>19</v>
      </c>
    </row>
    <row r="7" spans="1:84" ht="15" x14ac:dyDescent="0.25">
      <c r="B7" s="1" t="s">
        <v>14</v>
      </c>
      <c r="D7" s="3" t="s">
        <v>20</v>
      </c>
    </row>
    <row r="8" spans="1:84" ht="15" x14ac:dyDescent="0.25">
      <c r="B8" s="1" t="s">
        <v>15</v>
      </c>
      <c r="D8" s="3" t="s">
        <v>21</v>
      </c>
    </row>
    <row r="9" spans="1:84" ht="15" x14ac:dyDescent="0.25">
      <c r="B9" s="1" t="s">
        <v>16</v>
      </c>
      <c r="D9" s="3" t="s">
        <v>22</v>
      </c>
    </row>
    <row r="11" spans="1:84" ht="15" x14ac:dyDescent="0.25">
      <c r="B11" s="5" t="s">
        <v>140</v>
      </c>
      <c r="C11" s="4" t="s">
        <v>20</v>
      </c>
      <c r="D11" s="4" t="s">
        <v>141</v>
      </c>
      <c r="E11" s="4" t="s">
        <v>142</v>
      </c>
      <c r="F11" s="4" t="s">
        <v>143</v>
      </c>
      <c r="G11" s="4" t="s">
        <v>33</v>
      </c>
      <c r="H11" s="4" t="s">
        <v>144</v>
      </c>
      <c r="I11" s="4" t="s">
        <v>145</v>
      </c>
      <c r="J11" s="4" t="s">
        <v>146</v>
      </c>
      <c r="K11" s="4" t="s">
        <v>147</v>
      </c>
      <c r="L11" s="4" t="s">
        <v>148</v>
      </c>
      <c r="M11" s="4" t="s">
        <v>149</v>
      </c>
      <c r="N11" s="4" t="s">
        <v>150</v>
      </c>
      <c r="O11" s="4" t="s">
        <v>151</v>
      </c>
      <c r="P11" s="4" t="s">
        <v>152</v>
      </c>
      <c r="Q11" s="4" t="s">
        <v>153</v>
      </c>
      <c r="R11" s="4" t="s">
        <v>154</v>
      </c>
      <c r="S11" s="4" t="s">
        <v>155</v>
      </c>
      <c r="T11" s="4" t="s">
        <v>156</v>
      </c>
      <c r="U11" s="4" t="s">
        <v>157</v>
      </c>
      <c r="V11" s="4" t="s">
        <v>158</v>
      </c>
      <c r="W11" s="4" t="s">
        <v>159</v>
      </c>
      <c r="X11" s="4" t="s">
        <v>160</v>
      </c>
      <c r="Y11" s="4" t="s">
        <v>161</v>
      </c>
      <c r="Z11" s="4" t="s">
        <v>162</v>
      </c>
      <c r="AA11" s="4" t="s">
        <v>163</v>
      </c>
      <c r="AB11" s="4" t="s">
        <v>164</v>
      </c>
      <c r="AC11" s="4" t="s">
        <v>165</v>
      </c>
      <c r="AD11" s="4" t="s">
        <v>166</v>
      </c>
      <c r="AE11" s="4" t="s">
        <v>167</v>
      </c>
      <c r="AF11" s="4" t="s">
        <v>168</v>
      </c>
      <c r="AG11" s="4" t="s">
        <v>169</v>
      </c>
      <c r="AH11" s="4" t="s">
        <v>170</v>
      </c>
      <c r="AI11" s="4" t="s">
        <v>171</v>
      </c>
      <c r="AJ11" s="4" t="s">
        <v>172</v>
      </c>
      <c r="AK11" s="46" t="s">
        <v>173</v>
      </c>
      <c r="AL11" s="4" t="s">
        <v>174</v>
      </c>
      <c r="AM11" s="4" t="s">
        <v>175</v>
      </c>
      <c r="AN11" s="4" t="s">
        <v>176</v>
      </c>
      <c r="AO11" s="4" t="s">
        <v>177</v>
      </c>
      <c r="AP11" s="4" t="s">
        <v>178</v>
      </c>
      <c r="AQ11" s="4" t="s">
        <v>179</v>
      </c>
      <c r="AR11" s="4" t="s">
        <v>180</v>
      </c>
      <c r="AS11" s="4" t="s">
        <v>181</v>
      </c>
      <c r="AT11" s="4" t="s">
        <v>182</v>
      </c>
      <c r="AU11" s="4" t="s">
        <v>73</v>
      </c>
      <c r="AV11" s="46" t="s">
        <v>183</v>
      </c>
      <c r="AW11" s="4" t="s">
        <v>184</v>
      </c>
      <c r="AX11" s="4" t="s">
        <v>185</v>
      </c>
      <c r="AY11" s="4" t="s">
        <v>186</v>
      </c>
      <c r="AZ11" s="4" t="s">
        <v>187</v>
      </c>
      <c r="BA11" s="4" t="s">
        <v>188</v>
      </c>
      <c r="BB11" s="4" t="s">
        <v>189</v>
      </c>
      <c r="BC11" s="4" t="s">
        <v>190</v>
      </c>
      <c r="BD11" s="4" t="s">
        <v>191</v>
      </c>
      <c r="BE11" s="4" t="s">
        <v>192</v>
      </c>
      <c r="BF11" s="4" t="s">
        <v>193</v>
      </c>
      <c r="BG11" s="4" t="s">
        <v>194</v>
      </c>
      <c r="BH11" s="4" t="s">
        <v>195</v>
      </c>
      <c r="BI11" s="4" t="s">
        <v>196</v>
      </c>
      <c r="BJ11" s="4" t="s">
        <v>197</v>
      </c>
      <c r="BK11" s="4" t="s">
        <v>198</v>
      </c>
      <c r="BL11" s="4" t="s">
        <v>199</v>
      </c>
      <c r="BM11" s="4" t="s">
        <v>200</v>
      </c>
      <c r="BN11" s="4" t="s">
        <v>201</v>
      </c>
      <c r="BO11" s="4" t="s">
        <v>202</v>
      </c>
      <c r="BP11" s="4" t="s">
        <v>203</v>
      </c>
      <c r="BQ11" s="4" t="s">
        <v>204</v>
      </c>
      <c r="BR11" s="4" t="s">
        <v>205</v>
      </c>
      <c r="BS11" s="4" t="s">
        <v>206</v>
      </c>
      <c r="BT11" s="4" t="s">
        <v>207</v>
      </c>
      <c r="BU11" s="4" t="s">
        <v>208</v>
      </c>
      <c r="BV11" s="4" t="s">
        <v>209</v>
      </c>
      <c r="BW11" s="4" t="s">
        <v>210</v>
      </c>
      <c r="BX11" s="4" t="s">
        <v>211</v>
      </c>
      <c r="BY11" s="4" t="s">
        <v>212</v>
      </c>
      <c r="BZ11" s="4" t="s">
        <v>213</v>
      </c>
      <c r="CA11" s="4" t="s">
        <v>214</v>
      </c>
      <c r="CB11" s="4" t="s">
        <v>208</v>
      </c>
      <c r="CC11" s="4" t="s">
        <v>215</v>
      </c>
      <c r="CD11" s="4" t="s">
        <v>216</v>
      </c>
      <c r="CE11" s="4" t="s">
        <v>217</v>
      </c>
      <c r="CF11" s="4" t="s">
        <v>218</v>
      </c>
    </row>
    <row r="12" spans="1:84" ht="15" x14ac:dyDescent="0.25">
      <c r="B12" s="6" t="s">
        <v>127</v>
      </c>
      <c r="C12" s="8" t="s">
        <v>128</v>
      </c>
      <c r="D12" s="8" t="s">
        <v>128</v>
      </c>
      <c r="E12" s="8" t="s">
        <v>128</v>
      </c>
      <c r="F12" s="8" t="s">
        <v>128</v>
      </c>
      <c r="G12" s="8" t="s">
        <v>128</v>
      </c>
      <c r="H12" s="8" t="s">
        <v>128</v>
      </c>
      <c r="I12" s="8" t="s">
        <v>128</v>
      </c>
      <c r="J12" s="8" t="s">
        <v>128</v>
      </c>
      <c r="K12" s="8" t="s">
        <v>128</v>
      </c>
      <c r="L12" s="8" t="s">
        <v>128</v>
      </c>
      <c r="M12" s="8" t="s">
        <v>128</v>
      </c>
      <c r="N12" s="8" t="s">
        <v>128</v>
      </c>
      <c r="O12" s="8" t="s">
        <v>128</v>
      </c>
      <c r="P12" s="8" t="s">
        <v>128</v>
      </c>
      <c r="Q12" s="8" t="s">
        <v>128</v>
      </c>
      <c r="R12" s="8" t="s">
        <v>128</v>
      </c>
      <c r="S12" s="8" t="s">
        <v>128</v>
      </c>
      <c r="T12" s="8" t="s">
        <v>128</v>
      </c>
      <c r="U12" s="8" t="s">
        <v>128</v>
      </c>
      <c r="V12" s="8" t="s">
        <v>128</v>
      </c>
      <c r="W12" s="8" t="s">
        <v>128</v>
      </c>
      <c r="X12" s="8" t="s">
        <v>128</v>
      </c>
      <c r="Y12" s="8" t="s">
        <v>128</v>
      </c>
      <c r="Z12" s="8" t="s">
        <v>128</v>
      </c>
      <c r="AA12" s="8" t="s">
        <v>128</v>
      </c>
      <c r="AB12" s="8" t="s">
        <v>128</v>
      </c>
      <c r="AC12" s="8" t="s">
        <v>128</v>
      </c>
      <c r="AD12" s="8" t="s">
        <v>128</v>
      </c>
      <c r="AE12" s="8" t="s">
        <v>128</v>
      </c>
      <c r="AF12" s="8" t="s">
        <v>128</v>
      </c>
      <c r="AG12" s="8" t="s">
        <v>128</v>
      </c>
      <c r="AH12" s="8" t="s">
        <v>128</v>
      </c>
      <c r="AI12" s="8" t="s">
        <v>128</v>
      </c>
      <c r="AJ12" s="8" t="s">
        <v>128</v>
      </c>
      <c r="AK12" s="47" t="s">
        <v>128</v>
      </c>
      <c r="AL12" s="8" t="s">
        <v>128</v>
      </c>
      <c r="AM12" s="8" t="s">
        <v>128</v>
      </c>
      <c r="AN12" s="8" t="s">
        <v>128</v>
      </c>
      <c r="AO12" s="8" t="s">
        <v>128</v>
      </c>
      <c r="AP12" s="8" t="s">
        <v>128</v>
      </c>
      <c r="AQ12" s="8" t="s">
        <v>128</v>
      </c>
      <c r="AR12" s="8" t="s">
        <v>128</v>
      </c>
      <c r="AS12" s="8" t="s">
        <v>128</v>
      </c>
      <c r="AT12" s="8" t="s">
        <v>128</v>
      </c>
      <c r="AU12" s="8" t="s">
        <v>128</v>
      </c>
      <c r="AV12" s="47" t="s">
        <v>128</v>
      </c>
      <c r="AW12" s="8" t="s">
        <v>128</v>
      </c>
      <c r="AX12" s="8" t="s">
        <v>128</v>
      </c>
      <c r="AY12" s="8" t="s">
        <v>128</v>
      </c>
      <c r="AZ12" s="8" t="s">
        <v>128</v>
      </c>
      <c r="BA12" s="8" t="s">
        <v>128</v>
      </c>
      <c r="BB12" s="8" t="s">
        <v>128</v>
      </c>
      <c r="BC12" s="8" t="s">
        <v>128</v>
      </c>
      <c r="BD12" s="8" t="s">
        <v>128</v>
      </c>
      <c r="BE12" s="8" t="s">
        <v>128</v>
      </c>
      <c r="BF12" s="8" t="s">
        <v>128</v>
      </c>
      <c r="BG12" s="8" t="s">
        <v>128</v>
      </c>
      <c r="BH12" s="8" t="s">
        <v>128</v>
      </c>
      <c r="BI12" s="8" t="s">
        <v>128</v>
      </c>
      <c r="BJ12" s="8" t="s">
        <v>128</v>
      </c>
      <c r="BK12" s="8" t="s">
        <v>128</v>
      </c>
      <c r="BL12" s="8" t="s">
        <v>128</v>
      </c>
      <c r="BM12" s="8" t="s">
        <v>128</v>
      </c>
      <c r="BN12" s="8" t="s">
        <v>128</v>
      </c>
      <c r="BO12" s="8" t="s">
        <v>128</v>
      </c>
      <c r="BP12" s="8" t="s">
        <v>128</v>
      </c>
      <c r="BQ12" s="8" t="s">
        <v>128</v>
      </c>
      <c r="BR12" s="8" t="s">
        <v>128</v>
      </c>
      <c r="BS12" s="8" t="s">
        <v>128</v>
      </c>
      <c r="BT12" s="8" t="s">
        <v>128</v>
      </c>
      <c r="BU12" s="8" t="s">
        <v>128</v>
      </c>
      <c r="BV12" s="8" t="s">
        <v>128</v>
      </c>
      <c r="BW12" s="8" t="s">
        <v>128</v>
      </c>
      <c r="BX12" s="8" t="s">
        <v>128</v>
      </c>
      <c r="BY12" s="8" t="s">
        <v>128</v>
      </c>
      <c r="BZ12" s="8" t="s">
        <v>128</v>
      </c>
      <c r="CA12" s="8" t="s">
        <v>128</v>
      </c>
      <c r="CB12" s="8" t="s">
        <v>128</v>
      </c>
      <c r="CC12" s="8" t="s">
        <v>128</v>
      </c>
      <c r="CD12" s="8" t="s">
        <v>128</v>
      </c>
      <c r="CE12" s="8" t="s">
        <v>128</v>
      </c>
      <c r="CF12" s="8" t="s">
        <v>128</v>
      </c>
    </row>
    <row r="13" spans="1:84" ht="15" x14ac:dyDescent="0.25">
      <c r="A13" s="21">
        <f>SUM(D13:BO13)-C13</f>
        <v>2.0000001415610313E-2</v>
      </c>
      <c r="B13" s="7" t="s">
        <v>219</v>
      </c>
      <c r="C13" s="16">
        <v>12105351.74</v>
      </c>
      <c r="D13" s="16">
        <v>174139.13</v>
      </c>
      <c r="E13" s="16">
        <v>23741.79</v>
      </c>
      <c r="F13" s="16">
        <v>5261.02</v>
      </c>
      <c r="G13" s="16">
        <v>32053.08</v>
      </c>
      <c r="H13" s="16">
        <v>264265.27</v>
      </c>
      <c r="I13" s="16">
        <v>58687.62</v>
      </c>
      <c r="J13" s="16">
        <v>37483.89</v>
      </c>
      <c r="K13" s="16">
        <v>44114.93</v>
      </c>
      <c r="L13" s="16">
        <v>22068.92</v>
      </c>
      <c r="M13" s="16">
        <v>12921.41</v>
      </c>
      <c r="N13" s="16">
        <v>145743.19</v>
      </c>
      <c r="O13" s="16">
        <v>124414.46</v>
      </c>
      <c r="P13" s="16">
        <v>87291.32</v>
      </c>
      <c r="Q13" s="16">
        <v>67580.17</v>
      </c>
      <c r="R13" s="16">
        <v>59817.43</v>
      </c>
      <c r="S13" s="16">
        <v>167024.56</v>
      </c>
      <c r="T13" s="16">
        <v>130208.24</v>
      </c>
      <c r="U13" s="16">
        <v>87562.73</v>
      </c>
      <c r="V13" s="16">
        <v>194218.89</v>
      </c>
      <c r="W13" s="16">
        <v>183199.2</v>
      </c>
      <c r="X13" s="16">
        <v>46042.03</v>
      </c>
      <c r="Y13" s="16">
        <v>84984.15</v>
      </c>
      <c r="Z13" s="16">
        <v>99616.84</v>
      </c>
      <c r="AA13" s="16">
        <v>235937.21</v>
      </c>
      <c r="AB13" s="16">
        <v>28040.49</v>
      </c>
      <c r="AC13" s="16">
        <v>108878.3</v>
      </c>
      <c r="AD13" s="16">
        <v>678683.63</v>
      </c>
      <c r="AE13" s="16">
        <v>173533.32</v>
      </c>
      <c r="AF13" s="16">
        <v>658051.98</v>
      </c>
      <c r="AG13" s="16">
        <v>522678.13</v>
      </c>
      <c r="AH13" s="16">
        <v>262516.96999999997</v>
      </c>
      <c r="AI13" s="16">
        <v>23415.54</v>
      </c>
      <c r="AJ13" s="16">
        <v>10512.27</v>
      </c>
      <c r="AK13" s="33">
        <v>207934.26</v>
      </c>
      <c r="AL13" s="16">
        <v>58337.2</v>
      </c>
      <c r="AM13" s="16">
        <v>222837.49</v>
      </c>
      <c r="AN13" s="16">
        <v>104121.65</v>
      </c>
      <c r="AO13" s="16">
        <v>49109.3</v>
      </c>
      <c r="AP13" s="16">
        <v>136981.63</v>
      </c>
      <c r="AQ13" s="16">
        <v>374343.57</v>
      </c>
      <c r="AR13" s="16">
        <v>325193.87</v>
      </c>
      <c r="AS13" s="16">
        <v>95459.8</v>
      </c>
      <c r="AT13" s="16">
        <v>119871.23</v>
      </c>
      <c r="AU13" s="9" t="s">
        <v>129</v>
      </c>
      <c r="AV13" s="33">
        <v>1388476.47</v>
      </c>
      <c r="AW13" s="16">
        <v>435217.56</v>
      </c>
      <c r="AX13" s="16">
        <v>174172.75</v>
      </c>
      <c r="AY13" s="16">
        <v>196678.39</v>
      </c>
      <c r="AZ13" s="16">
        <v>61999.38</v>
      </c>
      <c r="BA13" s="16">
        <v>67973.7</v>
      </c>
      <c r="BB13" s="16">
        <v>201419.43</v>
      </c>
      <c r="BC13" s="16">
        <v>129641.61</v>
      </c>
      <c r="BD13" s="16">
        <v>9082.75</v>
      </c>
      <c r="BE13" s="16">
        <v>252123.46</v>
      </c>
      <c r="BF13" s="16">
        <v>756432.68</v>
      </c>
      <c r="BG13" s="16">
        <v>591886.72</v>
      </c>
      <c r="BH13" s="16">
        <v>637680.09</v>
      </c>
      <c r="BI13" s="16">
        <v>288446.95</v>
      </c>
      <c r="BJ13" s="16">
        <v>81385.14</v>
      </c>
      <c r="BK13" s="16">
        <v>55781.66</v>
      </c>
      <c r="BL13" s="16">
        <v>76002.070000000007</v>
      </c>
      <c r="BM13" s="16">
        <v>18562.990000000002</v>
      </c>
      <c r="BN13" s="16">
        <v>91568.93</v>
      </c>
      <c r="BO13" s="16">
        <v>41940.92</v>
      </c>
      <c r="BP13" s="9">
        <v>0</v>
      </c>
      <c r="BQ13" s="9" t="s">
        <v>129</v>
      </c>
      <c r="BR13" s="9" t="s">
        <v>129</v>
      </c>
      <c r="BS13" s="9" t="s">
        <v>129</v>
      </c>
      <c r="BT13" s="9" t="s">
        <v>129</v>
      </c>
      <c r="BU13" s="9" t="s">
        <v>129</v>
      </c>
      <c r="BV13" s="9" t="s">
        <v>129</v>
      </c>
      <c r="BW13" s="9" t="s">
        <v>129</v>
      </c>
      <c r="BX13" s="9" t="s">
        <v>129</v>
      </c>
      <c r="BY13" s="9" t="s">
        <v>129</v>
      </c>
      <c r="BZ13" s="9" t="s">
        <v>129</v>
      </c>
      <c r="CA13" s="9" t="s">
        <v>129</v>
      </c>
      <c r="CB13" s="9" t="s">
        <v>129</v>
      </c>
      <c r="CC13" s="9" t="s">
        <v>129</v>
      </c>
      <c r="CD13" s="9" t="s">
        <v>129</v>
      </c>
      <c r="CE13" s="9" t="s">
        <v>129</v>
      </c>
      <c r="CF13" s="9" t="s">
        <v>129</v>
      </c>
    </row>
    <row r="14" spans="1:84" s="44" customFormat="1" ht="15" x14ac:dyDescent="0.25">
      <c r="A14" s="43"/>
      <c r="B14" s="48" t="s">
        <v>20</v>
      </c>
      <c r="C14" s="49">
        <f>SUM(C15:C35)</f>
        <v>10156672.609999999</v>
      </c>
      <c r="D14" s="49">
        <f t="shared" ref="D14:BO14" si="0">SUM(D15:D35)</f>
        <v>140051.62</v>
      </c>
      <c r="E14" s="49">
        <f t="shared" si="0"/>
        <v>13995.48</v>
      </c>
      <c r="F14" s="49">
        <f t="shared" si="0"/>
        <v>4339.3600000000006</v>
      </c>
      <c r="G14" s="49">
        <f t="shared" si="0"/>
        <v>20196.34</v>
      </c>
      <c r="H14" s="49">
        <f t="shared" si="0"/>
        <v>202200.59999999998</v>
      </c>
      <c r="I14" s="49">
        <f t="shared" si="0"/>
        <v>52660.420000000006</v>
      </c>
      <c r="J14" s="49">
        <f t="shared" si="0"/>
        <v>29200.65</v>
      </c>
      <c r="K14" s="49">
        <f t="shared" si="0"/>
        <v>34589.119999999995</v>
      </c>
      <c r="L14" s="49">
        <f t="shared" si="0"/>
        <v>19032.740000000005</v>
      </c>
      <c r="M14" s="49">
        <f t="shared" si="0"/>
        <v>6916.42</v>
      </c>
      <c r="N14" s="49">
        <f t="shared" si="0"/>
        <v>98899.66</v>
      </c>
      <c r="O14" s="49">
        <f t="shared" si="0"/>
        <v>57037.530000000006</v>
      </c>
      <c r="P14" s="49">
        <f t="shared" si="0"/>
        <v>74637.350000000006</v>
      </c>
      <c r="Q14" s="49">
        <f t="shared" si="0"/>
        <v>57371.38</v>
      </c>
      <c r="R14" s="49">
        <f t="shared" si="0"/>
        <v>45622.869999999995</v>
      </c>
      <c r="S14" s="49">
        <f t="shared" si="0"/>
        <v>147549.79000000004</v>
      </c>
      <c r="T14" s="49">
        <f t="shared" si="0"/>
        <v>67465.849999999991</v>
      </c>
      <c r="U14" s="49">
        <f t="shared" si="0"/>
        <v>74977.36</v>
      </c>
      <c r="V14" s="49">
        <f t="shared" si="0"/>
        <v>154899.36000000002</v>
      </c>
      <c r="W14" s="49">
        <f t="shared" si="0"/>
        <v>143905.20000000001</v>
      </c>
      <c r="X14" s="49">
        <f t="shared" si="0"/>
        <v>42259.30999999999</v>
      </c>
      <c r="Y14" s="49">
        <f t="shared" si="0"/>
        <v>66991.62999999999</v>
      </c>
      <c r="Z14" s="49">
        <f t="shared" si="0"/>
        <v>86049.76999999999</v>
      </c>
      <c r="AA14" s="49">
        <f t="shared" si="0"/>
        <v>184227.68000000002</v>
      </c>
      <c r="AB14" s="49">
        <f t="shared" si="0"/>
        <v>26900.150000000005</v>
      </c>
      <c r="AC14" s="49">
        <f t="shared" si="0"/>
        <v>92037.780000000013</v>
      </c>
      <c r="AD14" s="49">
        <f t="shared" si="0"/>
        <v>557778.67000000004</v>
      </c>
      <c r="AE14" s="49">
        <f t="shared" si="0"/>
        <v>150613.73000000001</v>
      </c>
      <c r="AF14" s="49">
        <f t="shared" si="0"/>
        <v>539262.2300000001</v>
      </c>
      <c r="AG14" s="49">
        <f t="shared" si="0"/>
        <v>451208.23999999987</v>
      </c>
      <c r="AH14" s="49">
        <f t="shared" si="0"/>
        <v>208096.27999999997</v>
      </c>
      <c r="AI14" s="49">
        <f t="shared" si="0"/>
        <v>13288.099999999999</v>
      </c>
      <c r="AJ14" s="49">
        <f t="shared" si="0"/>
        <v>7534.3799999999983</v>
      </c>
      <c r="AK14" s="49">
        <f t="shared" si="0"/>
        <v>189825.35</v>
      </c>
      <c r="AL14" s="49">
        <f t="shared" si="0"/>
        <v>44474.78</v>
      </c>
      <c r="AM14" s="49">
        <f t="shared" si="0"/>
        <v>184422.78000000003</v>
      </c>
      <c r="AN14" s="49">
        <f t="shared" si="0"/>
        <v>52033.580000000009</v>
      </c>
      <c r="AO14" s="49">
        <f t="shared" si="0"/>
        <v>41243.050000000003</v>
      </c>
      <c r="AP14" s="49">
        <f t="shared" si="0"/>
        <v>112975.26</v>
      </c>
      <c r="AQ14" s="49">
        <f t="shared" si="0"/>
        <v>278931.90999999997</v>
      </c>
      <c r="AR14" s="49">
        <f t="shared" si="0"/>
        <v>252863.79000000004</v>
      </c>
      <c r="AS14" s="49">
        <f t="shared" si="0"/>
        <v>78725.89</v>
      </c>
      <c r="AT14" s="49">
        <f t="shared" si="0"/>
        <v>99831.239999999991</v>
      </c>
      <c r="AU14" s="49">
        <f t="shared" si="0"/>
        <v>673343.81999999983</v>
      </c>
      <c r="AV14" s="49">
        <f t="shared" si="0"/>
        <v>580055.30999999982</v>
      </c>
      <c r="AW14" s="49">
        <f t="shared" si="0"/>
        <v>362247.64000000007</v>
      </c>
      <c r="AX14" s="49">
        <f t="shared" si="0"/>
        <v>143935.35999999999</v>
      </c>
      <c r="AY14" s="49">
        <f t="shared" si="0"/>
        <v>192471.89000000004</v>
      </c>
      <c r="AZ14" s="49">
        <f t="shared" si="0"/>
        <v>46311.06</v>
      </c>
      <c r="BA14" s="49">
        <f t="shared" si="0"/>
        <v>53534.19</v>
      </c>
      <c r="BB14" s="49">
        <f t="shared" si="0"/>
        <v>170483.74000000002</v>
      </c>
      <c r="BC14" s="49">
        <f t="shared" si="0"/>
        <v>97562.340000000011</v>
      </c>
      <c r="BD14" s="49">
        <f t="shared" si="0"/>
        <v>6361.5000000000009</v>
      </c>
      <c r="BE14" s="49">
        <f t="shared" si="0"/>
        <v>225346.19999999998</v>
      </c>
      <c r="BF14" s="49">
        <f t="shared" si="0"/>
        <v>647258.21999999986</v>
      </c>
      <c r="BG14" s="49">
        <f t="shared" si="0"/>
        <v>504379.45</v>
      </c>
      <c r="BH14" s="49">
        <f t="shared" si="0"/>
        <v>544326.7300000001</v>
      </c>
      <c r="BI14" s="49">
        <f t="shared" si="0"/>
        <v>204044.75000000003</v>
      </c>
      <c r="BJ14" s="49">
        <f t="shared" si="0"/>
        <v>65568.73000000001</v>
      </c>
      <c r="BK14" s="49">
        <f t="shared" si="0"/>
        <v>47891.829999999994</v>
      </c>
      <c r="BL14" s="49">
        <f t="shared" si="0"/>
        <v>68117.820000000007</v>
      </c>
      <c r="BM14" s="49">
        <f t="shared" si="0"/>
        <v>16475.46</v>
      </c>
      <c r="BN14" s="49">
        <f t="shared" si="0"/>
        <v>81804.139999999985</v>
      </c>
      <c r="BO14" s="49">
        <f t="shared" si="0"/>
        <v>38067.33</v>
      </c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</row>
    <row r="15" spans="1:84" ht="15" x14ac:dyDescent="0.25">
      <c r="A15" s="21">
        <f t="shared" ref="A15:A36" si="1">SUM(D15:BO15)-C15</f>
        <v>-5.9999999997671694E-2</v>
      </c>
      <c r="B15" s="7" t="s">
        <v>96</v>
      </c>
      <c r="C15" s="17">
        <v>417994.9</v>
      </c>
      <c r="D15" s="17">
        <v>3140.18</v>
      </c>
      <c r="E15" s="17">
        <v>98.26</v>
      </c>
      <c r="F15" s="17">
        <v>39.39</v>
      </c>
      <c r="G15" s="17">
        <v>329.16</v>
      </c>
      <c r="H15" s="17">
        <v>6982.43</v>
      </c>
      <c r="I15" s="17">
        <v>1029.83</v>
      </c>
      <c r="J15" s="17">
        <v>673.38</v>
      </c>
      <c r="K15" s="17">
        <v>883.27</v>
      </c>
      <c r="L15" s="17">
        <v>706.84</v>
      </c>
      <c r="M15" s="17">
        <v>137.63</v>
      </c>
      <c r="N15" s="17">
        <v>8198.33</v>
      </c>
      <c r="O15" s="17">
        <v>9489.66</v>
      </c>
      <c r="P15" s="17">
        <v>2013.41</v>
      </c>
      <c r="Q15" s="17">
        <v>1999.81</v>
      </c>
      <c r="R15" s="17">
        <v>1941.27</v>
      </c>
      <c r="S15" s="17">
        <v>3009.03</v>
      </c>
      <c r="T15" s="17">
        <v>1009.26</v>
      </c>
      <c r="U15" s="17">
        <v>995.88</v>
      </c>
      <c r="V15" s="17">
        <v>2905.44</v>
      </c>
      <c r="W15" s="17">
        <v>1647.17</v>
      </c>
      <c r="X15" s="17">
        <v>487.75</v>
      </c>
      <c r="Y15" s="17">
        <v>1208.3800000000001</v>
      </c>
      <c r="Z15" s="17">
        <v>2898.9</v>
      </c>
      <c r="AA15" s="17">
        <v>6996.29</v>
      </c>
      <c r="AB15" s="17">
        <v>977.11</v>
      </c>
      <c r="AC15" s="17">
        <v>3170.65</v>
      </c>
      <c r="AD15" s="17">
        <v>20257.419999999998</v>
      </c>
      <c r="AE15" s="17">
        <v>6990.48</v>
      </c>
      <c r="AF15" s="17">
        <v>28561.86</v>
      </c>
      <c r="AG15" s="17">
        <v>16340.25</v>
      </c>
      <c r="AH15" s="17">
        <v>8350.7199999999993</v>
      </c>
      <c r="AI15" s="17">
        <v>836.07</v>
      </c>
      <c r="AJ15" s="17">
        <v>55.7</v>
      </c>
      <c r="AK15" s="33">
        <v>10780.52</v>
      </c>
      <c r="AL15" s="17">
        <v>2011.27</v>
      </c>
      <c r="AM15" s="17">
        <v>5010.7700000000004</v>
      </c>
      <c r="AN15" s="17">
        <v>1106.4100000000001</v>
      </c>
      <c r="AO15" s="17">
        <v>1433.18</v>
      </c>
      <c r="AP15" s="17">
        <v>5401.51</v>
      </c>
      <c r="AQ15" s="17">
        <v>11207.02</v>
      </c>
      <c r="AR15" s="17">
        <v>10968.94</v>
      </c>
      <c r="AS15" s="17">
        <v>4809.08</v>
      </c>
      <c r="AT15" s="17">
        <v>9249.11</v>
      </c>
      <c r="AU15" s="17">
        <v>23822.47</v>
      </c>
      <c r="AV15" s="33">
        <v>19144.55</v>
      </c>
      <c r="AW15" s="17">
        <v>35655.730000000003</v>
      </c>
      <c r="AX15" s="17">
        <v>5071.8999999999996</v>
      </c>
      <c r="AY15" s="17">
        <v>8593.02</v>
      </c>
      <c r="AZ15" s="17">
        <v>1383.92</v>
      </c>
      <c r="BA15" s="17">
        <v>1191.03</v>
      </c>
      <c r="BB15" s="17">
        <v>8487.83</v>
      </c>
      <c r="BC15" s="17">
        <v>7096.86</v>
      </c>
      <c r="BD15" s="17">
        <v>126.93</v>
      </c>
      <c r="BE15" s="17">
        <v>7209.26</v>
      </c>
      <c r="BF15" s="17">
        <v>29979.31</v>
      </c>
      <c r="BG15" s="17">
        <v>27151.14</v>
      </c>
      <c r="BH15" s="17">
        <v>16529.39</v>
      </c>
      <c r="BI15" s="17">
        <v>12921.82</v>
      </c>
      <c r="BJ15" s="17">
        <v>1947.67</v>
      </c>
      <c r="BK15" s="17">
        <v>602.88</v>
      </c>
      <c r="BL15" s="17">
        <v>2469.31</v>
      </c>
      <c r="BM15" s="17">
        <v>258.67</v>
      </c>
      <c r="BN15" s="17">
        <v>1801.03</v>
      </c>
      <c r="BO15" s="17">
        <v>211.1</v>
      </c>
      <c r="BP15" s="10">
        <v>0</v>
      </c>
      <c r="BQ15" s="10" t="s">
        <v>129</v>
      </c>
      <c r="BR15" s="10" t="s">
        <v>129</v>
      </c>
      <c r="BS15" s="10" t="s">
        <v>129</v>
      </c>
      <c r="BT15" s="10" t="s">
        <v>129</v>
      </c>
      <c r="BU15" s="10" t="s">
        <v>129</v>
      </c>
      <c r="BV15" s="10" t="s">
        <v>129</v>
      </c>
      <c r="BW15" s="10" t="s">
        <v>129</v>
      </c>
      <c r="BX15" s="10" t="s">
        <v>129</v>
      </c>
      <c r="BY15" s="10" t="s">
        <v>129</v>
      </c>
      <c r="BZ15" s="10" t="s">
        <v>129</v>
      </c>
      <c r="CA15" s="10" t="s">
        <v>129</v>
      </c>
      <c r="CB15" s="10" t="s">
        <v>129</v>
      </c>
      <c r="CC15" s="10" t="s">
        <v>129</v>
      </c>
      <c r="CD15" s="10" t="s">
        <v>129</v>
      </c>
      <c r="CE15" s="10" t="s">
        <v>129</v>
      </c>
      <c r="CF15" s="10" t="s">
        <v>129</v>
      </c>
    </row>
    <row r="16" spans="1:84" ht="15" x14ac:dyDescent="0.25">
      <c r="A16" s="21" t="e">
        <f t="shared" si="1"/>
        <v>#VALUE!</v>
      </c>
      <c r="B16" s="7" t="s">
        <v>97</v>
      </c>
      <c r="C16" s="9" t="s">
        <v>129</v>
      </c>
      <c r="D16" s="9" t="s">
        <v>129</v>
      </c>
      <c r="E16" s="9" t="s">
        <v>129</v>
      </c>
      <c r="F16" s="9" t="s">
        <v>129</v>
      </c>
      <c r="G16" s="9" t="s">
        <v>129</v>
      </c>
      <c r="H16" s="9" t="s">
        <v>129</v>
      </c>
      <c r="I16" s="9" t="s">
        <v>129</v>
      </c>
      <c r="J16" s="9" t="s">
        <v>129</v>
      </c>
      <c r="K16" s="9" t="s">
        <v>129</v>
      </c>
      <c r="L16" s="9" t="s">
        <v>129</v>
      </c>
      <c r="M16" s="9" t="s">
        <v>129</v>
      </c>
      <c r="N16" s="9" t="s">
        <v>129</v>
      </c>
      <c r="O16" s="9" t="s">
        <v>129</v>
      </c>
      <c r="P16" s="9" t="s">
        <v>129</v>
      </c>
      <c r="Q16" s="9" t="s">
        <v>129</v>
      </c>
      <c r="R16" s="9" t="s">
        <v>129</v>
      </c>
      <c r="S16" s="9" t="s">
        <v>129</v>
      </c>
      <c r="T16" s="9" t="s">
        <v>129</v>
      </c>
      <c r="U16" s="9" t="s">
        <v>129</v>
      </c>
      <c r="V16" s="9" t="s">
        <v>129</v>
      </c>
      <c r="W16" s="9" t="s">
        <v>129</v>
      </c>
      <c r="X16" s="9" t="s">
        <v>129</v>
      </c>
      <c r="Y16" s="9" t="s">
        <v>129</v>
      </c>
      <c r="Z16" s="9" t="s">
        <v>129</v>
      </c>
      <c r="AA16" s="9" t="s">
        <v>129</v>
      </c>
      <c r="AB16" s="9" t="s">
        <v>129</v>
      </c>
      <c r="AC16" s="9" t="s">
        <v>129</v>
      </c>
      <c r="AD16" s="9" t="s">
        <v>129</v>
      </c>
      <c r="AE16" s="9" t="s">
        <v>129</v>
      </c>
      <c r="AF16" s="9" t="s">
        <v>129</v>
      </c>
      <c r="AG16" s="9" t="s">
        <v>129</v>
      </c>
      <c r="AH16" s="9" t="s">
        <v>129</v>
      </c>
      <c r="AI16" s="9" t="s">
        <v>129</v>
      </c>
      <c r="AJ16" s="9" t="s">
        <v>129</v>
      </c>
      <c r="AK16" s="34" t="s">
        <v>129</v>
      </c>
      <c r="AL16" s="9" t="s">
        <v>129</v>
      </c>
      <c r="AM16" s="9" t="s">
        <v>129</v>
      </c>
      <c r="AN16" s="9" t="s">
        <v>129</v>
      </c>
      <c r="AO16" s="9" t="s">
        <v>129</v>
      </c>
      <c r="AP16" s="9" t="s">
        <v>129</v>
      </c>
      <c r="AQ16" s="9" t="s">
        <v>129</v>
      </c>
      <c r="AR16" s="9" t="s">
        <v>129</v>
      </c>
      <c r="AS16" s="9" t="s">
        <v>129</v>
      </c>
      <c r="AT16" s="9" t="s">
        <v>129</v>
      </c>
      <c r="AU16" s="9" t="s">
        <v>129</v>
      </c>
      <c r="AV16" s="34" t="s">
        <v>129</v>
      </c>
      <c r="AW16" s="9" t="s">
        <v>129</v>
      </c>
      <c r="AX16" s="9" t="s">
        <v>129</v>
      </c>
      <c r="AY16" s="9" t="s">
        <v>129</v>
      </c>
      <c r="AZ16" s="9" t="s">
        <v>129</v>
      </c>
      <c r="BA16" s="9" t="s">
        <v>129</v>
      </c>
      <c r="BB16" s="9" t="s">
        <v>129</v>
      </c>
      <c r="BC16" s="9" t="s">
        <v>129</v>
      </c>
      <c r="BD16" s="9" t="s">
        <v>129</v>
      </c>
      <c r="BE16" s="9" t="s">
        <v>129</v>
      </c>
      <c r="BF16" s="9" t="s">
        <v>129</v>
      </c>
      <c r="BG16" s="9" t="s">
        <v>129</v>
      </c>
      <c r="BH16" s="9" t="s">
        <v>129</v>
      </c>
      <c r="BI16" s="9" t="s">
        <v>129</v>
      </c>
      <c r="BJ16" s="9" t="s">
        <v>129</v>
      </c>
      <c r="BK16" s="9" t="s">
        <v>129</v>
      </c>
      <c r="BL16" s="9" t="s">
        <v>129</v>
      </c>
      <c r="BM16" s="9" t="s">
        <v>129</v>
      </c>
      <c r="BN16" s="9" t="s">
        <v>129</v>
      </c>
      <c r="BO16" s="9" t="s">
        <v>129</v>
      </c>
      <c r="BP16" s="9" t="s">
        <v>129</v>
      </c>
      <c r="BQ16" s="9" t="s">
        <v>129</v>
      </c>
      <c r="BR16" s="9" t="s">
        <v>129</v>
      </c>
      <c r="BS16" s="9" t="s">
        <v>129</v>
      </c>
      <c r="BT16" s="9" t="s">
        <v>129</v>
      </c>
      <c r="BU16" s="9" t="s">
        <v>129</v>
      </c>
      <c r="BV16" s="9" t="s">
        <v>129</v>
      </c>
      <c r="BW16" s="9" t="s">
        <v>129</v>
      </c>
      <c r="BX16" s="9" t="s">
        <v>129</v>
      </c>
      <c r="BY16" s="9" t="s">
        <v>129</v>
      </c>
      <c r="BZ16" s="9" t="s">
        <v>129</v>
      </c>
      <c r="CA16" s="9" t="s">
        <v>129</v>
      </c>
      <c r="CB16" s="9" t="s">
        <v>129</v>
      </c>
      <c r="CC16" s="9" t="s">
        <v>129</v>
      </c>
      <c r="CD16" s="9" t="s">
        <v>129</v>
      </c>
      <c r="CE16" s="9" t="s">
        <v>129</v>
      </c>
      <c r="CF16" s="9" t="s">
        <v>129</v>
      </c>
    </row>
    <row r="17" spans="1:84" ht="15" x14ac:dyDescent="0.25">
      <c r="A17" s="21">
        <f t="shared" si="1"/>
        <v>1.0000000009313226E-2</v>
      </c>
      <c r="B17" s="7" t="s">
        <v>98</v>
      </c>
      <c r="C17" s="17">
        <v>196415.76</v>
      </c>
      <c r="D17" s="17">
        <v>3530.56</v>
      </c>
      <c r="E17" s="17">
        <v>604.95000000000005</v>
      </c>
      <c r="F17" s="17">
        <v>23.32</v>
      </c>
      <c r="G17" s="17">
        <v>792.67</v>
      </c>
      <c r="H17" s="17">
        <v>3780.12</v>
      </c>
      <c r="I17" s="17">
        <v>1089.5899999999999</v>
      </c>
      <c r="J17" s="17">
        <v>1211.94</v>
      </c>
      <c r="K17" s="17">
        <v>943.3</v>
      </c>
      <c r="L17" s="17">
        <v>578.98</v>
      </c>
      <c r="M17" s="17">
        <v>564.91999999999996</v>
      </c>
      <c r="N17" s="17">
        <v>1045.78</v>
      </c>
      <c r="O17" s="17">
        <v>761.1</v>
      </c>
      <c r="P17" s="17">
        <v>3297.22</v>
      </c>
      <c r="Q17" s="17">
        <v>1987.83</v>
      </c>
      <c r="R17" s="17">
        <v>1060.48</v>
      </c>
      <c r="S17" s="17">
        <v>5308.3</v>
      </c>
      <c r="T17" s="17">
        <v>2799.81</v>
      </c>
      <c r="U17" s="17">
        <v>3442.75</v>
      </c>
      <c r="V17" s="17">
        <v>4061.65</v>
      </c>
      <c r="W17" s="17">
        <v>7745.57</v>
      </c>
      <c r="X17" s="17">
        <v>843.62</v>
      </c>
      <c r="Y17" s="17">
        <v>1667.28</v>
      </c>
      <c r="Z17" s="17">
        <v>2442.3000000000002</v>
      </c>
      <c r="AA17" s="17">
        <v>5867.62</v>
      </c>
      <c r="AB17" s="17">
        <v>429.14</v>
      </c>
      <c r="AC17" s="17">
        <v>1422.79</v>
      </c>
      <c r="AD17" s="17">
        <v>12904.03</v>
      </c>
      <c r="AE17" s="17">
        <v>2616.2199999999998</v>
      </c>
      <c r="AF17" s="17">
        <v>18358.84</v>
      </c>
      <c r="AG17" s="10" t="s">
        <v>129</v>
      </c>
      <c r="AH17" s="17">
        <v>5646.15</v>
      </c>
      <c r="AI17" s="17">
        <v>17.579999999999998</v>
      </c>
      <c r="AJ17" s="17">
        <v>74.959999999999994</v>
      </c>
      <c r="AK17" s="33">
        <v>4585.67</v>
      </c>
      <c r="AL17" s="17">
        <v>724.48</v>
      </c>
      <c r="AM17" s="17">
        <v>2659.69</v>
      </c>
      <c r="AN17" s="17">
        <v>1481.91</v>
      </c>
      <c r="AO17" s="17">
        <v>971.05</v>
      </c>
      <c r="AP17" s="17">
        <v>2579.21</v>
      </c>
      <c r="AQ17" s="17">
        <v>8879.57</v>
      </c>
      <c r="AR17" s="17">
        <v>5730.41</v>
      </c>
      <c r="AS17" s="17">
        <v>1262.8599999999999</v>
      </c>
      <c r="AT17" s="17">
        <v>939.37</v>
      </c>
      <c r="AU17" s="10" t="s">
        <v>129</v>
      </c>
      <c r="AV17" s="33">
        <v>18626.2</v>
      </c>
      <c r="AW17" s="17">
        <v>3911.17</v>
      </c>
      <c r="AX17" s="17">
        <v>3091.97</v>
      </c>
      <c r="AY17" s="17">
        <v>2723.68</v>
      </c>
      <c r="AZ17" s="17">
        <v>1459.54</v>
      </c>
      <c r="BA17" s="17">
        <v>1509.32</v>
      </c>
      <c r="BB17" s="17">
        <v>976.45</v>
      </c>
      <c r="BC17" s="17">
        <v>170.63</v>
      </c>
      <c r="BD17" s="17">
        <v>107.73</v>
      </c>
      <c r="BE17" s="17">
        <v>2366.06</v>
      </c>
      <c r="BF17" s="17">
        <v>11470.91</v>
      </c>
      <c r="BG17" s="17">
        <v>9100.59</v>
      </c>
      <c r="BH17" s="17">
        <v>8667.89</v>
      </c>
      <c r="BI17" s="17">
        <v>1846.34</v>
      </c>
      <c r="BJ17" s="17">
        <v>1199.0899999999999</v>
      </c>
      <c r="BK17" s="17">
        <v>461.8</v>
      </c>
      <c r="BL17" s="17">
        <v>532.41</v>
      </c>
      <c r="BM17" s="17">
        <v>394.97</v>
      </c>
      <c r="BN17" s="17">
        <v>1063.43</v>
      </c>
      <c r="BO17" s="10" t="s">
        <v>129</v>
      </c>
      <c r="BP17" s="10" t="s">
        <v>129</v>
      </c>
      <c r="BQ17" s="10" t="s">
        <v>129</v>
      </c>
      <c r="BR17" s="10" t="s">
        <v>129</v>
      </c>
      <c r="BS17" s="10" t="s">
        <v>129</v>
      </c>
      <c r="BT17" s="10" t="s">
        <v>129</v>
      </c>
      <c r="BU17" s="10" t="s">
        <v>129</v>
      </c>
      <c r="BV17" s="10" t="s">
        <v>129</v>
      </c>
      <c r="BW17" s="10" t="s">
        <v>129</v>
      </c>
      <c r="BX17" s="10" t="s">
        <v>129</v>
      </c>
      <c r="BY17" s="10" t="s">
        <v>129</v>
      </c>
      <c r="BZ17" s="10" t="s">
        <v>129</v>
      </c>
      <c r="CA17" s="10" t="s">
        <v>129</v>
      </c>
      <c r="CB17" s="10" t="s">
        <v>129</v>
      </c>
      <c r="CC17" s="10" t="s">
        <v>129</v>
      </c>
      <c r="CD17" s="10" t="s">
        <v>129</v>
      </c>
      <c r="CE17" s="10" t="s">
        <v>129</v>
      </c>
      <c r="CF17" s="10" t="s">
        <v>129</v>
      </c>
    </row>
    <row r="18" spans="1:84" ht="15" x14ac:dyDescent="0.25">
      <c r="A18" s="21">
        <f t="shared" si="1"/>
        <v>0</v>
      </c>
      <c r="B18" s="7" t="s">
        <v>100</v>
      </c>
      <c r="C18" s="9">
        <v>3086377</v>
      </c>
      <c r="D18" s="9">
        <v>22745</v>
      </c>
      <c r="E18" s="9">
        <v>1131</v>
      </c>
      <c r="F18" s="9">
        <v>147</v>
      </c>
      <c r="G18" s="9">
        <v>4145</v>
      </c>
      <c r="H18" s="9">
        <v>45947</v>
      </c>
      <c r="I18" s="9">
        <v>5979</v>
      </c>
      <c r="J18" s="9">
        <v>8702</v>
      </c>
      <c r="K18" s="9">
        <v>10027</v>
      </c>
      <c r="L18" s="9">
        <v>6725</v>
      </c>
      <c r="M18" s="9">
        <v>1067</v>
      </c>
      <c r="N18" s="9">
        <v>38832</v>
      </c>
      <c r="O18" s="9">
        <v>11335</v>
      </c>
      <c r="P18" s="9">
        <v>25897</v>
      </c>
      <c r="Q18" s="9">
        <v>17086</v>
      </c>
      <c r="R18" s="9">
        <v>14640</v>
      </c>
      <c r="S18" s="9">
        <v>52019</v>
      </c>
      <c r="T18" s="9">
        <v>33502</v>
      </c>
      <c r="U18" s="9">
        <v>35248</v>
      </c>
      <c r="V18" s="9">
        <v>78322</v>
      </c>
      <c r="W18" s="9">
        <v>85556</v>
      </c>
      <c r="X18" s="9">
        <v>10817</v>
      </c>
      <c r="Y18" s="9">
        <v>23973</v>
      </c>
      <c r="Z18" s="9">
        <v>20746</v>
      </c>
      <c r="AA18" s="9">
        <v>50660</v>
      </c>
      <c r="AB18" s="9">
        <v>7659</v>
      </c>
      <c r="AC18" s="9">
        <v>28162</v>
      </c>
      <c r="AD18" s="9">
        <v>175427</v>
      </c>
      <c r="AE18" s="9">
        <v>62361</v>
      </c>
      <c r="AF18" s="9">
        <v>163925</v>
      </c>
      <c r="AG18" s="9">
        <v>120980</v>
      </c>
      <c r="AH18" s="9">
        <v>46360</v>
      </c>
      <c r="AI18" s="9">
        <v>4112</v>
      </c>
      <c r="AJ18" s="9">
        <v>4273</v>
      </c>
      <c r="AK18" s="34">
        <v>49250</v>
      </c>
      <c r="AL18" s="9">
        <v>25865</v>
      </c>
      <c r="AM18" s="9">
        <v>33556</v>
      </c>
      <c r="AN18" s="9">
        <v>19318</v>
      </c>
      <c r="AO18" s="9">
        <v>14885</v>
      </c>
      <c r="AP18" s="9">
        <v>29192</v>
      </c>
      <c r="AQ18" s="9">
        <v>95758</v>
      </c>
      <c r="AR18" s="9">
        <v>69979</v>
      </c>
      <c r="AS18" s="9">
        <v>26818</v>
      </c>
      <c r="AT18" s="9">
        <v>22501</v>
      </c>
      <c r="AU18" s="9">
        <v>140128</v>
      </c>
      <c r="AV18" s="34">
        <v>211425</v>
      </c>
      <c r="AW18" s="9">
        <v>98086</v>
      </c>
      <c r="AX18" s="9">
        <v>48625</v>
      </c>
      <c r="AY18" s="9">
        <v>77367</v>
      </c>
      <c r="AZ18" s="9">
        <v>11837</v>
      </c>
      <c r="BA18" s="9">
        <v>14617</v>
      </c>
      <c r="BB18" s="9">
        <v>66772</v>
      </c>
      <c r="BC18" s="9">
        <v>25488</v>
      </c>
      <c r="BD18" s="9">
        <v>1663</v>
      </c>
      <c r="BE18" s="9">
        <v>74676</v>
      </c>
      <c r="BF18" s="9">
        <v>202794</v>
      </c>
      <c r="BG18" s="9">
        <v>145006</v>
      </c>
      <c r="BH18" s="9">
        <v>175473</v>
      </c>
      <c r="BI18" s="9">
        <v>73586</v>
      </c>
      <c r="BJ18" s="9">
        <v>18526</v>
      </c>
      <c r="BK18" s="9">
        <v>15173</v>
      </c>
      <c r="BL18" s="9">
        <v>33799</v>
      </c>
      <c r="BM18" s="9">
        <v>3074</v>
      </c>
      <c r="BN18" s="9">
        <v>35134</v>
      </c>
      <c r="BO18" s="9">
        <v>7499</v>
      </c>
      <c r="BP18" s="9">
        <v>0</v>
      </c>
      <c r="BQ18" s="9" t="s">
        <v>129</v>
      </c>
      <c r="BR18" s="9" t="s">
        <v>129</v>
      </c>
      <c r="BS18" s="9" t="s">
        <v>129</v>
      </c>
      <c r="BT18" s="9" t="s">
        <v>129</v>
      </c>
      <c r="BU18" s="9" t="s">
        <v>129</v>
      </c>
      <c r="BV18" s="9" t="s">
        <v>129</v>
      </c>
      <c r="BW18" s="9" t="s">
        <v>129</v>
      </c>
      <c r="BX18" s="9" t="s">
        <v>129</v>
      </c>
      <c r="BY18" s="9" t="s">
        <v>129</v>
      </c>
      <c r="BZ18" s="9" t="s">
        <v>129</v>
      </c>
      <c r="CA18" s="9" t="s">
        <v>129</v>
      </c>
      <c r="CB18" s="9" t="s">
        <v>129</v>
      </c>
      <c r="CC18" s="9" t="s">
        <v>129</v>
      </c>
      <c r="CD18" s="9" t="s">
        <v>129</v>
      </c>
      <c r="CE18" s="9" t="s">
        <v>129</v>
      </c>
      <c r="CF18" s="9" t="s">
        <v>129</v>
      </c>
    </row>
    <row r="19" spans="1:84" ht="15" x14ac:dyDescent="0.25">
      <c r="A19" s="21">
        <f t="shared" si="1"/>
        <v>0</v>
      </c>
      <c r="B19" s="7" t="s">
        <v>101</v>
      </c>
      <c r="C19" s="17">
        <v>24420.49</v>
      </c>
      <c r="D19" s="17">
        <v>234.19</v>
      </c>
      <c r="E19" s="17">
        <v>253.72</v>
      </c>
      <c r="F19" s="17">
        <v>30.15</v>
      </c>
      <c r="G19" s="17">
        <v>172.38</v>
      </c>
      <c r="H19" s="17">
        <v>424.92</v>
      </c>
      <c r="I19" s="17">
        <v>156.94999999999999</v>
      </c>
      <c r="J19" s="17">
        <v>590.54999999999995</v>
      </c>
      <c r="K19" s="17">
        <v>43.08</v>
      </c>
      <c r="L19" s="17">
        <v>74.92</v>
      </c>
      <c r="M19" s="17">
        <v>74.27</v>
      </c>
      <c r="N19" s="17">
        <v>103.15</v>
      </c>
      <c r="O19" s="17">
        <v>20.53</v>
      </c>
      <c r="P19" s="17">
        <v>129.69999999999999</v>
      </c>
      <c r="Q19" s="17">
        <v>150.30000000000001</v>
      </c>
      <c r="R19" s="17">
        <v>30.03</v>
      </c>
      <c r="S19" s="17">
        <v>361.5</v>
      </c>
      <c r="T19" s="17">
        <v>134.72</v>
      </c>
      <c r="U19" s="17">
        <v>220.75</v>
      </c>
      <c r="V19" s="17">
        <v>171.8</v>
      </c>
      <c r="W19" s="17">
        <v>106.59</v>
      </c>
      <c r="X19" s="17">
        <v>33.44</v>
      </c>
      <c r="Y19" s="17">
        <v>262.69</v>
      </c>
      <c r="Z19" s="17">
        <v>220.61</v>
      </c>
      <c r="AA19" s="17">
        <v>429.34</v>
      </c>
      <c r="AB19" s="17">
        <v>84.58</v>
      </c>
      <c r="AC19" s="10">
        <v>94</v>
      </c>
      <c r="AD19" s="17">
        <v>1648.72</v>
      </c>
      <c r="AE19" s="17">
        <v>381.56</v>
      </c>
      <c r="AF19" s="17">
        <v>1654.28</v>
      </c>
      <c r="AG19" s="17">
        <v>1114.93</v>
      </c>
      <c r="AH19" s="17">
        <v>691.32</v>
      </c>
      <c r="AI19" s="17">
        <v>88.64</v>
      </c>
      <c r="AJ19" s="17">
        <v>7.29</v>
      </c>
      <c r="AK19" s="33">
        <v>649.45000000000005</v>
      </c>
      <c r="AL19" s="17">
        <v>81.2</v>
      </c>
      <c r="AM19" s="17">
        <v>297.83</v>
      </c>
      <c r="AN19" s="17">
        <v>78.760000000000005</v>
      </c>
      <c r="AO19" s="17">
        <v>89.2</v>
      </c>
      <c r="AP19" s="17">
        <v>327.5</v>
      </c>
      <c r="AQ19" s="17">
        <v>1398.48</v>
      </c>
      <c r="AR19" s="17">
        <v>812.88</v>
      </c>
      <c r="AS19" s="17">
        <v>166.33</v>
      </c>
      <c r="AT19" s="17">
        <v>167.92</v>
      </c>
      <c r="AU19" s="17">
        <v>1625.24</v>
      </c>
      <c r="AV19" s="33">
        <v>1391.6</v>
      </c>
      <c r="AW19" s="17">
        <v>643.09</v>
      </c>
      <c r="AX19" s="17">
        <v>258.29000000000002</v>
      </c>
      <c r="AY19" s="17">
        <v>370.28</v>
      </c>
      <c r="AZ19" s="17">
        <v>235.49</v>
      </c>
      <c r="BA19" s="17">
        <v>106.84</v>
      </c>
      <c r="BB19" s="17">
        <v>332.16</v>
      </c>
      <c r="BC19" s="17">
        <v>161.19</v>
      </c>
      <c r="BD19" s="17">
        <v>19.190000000000001</v>
      </c>
      <c r="BE19" s="17">
        <v>439.77</v>
      </c>
      <c r="BF19" s="17">
        <v>1531.66</v>
      </c>
      <c r="BG19" s="17">
        <v>1252.3</v>
      </c>
      <c r="BH19" s="17">
        <v>1000.82</v>
      </c>
      <c r="BI19" s="17">
        <v>167.3</v>
      </c>
      <c r="BJ19" s="17">
        <v>235.87</v>
      </c>
      <c r="BK19" s="17">
        <v>169.84</v>
      </c>
      <c r="BL19" s="17">
        <v>79.790000000000006</v>
      </c>
      <c r="BM19" s="17">
        <v>23.18</v>
      </c>
      <c r="BN19" s="17">
        <v>97.29</v>
      </c>
      <c r="BO19" s="17">
        <v>14.15</v>
      </c>
      <c r="BP19" s="10">
        <v>0</v>
      </c>
      <c r="BQ19" s="10" t="s">
        <v>129</v>
      </c>
      <c r="BR19" s="10" t="s">
        <v>129</v>
      </c>
      <c r="BS19" s="10" t="s">
        <v>129</v>
      </c>
      <c r="BT19" s="10" t="s">
        <v>129</v>
      </c>
      <c r="BU19" s="10" t="s">
        <v>129</v>
      </c>
      <c r="BV19" s="10" t="s">
        <v>129</v>
      </c>
      <c r="BW19" s="10" t="s">
        <v>129</v>
      </c>
      <c r="BX19" s="10" t="s">
        <v>129</v>
      </c>
      <c r="BY19" s="10" t="s">
        <v>129</v>
      </c>
      <c r="BZ19" s="10" t="s">
        <v>129</v>
      </c>
      <c r="CA19" s="10" t="s">
        <v>129</v>
      </c>
      <c r="CB19" s="10" t="s">
        <v>129</v>
      </c>
      <c r="CC19" s="10" t="s">
        <v>129</v>
      </c>
      <c r="CD19" s="10" t="s">
        <v>129</v>
      </c>
      <c r="CE19" s="10" t="s">
        <v>129</v>
      </c>
      <c r="CF19" s="10" t="s">
        <v>129</v>
      </c>
    </row>
    <row r="20" spans="1:84" s="35" customFormat="1" ht="15" x14ac:dyDescent="0.25">
      <c r="A20" s="50">
        <f t="shared" si="1"/>
        <v>-179851.61</v>
      </c>
      <c r="B20" s="32" t="s">
        <v>102</v>
      </c>
      <c r="C20" s="33">
        <v>355477.75</v>
      </c>
      <c r="D20" s="34" t="s">
        <v>129</v>
      </c>
      <c r="E20" s="34" t="s">
        <v>129</v>
      </c>
      <c r="F20" s="34" t="s">
        <v>129</v>
      </c>
      <c r="G20" s="33">
        <v>418.53</v>
      </c>
      <c r="H20" s="33">
        <v>5473.56</v>
      </c>
      <c r="I20" s="33">
        <v>166.06</v>
      </c>
      <c r="J20" s="33">
        <v>309.48</v>
      </c>
      <c r="K20" s="33">
        <v>179.5</v>
      </c>
      <c r="L20" s="33">
        <v>262.06</v>
      </c>
      <c r="M20" s="34" t="s">
        <v>129</v>
      </c>
      <c r="N20" s="34" t="s">
        <v>129</v>
      </c>
      <c r="O20" s="34" t="s">
        <v>129</v>
      </c>
      <c r="P20" s="33">
        <v>699.15</v>
      </c>
      <c r="Q20" s="33">
        <v>993.99</v>
      </c>
      <c r="R20" s="33">
        <v>293.95999999999998</v>
      </c>
      <c r="S20" s="33">
        <v>939.59</v>
      </c>
      <c r="T20" s="34" t="s">
        <v>129</v>
      </c>
      <c r="U20" s="33">
        <v>597.66999999999996</v>
      </c>
      <c r="V20" s="34" t="s">
        <v>129</v>
      </c>
      <c r="W20" s="34" t="s">
        <v>129</v>
      </c>
      <c r="X20" s="34" t="s">
        <v>129</v>
      </c>
      <c r="Y20" s="34" t="s">
        <v>129</v>
      </c>
      <c r="Z20" s="33">
        <v>426.58</v>
      </c>
      <c r="AA20" s="33">
        <v>3475.33</v>
      </c>
      <c r="AB20" s="33">
        <v>684.79</v>
      </c>
      <c r="AC20" s="33">
        <v>1331.1</v>
      </c>
      <c r="AD20" s="33">
        <v>8004.02</v>
      </c>
      <c r="AE20" s="33">
        <v>1615.11</v>
      </c>
      <c r="AF20" s="33">
        <v>14942.81</v>
      </c>
      <c r="AG20" s="33">
        <v>9372.0499999999993</v>
      </c>
      <c r="AH20" s="33">
        <v>2535.7800000000002</v>
      </c>
      <c r="AI20" s="33">
        <v>55.75</v>
      </c>
      <c r="AJ20" s="34" t="s">
        <v>129</v>
      </c>
      <c r="AK20" s="33">
        <v>1224.4100000000001</v>
      </c>
      <c r="AL20" s="33">
        <v>969.03</v>
      </c>
      <c r="AM20" s="33">
        <v>2715.81</v>
      </c>
      <c r="AN20" s="34" t="s">
        <v>129</v>
      </c>
      <c r="AO20" s="34" t="s">
        <v>129</v>
      </c>
      <c r="AP20" s="33">
        <v>3347.6</v>
      </c>
      <c r="AQ20" s="34" t="s">
        <v>129</v>
      </c>
      <c r="AR20" s="33">
        <v>6063.34</v>
      </c>
      <c r="AS20" s="33">
        <v>3124.93</v>
      </c>
      <c r="AT20" s="33">
        <v>3693.71</v>
      </c>
      <c r="AU20" s="34" t="s">
        <v>129</v>
      </c>
      <c r="AV20" s="33">
        <v>21130.57</v>
      </c>
      <c r="AW20" s="33">
        <v>14122.82</v>
      </c>
      <c r="AX20" s="33">
        <v>2808.4</v>
      </c>
      <c r="AY20" s="33">
        <v>2269.4899999999998</v>
      </c>
      <c r="AZ20" s="34" t="s">
        <v>129</v>
      </c>
      <c r="BA20" s="34" t="s">
        <v>129</v>
      </c>
      <c r="BB20" s="33">
        <v>17833.650000000001</v>
      </c>
      <c r="BC20" s="33">
        <v>1935.65</v>
      </c>
      <c r="BD20" s="33">
        <v>187.2</v>
      </c>
      <c r="BE20" s="33">
        <v>2719.58</v>
      </c>
      <c r="BF20" s="33">
        <v>8761.4500000000007</v>
      </c>
      <c r="BG20" s="33">
        <v>9786.69</v>
      </c>
      <c r="BH20" s="33">
        <v>11844.91</v>
      </c>
      <c r="BI20" s="33">
        <v>4272.88</v>
      </c>
      <c r="BJ20" s="33">
        <v>1704.23</v>
      </c>
      <c r="BK20" s="33">
        <v>698.66</v>
      </c>
      <c r="BL20" s="33">
        <v>696.46</v>
      </c>
      <c r="BM20" s="33">
        <v>69.709999999999994</v>
      </c>
      <c r="BN20" s="33">
        <v>689.53</v>
      </c>
      <c r="BO20" s="33">
        <v>178.56</v>
      </c>
      <c r="BP20" s="34" t="s">
        <v>129</v>
      </c>
      <c r="BQ20" s="34" t="s">
        <v>129</v>
      </c>
      <c r="BR20" s="34" t="s">
        <v>129</v>
      </c>
      <c r="BS20" s="34" t="s">
        <v>129</v>
      </c>
      <c r="BT20" s="34" t="s">
        <v>129</v>
      </c>
      <c r="BU20" s="34" t="s">
        <v>129</v>
      </c>
      <c r="BV20" s="34" t="s">
        <v>129</v>
      </c>
      <c r="BW20" s="34" t="s">
        <v>129</v>
      </c>
      <c r="BX20" s="34" t="s">
        <v>129</v>
      </c>
      <c r="BY20" s="34" t="s">
        <v>129</v>
      </c>
      <c r="BZ20" s="34" t="s">
        <v>129</v>
      </c>
      <c r="CA20" s="34" t="s">
        <v>129</v>
      </c>
      <c r="CB20" s="34" t="s">
        <v>129</v>
      </c>
      <c r="CC20" s="34" t="s">
        <v>129</v>
      </c>
      <c r="CD20" s="34" t="s">
        <v>129</v>
      </c>
      <c r="CE20" s="34" t="s">
        <v>129</v>
      </c>
      <c r="CF20" s="34" t="s">
        <v>129</v>
      </c>
    </row>
    <row r="21" spans="1:84" ht="15" x14ac:dyDescent="0.25">
      <c r="A21" s="21">
        <f t="shared" si="1"/>
        <v>-2.0000000018626451E-2</v>
      </c>
      <c r="B21" s="7" t="s">
        <v>103</v>
      </c>
      <c r="C21" s="17">
        <v>147236.29999999999</v>
      </c>
      <c r="D21" s="17">
        <v>5242.87</v>
      </c>
      <c r="E21" s="17">
        <v>136.43</v>
      </c>
      <c r="F21" s="17">
        <v>596.66999999999996</v>
      </c>
      <c r="G21" s="17">
        <v>521.24</v>
      </c>
      <c r="H21" s="17">
        <v>5209.68</v>
      </c>
      <c r="I21" s="17">
        <v>425.8</v>
      </c>
      <c r="J21" s="17">
        <v>141.26</v>
      </c>
      <c r="K21" s="17">
        <v>406.54</v>
      </c>
      <c r="L21" s="17">
        <v>244.85</v>
      </c>
      <c r="M21" s="17">
        <v>139.47</v>
      </c>
      <c r="N21" s="17">
        <v>865.43</v>
      </c>
      <c r="O21" s="17">
        <v>856.24</v>
      </c>
      <c r="P21" s="17">
        <v>640.32000000000005</v>
      </c>
      <c r="Q21" s="17">
        <v>754.52</v>
      </c>
      <c r="R21" s="17">
        <v>1105.48</v>
      </c>
      <c r="S21" s="17">
        <v>1008.44</v>
      </c>
      <c r="T21" s="17">
        <v>216.87</v>
      </c>
      <c r="U21" s="17">
        <v>500.6</v>
      </c>
      <c r="V21" s="17">
        <v>622.13</v>
      </c>
      <c r="W21" s="17">
        <v>198.83</v>
      </c>
      <c r="X21" s="17">
        <v>226.01</v>
      </c>
      <c r="Y21" s="17">
        <v>320.22000000000003</v>
      </c>
      <c r="Z21" s="17">
        <v>349.35</v>
      </c>
      <c r="AA21" s="17">
        <v>4630.92</v>
      </c>
      <c r="AB21" s="17">
        <v>717.54</v>
      </c>
      <c r="AC21" s="17">
        <v>1134.44</v>
      </c>
      <c r="AD21" s="17">
        <v>3103.64</v>
      </c>
      <c r="AE21" s="17">
        <v>1227.73</v>
      </c>
      <c r="AF21" s="17">
        <v>9794.36</v>
      </c>
      <c r="AG21" s="17">
        <v>5741.43</v>
      </c>
      <c r="AH21" s="17">
        <v>2528.6999999999998</v>
      </c>
      <c r="AI21" s="17">
        <v>2964.15</v>
      </c>
      <c r="AJ21" s="17">
        <v>372.73</v>
      </c>
      <c r="AK21" s="33">
        <v>2304.64</v>
      </c>
      <c r="AL21" s="17">
        <v>547.16</v>
      </c>
      <c r="AM21" s="17">
        <v>6218.9</v>
      </c>
      <c r="AN21" s="17">
        <v>359.4</v>
      </c>
      <c r="AO21" s="17">
        <v>513.13</v>
      </c>
      <c r="AP21" s="17">
        <v>2754.96</v>
      </c>
      <c r="AQ21" s="17">
        <v>1810.34</v>
      </c>
      <c r="AR21" s="17">
        <v>6124.88</v>
      </c>
      <c r="AS21" s="17">
        <v>627.92999999999995</v>
      </c>
      <c r="AT21" s="17">
        <v>540.47</v>
      </c>
      <c r="AU21" s="17">
        <v>17391.21</v>
      </c>
      <c r="AV21" s="33">
        <v>11039.92</v>
      </c>
      <c r="AW21" s="17">
        <v>2932.45</v>
      </c>
      <c r="AX21" s="17">
        <v>1290.96</v>
      </c>
      <c r="AY21" s="17">
        <v>1992.39</v>
      </c>
      <c r="AZ21" s="17">
        <v>523.37</v>
      </c>
      <c r="BA21" s="17">
        <v>177.49</v>
      </c>
      <c r="BB21" s="17">
        <v>544.42999999999995</v>
      </c>
      <c r="BC21" s="17">
        <v>330.93</v>
      </c>
      <c r="BD21" s="17">
        <v>230.56</v>
      </c>
      <c r="BE21" s="17">
        <v>1230.01</v>
      </c>
      <c r="BF21" s="17">
        <v>15608.15</v>
      </c>
      <c r="BG21" s="17">
        <v>7795.47</v>
      </c>
      <c r="BH21" s="17">
        <v>6114.71</v>
      </c>
      <c r="BI21" s="17">
        <v>647.35</v>
      </c>
      <c r="BJ21" s="17">
        <v>1519.02</v>
      </c>
      <c r="BK21" s="17">
        <v>284.45999999999998</v>
      </c>
      <c r="BL21" s="17">
        <v>921.32</v>
      </c>
      <c r="BM21" s="10">
        <v>243</v>
      </c>
      <c r="BN21" s="17">
        <v>1057.4100000000001</v>
      </c>
      <c r="BO21" s="17">
        <v>614.97</v>
      </c>
      <c r="BP21" s="10">
        <v>0</v>
      </c>
      <c r="BQ21" s="10" t="s">
        <v>129</v>
      </c>
      <c r="BR21" s="10" t="s">
        <v>129</v>
      </c>
      <c r="BS21" s="10" t="s">
        <v>129</v>
      </c>
      <c r="BT21" s="10" t="s">
        <v>129</v>
      </c>
      <c r="BU21" s="10" t="s">
        <v>129</v>
      </c>
      <c r="BV21" s="10" t="s">
        <v>129</v>
      </c>
      <c r="BW21" s="10" t="s">
        <v>129</v>
      </c>
      <c r="BX21" s="10" t="s">
        <v>129</v>
      </c>
      <c r="BY21" s="10" t="s">
        <v>129</v>
      </c>
      <c r="BZ21" s="10" t="s">
        <v>129</v>
      </c>
      <c r="CA21" s="10" t="s">
        <v>129</v>
      </c>
      <c r="CB21" s="10" t="s">
        <v>129</v>
      </c>
      <c r="CC21" s="10" t="s">
        <v>129</v>
      </c>
      <c r="CD21" s="10" t="s">
        <v>129</v>
      </c>
      <c r="CE21" s="10" t="s">
        <v>129</v>
      </c>
      <c r="CF21" s="10" t="s">
        <v>129</v>
      </c>
    </row>
    <row r="22" spans="1:84" ht="15" x14ac:dyDescent="0.25">
      <c r="A22" s="21">
        <f t="shared" si="1"/>
        <v>0</v>
      </c>
      <c r="B22" s="7" t="s">
        <v>104</v>
      </c>
      <c r="C22" s="16">
        <v>1021086.1</v>
      </c>
      <c r="D22" s="16">
        <v>27565.4</v>
      </c>
      <c r="E22" s="16">
        <v>795.5</v>
      </c>
      <c r="F22" s="9">
        <v>1204</v>
      </c>
      <c r="G22" s="16">
        <v>2318.6</v>
      </c>
      <c r="H22" s="16">
        <v>25731.9</v>
      </c>
      <c r="I22" s="16">
        <v>6274.8</v>
      </c>
      <c r="J22" s="16">
        <v>1565.7</v>
      </c>
      <c r="K22" s="16">
        <v>3836.7</v>
      </c>
      <c r="L22" s="16">
        <v>1708.9</v>
      </c>
      <c r="M22" s="9">
        <v>-410</v>
      </c>
      <c r="N22" s="16">
        <v>8567.2000000000007</v>
      </c>
      <c r="O22" s="16">
        <v>7062.9</v>
      </c>
      <c r="P22" s="16">
        <v>5781.2</v>
      </c>
      <c r="Q22" s="16">
        <v>5251.5</v>
      </c>
      <c r="R22" s="16">
        <v>4572.6000000000004</v>
      </c>
      <c r="S22" s="16">
        <v>10460.5</v>
      </c>
      <c r="T22" s="16">
        <v>1469.6</v>
      </c>
      <c r="U22" s="16">
        <v>3673.4</v>
      </c>
      <c r="V22" s="16">
        <v>7253.4</v>
      </c>
      <c r="W22" s="16">
        <v>8814.7999999999993</v>
      </c>
      <c r="X22" s="16">
        <v>3247.7</v>
      </c>
      <c r="Y22" s="9">
        <v>4844</v>
      </c>
      <c r="Z22" s="16">
        <v>8628.5</v>
      </c>
      <c r="AA22" s="9">
        <v>25928</v>
      </c>
      <c r="AB22" s="16">
        <v>4527.8999999999996</v>
      </c>
      <c r="AC22" s="9">
        <v>7406</v>
      </c>
      <c r="AD22" s="16">
        <v>60255.199999999997</v>
      </c>
      <c r="AE22" s="16">
        <v>13850.1</v>
      </c>
      <c r="AF22" s="16">
        <v>63766.3</v>
      </c>
      <c r="AG22" s="9">
        <v>54116</v>
      </c>
      <c r="AH22" s="16">
        <v>22553.200000000001</v>
      </c>
      <c r="AI22" s="16">
        <v>343.1</v>
      </c>
      <c r="AJ22" s="16">
        <v>-224.3</v>
      </c>
      <c r="AK22" s="33">
        <v>21282.5</v>
      </c>
      <c r="AL22" s="16">
        <v>2556.9</v>
      </c>
      <c r="AM22" s="9">
        <v>31501</v>
      </c>
      <c r="AN22" s="16">
        <v>3763.8</v>
      </c>
      <c r="AO22" s="16">
        <v>4411.8</v>
      </c>
      <c r="AP22" s="16">
        <v>12982.5</v>
      </c>
      <c r="AQ22" s="16">
        <v>20155.2</v>
      </c>
      <c r="AR22" s="16">
        <v>28898.400000000001</v>
      </c>
      <c r="AS22" s="16">
        <v>7917.2</v>
      </c>
      <c r="AT22" s="16">
        <v>8520.7000000000007</v>
      </c>
      <c r="AU22" s="9">
        <v>86919</v>
      </c>
      <c r="AV22" s="33">
        <v>49266.3</v>
      </c>
      <c r="AW22" s="16">
        <v>26311.200000000001</v>
      </c>
      <c r="AX22" s="16">
        <v>11297.7</v>
      </c>
      <c r="AY22" s="16">
        <v>13067.3</v>
      </c>
      <c r="AZ22" s="16">
        <v>6476.8</v>
      </c>
      <c r="BA22" s="16">
        <v>7338.3</v>
      </c>
      <c r="BB22" s="16">
        <v>7232.5</v>
      </c>
      <c r="BC22" s="9">
        <v>5628</v>
      </c>
      <c r="BD22" s="16">
        <v>861.4</v>
      </c>
      <c r="BE22" s="16">
        <v>29963.7</v>
      </c>
      <c r="BF22" s="16">
        <v>55190.2</v>
      </c>
      <c r="BG22" s="16">
        <v>57415.4</v>
      </c>
      <c r="BH22" s="16">
        <v>60126.2</v>
      </c>
      <c r="BI22" s="16">
        <v>16657.3</v>
      </c>
      <c r="BJ22" s="16">
        <v>7669.8</v>
      </c>
      <c r="BK22" s="16">
        <v>8231.6</v>
      </c>
      <c r="BL22" s="16">
        <v>7921.6</v>
      </c>
      <c r="BM22" s="16">
        <v>1728.9</v>
      </c>
      <c r="BN22" s="16">
        <v>7979.6</v>
      </c>
      <c r="BO22" s="9">
        <v>9073</v>
      </c>
      <c r="BP22" s="9">
        <v>0</v>
      </c>
      <c r="BQ22" s="9" t="s">
        <v>129</v>
      </c>
      <c r="BR22" s="9" t="s">
        <v>129</v>
      </c>
      <c r="BS22" s="9" t="s">
        <v>129</v>
      </c>
      <c r="BT22" s="9" t="s">
        <v>129</v>
      </c>
      <c r="BU22" s="9" t="s">
        <v>129</v>
      </c>
      <c r="BV22" s="9" t="s">
        <v>129</v>
      </c>
      <c r="BW22" s="9" t="s">
        <v>129</v>
      </c>
      <c r="BX22" s="9" t="s">
        <v>129</v>
      </c>
      <c r="BY22" s="9" t="s">
        <v>129</v>
      </c>
      <c r="BZ22" s="9" t="s">
        <v>129</v>
      </c>
      <c r="CA22" s="9" t="s">
        <v>129</v>
      </c>
      <c r="CB22" s="9" t="s">
        <v>129</v>
      </c>
      <c r="CC22" s="9" t="s">
        <v>129</v>
      </c>
      <c r="CD22" s="9" t="s">
        <v>129</v>
      </c>
      <c r="CE22" s="9" t="s">
        <v>129</v>
      </c>
      <c r="CF22" s="9" t="s">
        <v>129</v>
      </c>
    </row>
    <row r="23" spans="1:84" ht="15" x14ac:dyDescent="0.25">
      <c r="A23" s="21">
        <f t="shared" si="1"/>
        <v>1.9999999785795808E-2</v>
      </c>
      <c r="B23" s="7" t="s">
        <v>105</v>
      </c>
      <c r="C23" s="17">
        <v>2056545.2</v>
      </c>
      <c r="D23" s="17">
        <v>25950.400000000001</v>
      </c>
      <c r="E23" s="17">
        <v>2765.91</v>
      </c>
      <c r="F23" s="17">
        <v>948.7</v>
      </c>
      <c r="G23" s="17">
        <v>2004.23</v>
      </c>
      <c r="H23" s="17">
        <v>44094.82</v>
      </c>
      <c r="I23" s="17">
        <v>5956.14</v>
      </c>
      <c r="J23" s="17">
        <v>3342.33</v>
      </c>
      <c r="K23" s="17">
        <v>4719.8</v>
      </c>
      <c r="L23" s="17">
        <v>2524.6999999999998</v>
      </c>
      <c r="M23" s="17">
        <v>1244.8</v>
      </c>
      <c r="N23" s="17">
        <v>15887.15</v>
      </c>
      <c r="O23" s="17">
        <v>11965.46</v>
      </c>
      <c r="P23" s="17">
        <v>8792.1</v>
      </c>
      <c r="Q23" s="17">
        <v>7675.2</v>
      </c>
      <c r="R23" s="17">
        <v>4155.3</v>
      </c>
      <c r="S23" s="17">
        <v>18972.87</v>
      </c>
      <c r="T23" s="17">
        <v>10183.49</v>
      </c>
      <c r="U23" s="17">
        <v>6564.93</v>
      </c>
      <c r="V23" s="17">
        <v>12404.33</v>
      </c>
      <c r="W23" s="17">
        <v>10505.9</v>
      </c>
      <c r="X23" s="17">
        <v>16194.89</v>
      </c>
      <c r="Y23" s="17">
        <v>7339.23</v>
      </c>
      <c r="Z23" s="17">
        <v>26879.31</v>
      </c>
      <c r="AA23" s="17">
        <v>32300.21</v>
      </c>
      <c r="AB23" s="17">
        <v>4235.55</v>
      </c>
      <c r="AC23" s="17">
        <v>17480.84</v>
      </c>
      <c r="AD23" s="17">
        <v>116475.13</v>
      </c>
      <c r="AE23" s="17">
        <v>27896.6</v>
      </c>
      <c r="AF23" s="17">
        <v>88483.8</v>
      </c>
      <c r="AG23" s="17">
        <v>93978.8</v>
      </c>
      <c r="AH23" s="17">
        <v>38088.15</v>
      </c>
      <c r="AI23" s="17">
        <v>1800.39</v>
      </c>
      <c r="AJ23" s="17">
        <v>2299.1</v>
      </c>
      <c r="AK23" s="33">
        <v>36831.67</v>
      </c>
      <c r="AL23" s="17">
        <v>6388.1</v>
      </c>
      <c r="AM23" s="17">
        <v>29749.49</v>
      </c>
      <c r="AN23" s="17">
        <v>15577.16</v>
      </c>
      <c r="AO23" s="17">
        <v>9657.85</v>
      </c>
      <c r="AP23" s="17">
        <v>23966.1</v>
      </c>
      <c r="AQ23" s="17">
        <v>67272.03</v>
      </c>
      <c r="AR23" s="17">
        <v>48194.1</v>
      </c>
      <c r="AS23" s="17">
        <v>9693.2999999999993</v>
      </c>
      <c r="AT23" s="17">
        <v>21929.5</v>
      </c>
      <c r="AU23" s="17">
        <v>188280.9</v>
      </c>
      <c r="AV23" s="33">
        <v>119334.68</v>
      </c>
      <c r="AW23" s="17">
        <v>85478.05</v>
      </c>
      <c r="AX23" s="17">
        <v>35870.21</v>
      </c>
      <c r="AY23" s="10">
        <v>43331</v>
      </c>
      <c r="AZ23" s="17">
        <v>7802.6</v>
      </c>
      <c r="BA23" s="17">
        <v>8410.41</v>
      </c>
      <c r="BB23" s="17">
        <v>34567.74</v>
      </c>
      <c r="BC23" s="17">
        <v>33597.769999999997</v>
      </c>
      <c r="BD23" s="17">
        <v>860.9</v>
      </c>
      <c r="BE23" s="17">
        <v>50946.2</v>
      </c>
      <c r="BF23" s="17">
        <v>148777.44</v>
      </c>
      <c r="BG23" s="17">
        <v>113082.97</v>
      </c>
      <c r="BH23" s="17">
        <v>123016.81</v>
      </c>
      <c r="BI23" s="17">
        <v>63176.72</v>
      </c>
      <c r="BJ23" s="17">
        <v>13937.93</v>
      </c>
      <c r="BK23" s="17">
        <v>12348.06</v>
      </c>
      <c r="BL23" s="17">
        <v>14087.19</v>
      </c>
      <c r="BM23" s="17">
        <v>4763.8</v>
      </c>
      <c r="BN23" s="17">
        <v>8885.68</v>
      </c>
      <c r="BO23" s="17">
        <v>2618.3000000000002</v>
      </c>
      <c r="BP23" s="10">
        <v>0</v>
      </c>
      <c r="BQ23" s="10" t="s">
        <v>129</v>
      </c>
      <c r="BR23" s="10" t="s">
        <v>129</v>
      </c>
      <c r="BS23" s="10" t="s">
        <v>129</v>
      </c>
      <c r="BT23" s="10" t="s">
        <v>129</v>
      </c>
      <c r="BU23" s="10" t="s">
        <v>129</v>
      </c>
      <c r="BV23" s="10" t="s">
        <v>129</v>
      </c>
      <c r="BW23" s="10" t="s">
        <v>129</v>
      </c>
      <c r="BX23" s="10" t="s">
        <v>129</v>
      </c>
      <c r="BY23" s="10" t="s">
        <v>129</v>
      </c>
      <c r="BZ23" s="10" t="s">
        <v>129</v>
      </c>
      <c r="CA23" s="10" t="s">
        <v>129</v>
      </c>
      <c r="CB23" s="10" t="s">
        <v>129</v>
      </c>
      <c r="CC23" s="10" t="s">
        <v>129</v>
      </c>
      <c r="CD23" s="10" t="s">
        <v>129</v>
      </c>
      <c r="CE23" s="10" t="s">
        <v>129</v>
      </c>
      <c r="CF23" s="10" t="s">
        <v>129</v>
      </c>
    </row>
    <row r="24" spans="1:84" ht="15" x14ac:dyDescent="0.25">
      <c r="A24" s="21">
        <f t="shared" si="1"/>
        <v>9.9999999947613105E-3</v>
      </c>
      <c r="B24" s="7" t="s">
        <v>106</v>
      </c>
      <c r="C24" s="16">
        <v>42195.91</v>
      </c>
      <c r="D24" s="16">
        <v>1130.73</v>
      </c>
      <c r="E24" s="16">
        <v>283.35000000000002</v>
      </c>
      <c r="F24" s="16">
        <v>85.46</v>
      </c>
      <c r="G24" s="16">
        <v>552.02</v>
      </c>
      <c r="H24" s="16">
        <v>1983.65</v>
      </c>
      <c r="I24" s="16">
        <v>892.3</v>
      </c>
      <c r="J24" s="9">
        <v>212</v>
      </c>
      <c r="K24" s="16">
        <v>235.59</v>
      </c>
      <c r="L24" s="16">
        <v>155.66999999999999</v>
      </c>
      <c r="M24" s="16">
        <v>402.9</v>
      </c>
      <c r="N24" s="16">
        <v>299.55</v>
      </c>
      <c r="O24" s="16">
        <v>259.56</v>
      </c>
      <c r="P24" s="16">
        <v>110.68</v>
      </c>
      <c r="Q24" s="16">
        <v>537.79</v>
      </c>
      <c r="R24" s="16">
        <v>243.08</v>
      </c>
      <c r="S24" s="16">
        <v>589.19000000000005</v>
      </c>
      <c r="T24" s="16">
        <v>472.58</v>
      </c>
      <c r="U24" s="16">
        <v>473.19</v>
      </c>
      <c r="V24" s="16">
        <v>527.54999999999995</v>
      </c>
      <c r="W24" s="16">
        <v>227.65</v>
      </c>
      <c r="X24" s="16">
        <v>8.18</v>
      </c>
      <c r="Y24" s="16">
        <v>559.59</v>
      </c>
      <c r="Z24" s="16">
        <v>239.57</v>
      </c>
      <c r="AA24" s="16">
        <v>951.03</v>
      </c>
      <c r="AB24" s="16">
        <v>262.22000000000003</v>
      </c>
      <c r="AC24" s="16">
        <v>643.75</v>
      </c>
      <c r="AD24" s="16">
        <v>2448.3200000000002</v>
      </c>
      <c r="AE24" s="16">
        <v>533.48</v>
      </c>
      <c r="AF24" s="16">
        <v>2165.84</v>
      </c>
      <c r="AG24" s="16">
        <v>2547.7399999999998</v>
      </c>
      <c r="AH24" s="16">
        <v>946.73</v>
      </c>
      <c r="AI24" s="16">
        <v>82.48</v>
      </c>
      <c r="AJ24" s="16">
        <v>67.069999999999993</v>
      </c>
      <c r="AK24" s="33">
        <v>287.83999999999997</v>
      </c>
      <c r="AL24" s="16">
        <v>127.64</v>
      </c>
      <c r="AM24" s="16">
        <v>1351.58</v>
      </c>
      <c r="AN24" s="16">
        <v>650.79</v>
      </c>
      <c r="AO24" s="16">
        <v>324.77</v>
      </c>
      <c r="AP24" s="16">
        <v>953.65</v>
      </c>
      <c r="AQ24" s="16">
        <v>451.21</v>
      </c>
      <c r="AR24" s="16">
        <v>1765.78</v>
      </c>
      <c r="AS24" s="16">
        <v>192.32</v>
      </c>
      <c r="AT24" s="16">
        <v>244.39</v>
      </c>
      <c r="AU24" s="16">
        <v>3106.61</v>
      </c>
      <c r="AV24" s="33">
        <v>508.56</v>
      </c>
      <c r="AW24" s="16">
        <v>686.26</v>
      </c>
      <c r="AX24" s="16">
        <v>417.29</v>
      </c>
      <c r="AY24" s="16">
        <v>417.98</v>
      </c>
      <c r="AZ24" s="16">
        <v>174.63</v>
      </c>
      <c r="BA24" s="16">
        <v>217.46</v>
      </c>
      <c r="BB24" s="16">
        <v>81.88</v>
      </c>
      <c r="BC24" s="9">
        <v>85</v>
      </c>
      <c r="BD24" s="16">
        <v>91.62</v>
      </c>
      <c r="BE24" s="16">
        <v>211.38</v>
      </c>
      <c r="BF24" s="16">
        <v>2245.33</v>
      </c>
      <c r="BG24" s="16">
        <v>2495.6799999999998</v>
      </c>
      <c r="BH24" s="16">
        <v>2535.87</v>
      </c>
      <c r="BI24" s="16">
        <v>403.15</v>
      </c>
      <c r="BJ24" s="16">
        <v>362.07</v>
      </c>
      <c r="BK24" s="16">
        <v>196.82</v>
      </c>
      <c r="BL24" s="16">
        <v>147.5</v>
      </c>
      <c r="BM24" s="16">
        <v>106.4</v>
      </c>
      <c r="BN24" s="16">
        <v>208.54</v>
      </c>
      <c r="BO24" s="16">
        <v>15.43</v>
      </c>
      <c r="BP24" s="9" t="s">
        <v>129</v>
      </c>
      <c r="BQ24" s="9" t="s">
        <v>129</v>
      </c>
      <c r="BR24" s="9" t="s">
        <v>129</v>
      </c>
      <c r="BS24" s="9" t="s">
        <v>129</v>
      </c>
      <c r="BT24" s="9" t="s">
        <v>129</v>
      </c>
      <c r="BU24" s="9" t="s">
        <v>129</v>
      </c>
      <c r="BV24" s="9" t="s">
        <v>129</v>
      </c>
      <c r="BW24" s="9" t="s">
        <v>129</v>
      </c>
      <c r="BX24" s="9" t="s">
        <v>129</v>
      </c>
      <c r="BY24" s="9" t="s">
        <v>129</v>
      </c>
      <c r="BZ24" s="9" t="s">
        <v>129</v>
      </c>
      <c r="CA24" s="9" t="s">
        <v>129</v>
      </c>
      <c r="CB24" s="9" t="s">
        <v>129</v>
      </c>
      <c r="CC24" s="9" t="s">
        <v>129</v>
      </c>
      <c r="CD24" s="9" t="s">
        <v>129</v>
      </c>
      <c r="CE24" s="9" t="s">
        <v>129</v>
      </c>
      <c r="CF24" s="9" t="s">
        <v>129</v>
      </c>
    </row>
    <row r="25" spans="1:84" ht="15" x14ac:dyDescent="0.25">
      <c r="A25" s="21">
        <f t="shared" si="1"/>
        <v>2.0000000251457095E-2</v>
      </c>
      <c r="B25" s="7" t="s">
        <v>107</v>
      </c>
      <c r="C25" s="17">
        <v>1496321.89</v>
      </c>
      <c r="D25" s="17">
        <v>27846.09</v>
      </c>
      <c r="E25" s="17">
        <v>2837.43</v>
      </c>
      <c r="F25" s="17">
        <v>683.27</v>
      </c>
      <c r="G25" s="17">
        <v>2291.2600000000002</v>
      </c>
      <c r="H25" s="17">
        <v>29742.65</v>
      </c>
      <c r="I25" s="17">
        <v>21133.599999999999</v>
      </c>
      <c r="J25" s="17">
        <v>3180.44</v>
      </c>
      <c r="K25" s="17">
        <v>6248.95</v>
      </c>
      <c r="L25" s="17">
        <v>3412.92</v>
      </c>
      <c r="M25" s="17">
        <v>1127.55</v>
      </c>
      <c r="N25" s="17">
        <v>13616.82</v>
      </c>
      <c r="O25" s="17">
        <v>9299.27</v>
      </c>
      <c r="P25" s="17">
        <v>12912.66</v>
      </c>
      <c r="Q25" s="17">
        <v>9373.8799999999992</v>
      </c>
      <c r="R25" s="17">
        <v>8406.1200000000008</v>
      </c>
      <c r="S25" s="17">
        <v>31177.33</v>
      </c>
      <c r="T25" s="17">
        <v>9248.9599999999991</v>
      </c>
      <c r="U25" s="17">
        <v>10312.76</v>
      </c>
      <c r="V25" s="17">
        <v>31983.08</v>
      </c>
      <c r="W25" s="17">
        <v>9824.43</v>
      </c>
      <c r="X25" s="17">
        <v>6732.4</v>
      </c>
      <c r="Y25" s="17">
        <v>14554.92</v>
      </c>
      <c r="Z25" s="17">
        <v>10393.19</v>
      </c>
      <c r="AA25" s="17">
        <v>22440.76</v>
      </c>
      <c r="AB25" s="17">
        <v>3883.97</v>
      </c>
      <c r="AC25" s="17">
        <v>19722.21</v>
      </c>
      <c r="AD25" s="17">
        <v>65446.05</v>
      </c>
      <c r="AE25" s="17">
        <v>14745.53</v>
      </c>
      <c r="AF25" s="17">
        <v>71724.56</v>
      </c>
      <c r="AG25" s="17">
        <v>74276.12</v>
      </c>
      <c r="AH25" s="17">
        <v>37146.660000000003</v>
      </c>
      <c r="AI25" s="17">
        <v>2178.89</v>
      </c>
      <c r="AJ25" s="17">
        <v>828.7</v>
      </c>
      <c r="AK25" s="33">
        <v>30728.61</v>
      </c>
      <c r="AL25" s="17">
        <v>2176.6799999999998</v>
      </c>
      <c r="AM25" s="17">
        <v>42021.15</v>
      </c>
      <c r="AN25" s="17">
        <v>4415.05</v>
      </c>
      <c r="AO25" s="17">
        <v>4842.71</v>
      </c>
      <c r="AP25" s="17">
        <v>16293.39</v>
      </c>
      <c r="AQ25" s="17">
        <v>33748.04</v>
      </c>
      <c r="AR25" s="17">
        <v>39241.660000000003</v>
      </c>
      <c r="AS25" s="17">
        <v>14810.24</v>
      </c>
      <c r="AT25" s="17">
        <v>25044.98</v>
      </c>
      <c r="AU25" s="17">
        <v>150515.26999999999</v>
      </c>
      <c r="AV25" s="33">
        <v>66096.710000000006</v>
      </c>
      <c r="AW25" s="17">
        <v>56220.51</v>
      </c>
      <c r="AX25" s="17">
        <v>17427.3</v>
      </c>
      <c r="AY25" s="17">
        <v>22401.759999999998</v>
      </c>
      <c r="AZ25" s="17">
        <v>6177.22</v>
      </c>
      <c r="BA25" s="17">
        <v>12586.37</v>
      </c>
      <c r="BB25" s="17">
        <v>15339.11</v>
      </c>
      <c r="BC25" s="17">
        <v>10861.63</v>
      </c>
      <c r="BD25" s="17">
        <v>1358.07</v>
      </c>
      <c r="BE25" s="17">
        <v>30861.19</v>
      </c>
      <c r="BF25" s="17">
        <v>90393.54</v>
      </c>
      <c r="BG25" s="17">
        <v>67859.02</v>
      </c>
      <c r="BH25" s="17">
        <v>81247.89</v>
      </c>
      <c r="BI25" s="17">
        <v>12158.4</v>
      </c>
      <c r="BJ25" s="17">
        <v>10161.540000000001</v>
      </c>
      <c r="BK25" s="17">
        <v>5583.28</v>
      </c>
      <c r="BL25" s="17">
        <v>2640.67</v>
      </c>
      <c r="BM25" s="17">
        <v>1680.3</v>
      </c>
      <c r="BN25" s="17">
        <v>16615.09</v>
      </c>
      <c r="BO25" s="17">
        <v>16081.1</v>
      </c>
      <c r="BP25" s="10">
        <v>0</v>
      </c>
      <c r="BQ25" s="10" t="s">
        <v>129</v>
      </c>
      <c r="BR25" s="10" t="s">
        <v>129</v>
      </c>
      <c r="BS25" s="10" t="s">
        <v>129</v>
      </c>
      <c r="BT25" s="10" t="s">
        <v>129</v>
      </c>
      <c r="BU25" s="10" t="s">
        <v>129</v>
      </c>
      <c r="BV25" s="10" t="s">
        <v>129</v>
      </c>
      <c r="BW25" s="10" t="s">
        <v>129</v>
      </c>
      <c r="BX25" s="10" t="s">
        <v>129</v>
      </c>
      <c r="BY25" s="10" t="s">
        <v>129</v>
      </c>
      <c r="BZ25" s="10" t="s">
        <v>129</v>
      </c>
      <c r="CA25" s="10" t="s">
        <v>129</v>
      </c>
      <c r="CB25" s="10" t="s">
        <v>129</v>
      </c>
      <c r="CC25" s="10" t="s">
        <v>129</v>
      </c>
      <c r="CD25" s="10" t="s">
        <v>129</v>
      </c>
      <c r="CE25" s="10" t="s">
        <v>129</v>
      </c>
      <c r="CF25" s="10" t="s">
        <v>129</v>
      </c>
    </row>
    <row r="26" spans="1:84" ht="15" x14ac:dyDescent="0.25">
      <c r="A26" s="21">
        <f t="shared" si="1"/>
        <v>-2.9999999995197868E-2</v>
      </c>
      <c r="B26" s="7" t="s">
        <v>108</v>
      </c>
      <c r="C26" s="16">
        <v>19958.669999999998</v>
      </c>
      <c r="D26" s="16">
        <v>352.2</v>
      </c>
      <c r="E26" s="16">
        <v>28.15</v>
      </c>
      <c r="F26" s="16">
        <v>29.08</v>
      </c>
      <c r="G26" s="16">
        <v>20.46</v>
      </c>
      <c r="H26" s="16">
        <v>376.86</v>
      </c>
      <c r="I26" s="9">
        <v>17</v>
      </c>
      <c r="J26" s="16">
        <v>46.36</v>
      </c>
      <c r="K26" s="16">
        <v>17.59</v>
      </c>
      <c r="L26" s="16">
        <v>19.62</v>
      </c>
      <c r="M26" s="16">
        <v>1.74</v>
      </c>
      <c r="N26" s="16">
        <v>29.16</v>
      </c>
      <c r="O26" s="16">
        <v>183.91</v>
      </c>
      <c r="P26" s="16">
        <v>33.950000000000003</v>
      </c>
      <c r="Q26" s="16">
        <v>151.31</v>
      </c>
      <c r="R26" s="16">
        <v>23.17</v>
      </c>
      <c r="S26" s="16">
        <v>161.57</v>
      </c>
      <c r="T26" s="16">
        <v>21.44</v>
      </c>
      <c r="U26" s="16">
        <v>17.059999999999999</v>
      </c>
      <c r="V26" s="16">
        <v>23.25</v>
      </c>
      <c r="W26" s="16">
        <v>4.91</v>
      </c>
      <c r="X26" s="16">
        <v>8.24</v>
      </c>
      <c r="Y26" s="16">
        <v>39.11</v>
      </c>
      <c r="Z26" s="16">
        <v>102.94</v>
      </c>
      <c r="AA26" s="16">
        <v>213.48</v>
      </c>
      <c r="AB26" s="16">
        <v>69.31</v>
      </c>
      <c r="AC26" s="16">
        <v>132.63999999999999</v>
      </c>
      <c r="AD26" s="16">
        <v>1156.22</v>
      </c>
      <c r="AE26" s="16">
        <v>176.75</v>
      </c>
      <c r="AF26" s="16">
        <v>866.83</v>
      </c>
      <c r="AG26" s="16">
        <v>963.88</v>
      </c>
      <c r="AH26" s="16">
        <v>179.38</v>
      </c>
      <c r="AI26" s="16">
        <v>447.16</v>
      </c>
      <c r="AJ26" s="16">
        <v>-6.24</v>
      </c>
      <c r="AK26" s="33">
        <v>461.94</v>
      </c>
      <c r="AL26" s="16">
        <v>53.84</v>
      </c>
      <c r="AM26" s="16">
        <v>446.19</v>
      </c>
      <c r="AN26" s="16">
        <v>600.33000000000004</v>
      </c>
      <c r="AO26" s="16">
        <v>60.49</v>
      </c>
      <c r="AP26" s="16">
        <v>347.3</v>
      </c>
      <c r="AQ26" s="16">
        <v>664.3</v>
      </c>
      <c r="AR26" s="16">
        <v>1302.44</v>
      </c>
      <c r="AS26" s="16">
        <v>173.06</v>
      </c>
      <c r="AT26" s="16">
        <v>571.05999999999995</v>
      </c>
      <c r="AU26" s="16">
        <v>1342.6</v>
      </c>
      <c r="AV26" s="33">
        <v>1021.61</v>
      </c>
      <c r="AW26" s="16">
        <v>1419.07</v>
      </c>
      <c r="AX26" s="16">
        <v>119.59</v>
      </c>
      <c r="AY26" s="16">
        <v>245.85</v>
      </c>
      <c r="AZ26" s="16">
        <v>146.6</v>
      </c>
      <c r="BA26" s="16">
        <v>75.37</v>
      </c>
      <c r="BB26" s="16">
        <v>111.47</v>
      </c>
      <c r="BC26" s="16">
        <v>70.84</v>
      </c>
      <c r="BD26" s="16">
        <v>32.92</v>
      </c>
      <c r="BE26" s="16">
        <v>227.68</v>
      </c>
      <c r="BF26" s="16">
        <v>1703.74</v>
      </c>
      <c r="BG26" s="16">
        <v>1196.8699999999999</v>
      </c>
      <c r="BH26" s="16">
        <v>844.58</v>
      </c>
      <c r="BI26" s="16">
        <v>87.9</v>
      </c>
      <c r="BJ26" s="16">
        <v>180.64</v>
      </c>
      <c r="BK26" s="16">
        <v>83.51</v>
      </c>
      <c r="BL26" s="16">
        <v>84.76</v>
      </c>
      <c r="BM26" s="16">
        <v>48.47</v>
      </c>
      <c r="BN26" s="16">
        <v>141.47999999999999</v>
      </c>
      <c r="BO26" s="16">
        <v>183.65</v>
      </c>
      <c r="BP26" s="9">
        <v>0</v>
      </c>
      <c r="BQ26" s="9" t="s">
        <v>129</v>
      </c>
      <c r="BR26" s="9" t="s">
        <v>129</v>
      </c>
      <c r="BS26" s="9" t="s">
        <v>129</v>
      </c>
      <c r="BT26" s="9" t="s">
        <v>129</v>
      </c>
      <c r="BU26" s="9" t="s">
        <v>129</v>
      </c>
      <c r="BV26" s="9" t="s">
        <v>129</v>
      </c>
      <c r="BW26" s="9" t="s">
        <v>129</v>
      </c>
      <c r="BX26" s="9" t="s">
        <v>129</v>
      </c>
      <c r="BY26" s="9" t="s">
        <v>129</v>
      </c>
      <c r="BZ26" s="9" t="s">
        <v>129</v>
      </c>
      <c r="CA26" s="9" t="s">
        <v>129</v>
      </c>
      <c r="CB26" s="9" t="s">
        <v>129</v>
      </c>
      <c r="CC26" s="9" t="s">
        <v>129</v>
      </c>
      <c r="CD26" s="9" t="s">
        <v>129</v>
      </c>
      <c r="CE26" s="9" t="s">
        <v>129</v>
      </c>
      <c r="CF26" s="9" t="s">
        <v>129</v>
      </c>
    </row>
    <row r="27" spans="1:84" ht="15" x14ac:dyDescent="0.25">
      <c r="A27" s="21">
        <f t="shared" si="1"/>
        <v>0</v>
      </c>
      <c r="B27" s="7" t="s">
        <v>109</v>
      </c>
      <c r="C27" s="17">
        <v>26280.959999999999</v>
      </c>
      <c r="D27" s="17">
        <v>640.75</v>
      </c>
      <c r="E27" s="17">
        <v>484.25</v>
      </c>
      <c r="F27" s="17">
        <v>49.01</v>
      </c>
      <c r="G27" s="17">
        <v>148.41</v>
      </c>
      <c r="H27" s="17">
        <v>618.33000000000004</v>
      </c>
      <c r="I27" s="17">
        <v>138.32</v>
      </c>
      <c r="J27" s="17">
        <v>745.4</v>
      </c>
      <c r="K27" s="17">
        <v>41.44</v>
      </c>
      <c r="L27" s="17">
        <v>60.81</v>
      </c>
      <c r="M27" s="17">
        <v>-0.13</v>
      </c>
      <c r="N27" s="17">
        <v>89.59</v>
      </c>
      <c r="O27" s="17">
        <v>110.18</v>
      </c>
      <c r="P27" s="17">
        <v>86.07</v>
      </c>
      <c r="Q27" s="17">
        <v>243.14</v>
      </c>
      <c r="R27" s="17">
        <v>31.61</v>
      </c>
      <c r="S27" s="17">
        <v>304.54000000000002</v>
      </c>
      <c r="T27" s="17">
        <v>148.99</v>
      </c>
      <c r="U27" s="17">
        <v>105.72</v>
      </c>
      <c r="V27" s="17">
        <v>79.42</v>
      </c>
      <c r="W27" s="17">
        <v>58.54</v>
      </c>
      <c r="X27" s="17">
        <v>44.15</v>
      </c>
      <c r="Y27" s="17">
        <v>193.05</v>
      </c>
      <c r="Z27" s="17">
        <v>112.37</v>
      </c>
      <c r="AA27" s="10">
        <v>513</v>
      </c>
      <c r="AB27" s="17">
        <v>47.18</v>
      </c>
      <c r="AC27" s="17">
        <v>172.01</v>
      </c>
      <c r="AD27" s="17">
        <v>1611.68</v>
      </c>
      <c r="AE27" s="17">
        <v>410.07</v>
      </c>
      <c r="AF27" s="17">
        <v>1723.03</v>
      </c>
      <c r="AG27" s="17">
        <v>1683.68</v>
      </c>
      <c r="AH27" s="17">
        <v>1106.8399999999999</v>
      </c>
      <c r="AI27" s="17">
        <v>28.5</v>
      </c>
      <c r="AJ27" s="17">
        <v>-119.13</v>
      </c>
      <c r="AK27" s="33">
        <v>673.81</v>
      </c>
      <c r="AL27" s="17">
        <v>81.61</v>
      </c>
      <c r="AM27" s="17">
        <v>361.56</v>
      </c>
      <c r="AN27" s="17">
        <v>90.62</v>
      </c>
      <c r="AO27" s="17">
        <v>76.23</v>
      </c>
      <c r="AP27" s="17">
        <v>465.77</v>
      </c>
      <c r="AQ27" s="17">
        <v>1010.26</v>
      </c>
      <c r="AR27" s="17">
        <v>469.97</v>
      </c>
      <c r="AS27" s="17">
        <v>155.11000000000001</v>
      </c>
      <c r="AT27" s="17">
        <v>141.78</v>
      </c>
      <c r="AU27" s="17">
        <v>2127.11</v>
      </c>
      <c r="AV27" s="33">
        <v>1148.73</v>
      </c>
      <c r="AW27" s="17">
        <v>543.33000000000004</v>
      </c>
      <c r="AX27" s="17">
        <v>261.63</v>
      </c>
      <c r="AY27" s="17">
        <v>252.25</v>
      </c>
      <c r="AZ27" s="17">
        <v>239.36</v>
      </c>
      <c r="BA27" s="17">
        <v>174.42</v>
      </c>
      <c r="BB27" s="17">
        <v>408.7</v>
      </c>
      <c r="BC27" s="17">
        <v>105.06</v>
      </c>
      <c r="BD27" s="17">
        <v>34.39</v>
      </c>
      <c r="BE27" s="17">
        <v>402.68</v>
      </c>
      <c r="BF27" s="17">
        <v>2055.9499999999998</v>
      </c>
      <c r="BG27" s="17">
        <v>1357.52</v>
      </c>
      <c r="BH27" s="17">
        <v>1059.3800000000001</v>
      </c>
      <c r="BI27" s="17">
        <v>182.39</v>
      </c>
      <c r="BJ27" s="17">
        <v>300.64999999999998</v>
      </c>
      <c r="BK27" s="17">
        <v>98.42</v>
      </c>
      <c r="BL27" s="17">
        <v>82.42</v>
      </c>
      <c r="BM27" s="17">
        <v>20.79</v>
      </c>
      <c r="BN27" s="17">
        <v>138.18</v>
      </c>
      <c r="BO27" s="17">
        <v>50.06</v>
      </c>
      <c r="BP27" s="10" t="s">
        <v>129</v>
      </c>
      <c r="BQ27" s="10" t="s">
        <v>129</v>
      </c>
      <c r="BR27" s="10" t="s">
        <v>129</v>
      </c>
      <c r="BS27" s="10" t="s">
        <v>129</v>
      </c>
      <c r="BT27" s="10" t="s">
        <v>129</v>
      </c>
      <c r="BU27" s="10" t="s">
        <v>129</v>
      </c>
      <c r="BV27" s="10" t="s">
        <v>129</v>
      </c>
      <c r="BW27" s="10" t="s">
        <v>129</v>
      </c>
      <c r="BX27" s="10" t="s">
        <v>129</v>
      </c>
      <c r="BY27" s="10" t="s">
        <v>129</v>
      </c>
      <c r="BZ27" s="10" t="s">
        <v>129</v>
      </c>
      <c r="CA27" s="10" t="s">
        <v>129</v>
      </c>
      <c r="CB27" s="10" t="s">
        <v>129</v>
      </c>
      <c r="CC27" s="10" t="s">
        <v>129</v>
      </c>
      <c r="CD27" s="10" t="s">
        <v>129</v>
      </c>
      <c r="CE27" s="10" t="s">
        <v>129</v>
      </c>
      <c r="CF27" s="10" t="s">
        <v>129</v>
      </c>
    </row>
    <row r="28" spans="1:84" ht="15" x14ac:dyDescent="0.25">
      <c r="A28" s="21">
        <f t="shared" si="1"/>
        <v>-107.84999999999127</v>
      </c>
      <c r="B28" s="7" t="s">
        <v>110</v>
      </c>
      <c r="C28" s="16">
        <v>44708.6</v>
      </c>
      <c r="D28" s="16">
        <v>1262.3699999999999</v>
      </c>
      <c r="E28" s="16">
        <v>171.93</v>
      </c>
      <c r="F28" s="16">
        <v>42.75</v>
      </c>
      <c r="G28" s="16">
        <v>124.61</v>
      </c>
      <c r="H28" s="16">
        <v>1426.22</v>
      </c>
      <c r="I28" s="16">
        <v>457.01</v>
      </c>
      <c r="J28" s="16">
        <v>514.21</v>
      </c>
      <c r="K28" s="16">
        <v>221.45</v>
      </c>
      <c r="L28" s="16">
        <v>128.4</v>
      </c>
      <c r="M28" s="9" t="s">
        <v>129</v>
      </c>
      <c r="N28" s="16">
        <v>853.16</v>
      </c>
      <c r="O28" s="9" t="s">
        <v>129</v>
      </c>
      <c r="P28" s="16">
        <v>421.46</v>
      </c>
      <c r="Q28" s="16">
        <v>265.99</v>
      </c>
      <c r="R28" s="16">
        <v>18.98</v>
      </c>
      <c r="S28" s="16">
        <v>448.1</v>
      </c>
      <c r="T28" s="16">
        <v>286.3</v>
      </c>
      <c r="U28" s="16">
        <v>121.85</v>
      </c>
      <c r="V28" s="16">
        <v>214.25</v>
      </c>
      <c r="W28" s="16">
        <v>148.74</v>
      </c>
      <c r="X28" s="16">
        <v>162.11000000000001</v>
      </c>
      <c r="Y28" s="16">
        <v>1141.68</v>
      </c>
      <c r="Z28" s="16">
        <v>328.76</v>
      </c>
      <c r="AA28" s="16">
        <v>793.59</v>
      </c>
      <c r="AB28" s="16">
        <v>102.91</v>
      </c>
      <c r="AC28" s="16">
        <v>286.07</v>
      </c>
      <c r="AD28" s="16">
        <v>3243.96</v>
      </c>
      <c r="AE28" s="16">
        <v>1104.3599999999999</v>
      </c>
      <c r="AF28" s="16">
        <v>4115.51</v>
      </c>
      <c r="AG28" s="16">
        <v>3342.76</v>
      </c>
      <c r="AH28" s="16">
        <v>3168.15</v>
      </c>
      <c r="AI28" s="16">
        <v>120.23</v>
      </c>
      <c r="AJ28" s="16">
        <v>9.75</v>
      </c>
      <c r="AK28" s="33">
        <v>1674.4</v>
      </c>
      <c r="AL28" s="16">
        <v>82.69</v>
      </c>
      <c r="AM28" s="16">
        <v>554.26</v>
      </c>
      <c r="AN28" s="16">
        <v>94.32</v>
      </c>
      <c r="AO28" s="16">
        <v>129.55000000000001</v>
      </c>
      <c r="AP28" s="16">
        <v>401.25</v>
      </c>
      <c r="AQ28" s="16">
        <v>1219.47</v>
      </c>
      <c r="AR28" s="16">
        <v>754.94</v>
      </c>
      <c r="AS28" s="16">
        <v>235.55</v>
      </c>
      <c r="AT28" s="16">
        <v>198.18</v>
      </c>
      <c r="AU28" s="16">
        <v>1625.73</v>
      </c>
      <c r="AV28" s="33">
        <v>1385.6</v>
      </c>
      <c r="AW28" s="16">
        <v>800.08</v>
      </c>
      <c r="AX28" s="16">
        <v>299.18</v>
      </c>
      <c r="AY28" s="16">
        <v>279.23</v>
      </c>
      <c r="AZ28" s="9">
        <v>297</v>
      </c>
      <c r="BA28" s="16">
        <v>165.49</v>
      </c>
      <c r="BB28" s="16">
        <v>426.79</v>
      </c>
      <c r="BC28" s="16">
        <v>254.13</v>
      </c>
      <c r="BD28" s="16">
        <v>25.07</v>
      </c>
      <c r="BE28" s="16">
        <v>639.13</v>
      </c>
      <c r="BF28" s="16">
        <v>2645.61</v>
      </c>
      <c r="BG28" s="16">
        <v>2129.5300000000002</v>
      </c>
      <c r="BH28" s="16">
        <v>1861.88</v>
      </c>
      <c r="BI28" s="16">
        <v>354.02</v>
      </c>
      <c r="BJ28" s="16">
        <v>381.65</v>
      </c>
      <c r="BK28" s="16">
        <v>84.51</v>
      </c>
      <c r="BL28" s="16">
        <v>85.48</v>
      </c>
      <c r="BM28" s="16">
        <v>74.040000000000006</v>
      </c>
      <c r="BN28" s="16">
        <v>347.65</v>
      </c>
      <c r="BO28" s="16">
        <v>46.72</v>
      </c>
      <c r="BP28" s="9" t="s">
        <v>129</v>
      </c>
      <c r="BQ28" s="9" t="s">
        <v>129</v>
      </c>
      <c r="BR28" s="9" t="s">
        <v>129</v>
      </c>
      <c r="BS28" s="9" t="s">
        <v>129</v>
      </c>
      <c r="BT28" s="9" t="s">
        <v>129</v>
      </c>
      <c r="BU28" s="9" t="s">
        <v>129</v>
      </c>
      <c r="BV28" s="9" t="s">
        <v>129</v>
      </c>
      <c r="BW28" s="9" t="s">
        <v>129</v>
      </c>
      <c r="BX28" s="9" t="s">
        <v>129</v>
      </c>
      <c r="BY28" s="9" t="s">
        <v>129</v>
      </c>
      <c r="BZ28" s="9" t="s">
        <v>129</v>
      </c>
      <c r="CA28" s="9" t="s">
        <v>129</v>
      </c>
      <c r="CB28" s="9" t="s">
        <v>129</v>
      </c>
      <c r="CC28" s="9" t="s">
        <v>129</v>
      </c>
      <c r="CD28" s="9" t="s">
        <v>129</v>
      </c>
      <c r="CE28" s="9" t="s">
        <v>129</v>
      </c>
      <c r="CF28" s="9" t="s">
        <v>129</v>
      </c>
    </row>
    <row r="29" spans="1:84" ht="15" x14ac:dyDescent="0.25">
      <c r="A29" s="21">
        <f t="shared" si="1"/>
        <v>-1.0000000009313226E-2</v>
      </c>
      <c r="B29" s="7" t="s">
        <v>112</v>
      </c>
      <c r="C29" s="16">
        <v>116328.85</v>
      </c>
      <c r="D29" s="16">
        <v>3842.5</v>
      </c>
      <c r="E29" s="16">
        <v>252.09</v>
      </c>
      <c r="F29" s="16">
        <v>15.27</v>
      </c>
      <c r="G29" s="16">
        <v>310.63</v>
      </c>
      <c r="H29" s="16">
        <v>2993.63</v>
      </c>
      <c r="I29" s="16">
        <v>469.36</v>
      </c>
      <c r="J29" s="16">
        <v>340.69</v>
      </c>
      <c r="K29" s="16">
        <v>536.69000000000005</v>
      </c>
      <c r="L29" s="16">
        <v>214.87</v>
      </c>
      <c r="M29" s="16">
        <v>455.19</v>
      </c>
      <c r="N29" s="16">
        <v>1555.81</v>
      </c>
      <c r="O29" s="16">
        <v>1235.94</v>
      </c>
      <c r="P29" s="16">
        <v>1498.5</v>
      </c>
      <c r="Q29" s="16">
        <v>963.03</v>
      </c>
      <c r="R29" s="16">
        <v>505.27</v>
      </c>
      <c r="S29" s="16">
        <v>1453.16</v>
      </c>
      <c r="T29" s="16">
        <v>1955.5</v>
      </c>
      <c r="U29" s="16">
        <v>2476.1799999999998</v>
      </c>
      <c r="V29" s="16">
        <v>1928.19</v>
      </c>
      <c r="W29" s="16">
        <v>3580.26</v>
      </c>
      <c r="X29" s="16">
        <v>277.7</v>
      </c>
      <c r="Y29" s="16">
        <v>907.78</v>
      </c>
      <c r="Z29" s="16">
        <v>815.33</v>
      </c>
      <c r="AA29" s="16">
        <v>1896.82</v>
      </c>
      <c r="AB29" s="16">
        <v>194.39</v>
      </c>
      <c r="AC29" s="16">
        <v>893.28</v>
      </c>
      <c r="AD29" s="16">
        <v>6995.05</v>
      </c>
      <c r="AE29" s="16">
        <v>1269.6400000000001</v>
      </c>
      <c r="AF29" s="16">
        <v>5473.67</v>
      </c>
      <c r="AG29" s="16">
        <v>4388.29</v>
      </c>
      <c r="AH29" s="16">
        <v>3639.91</v>
      </c>
      <c r="AI29" s="16">
        <v>16.940000000000001</v>
      </c>
      <c r="AJ29" s="16">
        <v>169.09</v>
      </c>
      <c r="AK29" s="33">
        <v>2241.19</v>
      </c>
      <c r="AL29" s="16">
        <v>384.53</v>
      </c>
      <c r="AM29" s="16">
        <v>1612.04</v>
      </c>
      <c r="AN29" s="16">
        <v>386.77</v>
      </c>
      <c r="AO29" s="16">
        <v>453.4</v>
      </c>
      <c r="AP29" s="16">
        <v>1506.54</v>
      </c>
      <c r="AQ29" s="16">
        <v>3605.39</v>
      </c>
      <c r="AR29" s="16">
        <v>3489.73</v>
      </c>
      <c r="AS29" s="16">
        <v>387.64</v>
      </c>
      <c r="AT29" s="16">
        <v>768.52</v>
      </c>
      <c r="AU29" s="16">
        <v>8579.4699999999993</v>
      </c>
      <c r="AV29" s="33">
        <v>3488.46</v>
      </c>
      <c r="AW29" s="16">
        <v>3232.75</v>
      </c>
      <c r="AX29" s="16">
        <v>1667.15</v>
      </c>
      <c r="AY29" s="16">
        <v>1404.81</v>
      </c>
      <c r="AZ29" s="16">
        <v>590.07000000000005</v>
      </c>
      <c r="BA29" s="16">
        <v>1252.33</v>
      </c>
      <c r="BB29" s="16">
        <v>1470.62</v>
      </c>
      <c r="BC29" s="16">
        <v>907.87</v>
      </c>
      <c r="BD29" s="16">
        <v>46.96</v>
      </c>
      <c r="BE29" s="16">
        <v>2214.83</v>
      </c>
      <c r="BF29" s="16">
        <v>9003.94</v>
      </c>
      <c r="BG29" s="16">
        <v>5206.9399999999996</v>
      </c>
      <c r="BH29" s="16">
        <v>4298.33</v>
      </c>
      <c r="BI29" s="16">
        <v>1324.01</v>
      </c>
      <c r="BJ29" s="16">
        <v>920.25</v>
      </c>
      <c r="BK29" s="16">
        <v>570.80999999999995</v>
      </c>
      <c r="BL29" s="16">
        <v>667.83</v>
      </c>
      <c r="BM29" s="16">
        <v>205.23</v>
      </c>
      <c r="BN29" s="16">
        <v>893.78</v>
      </c>
      <c r="BO29" s="9">
        <v>26</v>
      </c>
      <c r="BP29" s="9">
        <v>0</v>
      </c>
      <c r="BQ29" s="9" t="s">
        <v>129</v>
      </c>
      <c r="BR29" s="9" t="s">
        <v>129</v>
      </c>
      <c r="BS29" s="9" t="s">
        <v>129</v>
      </c>
      <c r="BT29" s="9" t="s">
        <v>129</v>
      </c>
      <c r="BU29" s="9" t="s">
        <v>129</v>
      </c>
      <c r="BV29" s="9" t="s">
        <v>129</v>
      </c>
      <c r="BW29" s="9" t="s">
        <v>129</v>
      </c>
      <c r="BX29" s="9" t="s">
        <v>129</v>
      </c>
      <c r="BY29" s="9" t="s">
        <v>129</v>
      </c>
      <c r="BZ29" s="9" t="s">
        <v>129</v>
      </c>
      <c r="CA29" s="9" t="s">
        <v>129</v>
      </c>
      <c r="CB29" s="9" t="s">
        <v>129</v>
      </c>
      <c r="CC29" s="9" t="s">
        <v>129</v>
      </c>
      <c r="CD29" s="9" t="s">
        <v>129</v>
      </c>
      <c r="CE29" s="9" t="s">
        <v>129</v>
      </c>
      <c r="CF29" s="9" t="s">
        <v>129</v>
      </c>
    </row>
    <row r="30" spans="1:84" ht="15" x14ac:dyDescent="0.25">
      <c r="A30" s="21" t="e">
        <f t="shared" si="1"/>
        <v>#VALUE!</v>
      </c>
      <c r="B30" s="7" t="s">
        <v>113</v>
      </c>
      <c r="C30" s="10" t="s">
        <v>129</v>
      </c>
      <c r="D30" s="10" t="s">
        <v>129</v>
      </c>
      <c r="E30" s="10" t="s">
        <v>129</v>
      </c>
      <c r="F30" s="10" t="s">
        <v>129</v>
      </c>
      <c r="G30" s="10" t="s">
        <v>129</v>
      </c>
      <c r="H30" s="10" t="s">
        <v>129</v>
      </c>
      <c r="I30" s="10" t="s">
        <v>129</v>
      </c>
      <c r="J30" s="10" t="s">
        <v>129</v>
      </c>
      <c r="K30" s="10" t="s">
        <v>129</v>
      </c>
      <c r="L30" s="10" t="s">
        <v>129</v>
      </c>
      <c r="M30" s="10" t="s">
        <v>129</v>
      </c>
      <c r="N30" s="10" t="s">
        <v>129</v>
      </c>
      <c r="O30" s="10" t="s">
        <v>129</v>
      </c>
      <c r="P30" s="10" t="s">
        <v>129</v>
      </c>
      <c r="Q30" s="10" t="s">
        <v>129</v>
      </c>
      <c r="R30" s="10" t="s">
        <v>129</v>
      </c>
      <c r="S30" s="10" t="s">
        <v>129</v>
      </c>
      <c r="T30" s="10" t="s">
        <v>129</v>
      </c>
      <c r="U30" s="10" t="s">
        <v>129</v>
      </c>
      <c r="V30" s="10" t="s">
        <v>129</v>
      </c>
      <c r="W30" s="10" t="s">
        <v>129</v>
      </c>
      <c r="X30" s="10" t="s">
        <v>129</v>
      </c>
      <c r="Y30" s="10" t="s">
        <v>129</v>
      </c>
      <c r="Z30" s="10" t="s">
        <v>129</v>
      </c>
      <c r="AA30" s="10" t="s">
        <v>129</v>
      </c>
      <c r="AB30" s="10" t="s">
        <v>129</v>
      </c>
      <c r="AC30" s="10" t="s">
        <v>129</v>
      </c>
      <c r="AD30" s="10" t="s">
        <v>129</v>
      </c>
      <c r="AE30" s="10" t="s">
        <v>129</v>
      </c>
      <c r="AF30" s="10" t="s">
        <v>129</v>
      </c>
      <c r="AG30" s="10" t="s">
        <v>129</v>
      </c>
      <c r="AH30" s="10" t="s">
        <v>129</v>
      </c>
      <c r="AI30" s="10" t="s">
        <v>129</v>
      </c>
      <c r="AJ30" s="10" t="s">
        <v>129</v>
      </c>
      <c r="AK30" s="34" t="s">
        <v>129</v>
      </c>
      <c r="AL30" s="10" t="s">
        <v>129</v>
      </c>
      <c r="AM30" s="10" t="s">
        <v>129</v>
      </c>
      <c r="AN30" s="10" t="s">
        <v>129</v>
      </c>
      <c r="AO30" s="10" t="s">
        <v>129</v>
      </c>
      <c r="AP30" s="10" t="s">
        <v>129</v>
      </c>
      <c r="AQ30" s="10" t="s">
        <v>129</v>
      </c>
      <c r="AR30" s="10" t="s">
        <v>129</v>
      </c>
      <c r="AS30" s="10" t="s">
        <v>129</v>
      </c>
      <c r="AT30" s="10" t="s">
        <v>129</v>
      </c>
      <c r="AU30" s="10" t="s">
        <v>129</v>
      </c>
      <c r="AV30" s="34" t="s">
        <v>129</v>
      </c>
      <c r="AW30" s="10" t="s">
        <v>129</v>
      </c>
      <c r="AX30" s="10" t="s">
        <v>129</v>
      </c>
      <c r="AY30" s="10" t="s">
        <v>129</v>
      </c>
      <c r="AZ30" s="10" t="s">
        <v>129</v>
      </c>
      <c r="BA30" s="10" t="s">
        <v>129</v>
      </c>
      <c r="BB30" s="10" t="s">
        <v>129</v>
      </c>
      <c r="BC30" s="10" t="s">
        <v>129</v>
      </c>
      <c r="BD30" s="10" t="s">
        <v>129</v>
      </c>
      <c r="BE30" s="10" t="s">
        <v>129</v>
      </c>
      <c r="BF30" s="10" t="s">
        <v>129</v>
      </c>
      <c r="BG30" s="10" t="s">
        <v>129</v>
      </c>
      <c r="BH30" s="10" t="s">
        <v>129</v>
      </c>
      <c r="BI30" s="10" t="s">
        <v>129</v>
      </c>
      <c r="BJ30" s="10" t="s">
        <v>129</v>
      </c>
      <c r="BK30" s="10" t="s">
        <v>129</v>
      </c>
      <c r="BL30" s="10" t="s">
        <v>129</v>
      </c>
      <c r="BM30" s="10" t="s">
        <v>129</v>
      </c>
      <c r="BN30" s="10" t="s">
        <v>129</v>
      </c>
      <c r="BO30" s="10" t="s">
        <v>129</v>
      </c>
      <c r="BP30" s="10" t="s">
        <v>129</v>
      </c>
      <c r="BQ30" s="10" t="s">
        <v>129</v>
      </c>
      <c r="BR30" s="10" t="s">
        <v>129</v>
      </c>
      <c r="BS30" s="10" t="s">
        <v>129</v>
      </c>
      <c r="BT30" s="10" t="s">
        <v>129</v>
      </c>
      <c r="BU30" s="10" t="s">
        <v>129</v>
      </c>
      <c r="BV30" s="10" t="s">
        <v>129</v>
      </c>
      <c r="BW30" s="10" t="s">
        <v>129</v>
      </c>
      <c r="BX30" s="10" t="s">
        <v>129</v>
      </c>
      <c r="BY30" s="10" t="s">
        <v>129</v>
      </c>
      <c r="BZ30" s="10" t="s">
        <v>129</v>
      </c>
      <c r="CA30" s="10" t="s">
        <v>129</v>
      </c>
      <c r="CB30" s="10" t="s">
        <v>129</v>
      </c>
      <c r="CC30" s="10" t="s">
        <v>129</v>
      </c>
      <c r="CD30" s="10" t="s">
        <v>129</v>
      </c>
      <c r="CE30" s="10" t="s">
        <v>129</v>
      </c>
      <c r="CF30" s="10" t="s">
        <v>129</v>
      </c>
    </row>
    <row r="31" spans="1:84" ht="15" x14ac:dyDescent="0.25">
      <c r="A31" s="21">
        <f t="shared" si="1"/>
        <v>3.0000000027939677E-2</v>
      </c>
      <c r="B31" s="7" t="s">
        <v>115</v>
      </c>
      <c r="C31" s="16">
        <v>341771.08</v>
      </c>
      <c r="D31" s="16">
        <v>2597.08</v>
      </c>
      <c r="E31" s="16">
        <v>837.99</v>
      </c>
      <c r="F31" s="16">
        <v>35.28</v>
      </c>
      <c r="G31" s="16">
        <v>589.17999999999995</v>
      </c>
      <c r="H31" s="16">
        <v>6565.79</v>
      </c>
      <c r="I31" s="16">
        <v>845.23</v>
      </c>
      <c r="J31" s="16">
        <v>2506.83</v>
      </c>
      <c r="K31" s="16">
        <v>1852.62</v>
      </c>
      <c r="L31" s="16">
        <v>494.22</v>
      </c>
      <c r="M31" s="16">
        <v>396.56</v>
      </c>
      <c r="N31" s="16">
        <v>2349.29</v>
      </c>
      <c r="O31" s="16">
        <v>1473.69</v>
      </c>
      <c r="P31" s="16">
        <v>2069.17</v>
      </c>
      <c r="Q31" s="16">
        <v>2071.1</v>
      </c>
      <c r="R31" s="16">
        <v>3028.36</v>
      </c>
      <c r="S31" s="16">
        <v>5275.55</v>
      </c>
      <c r="T31" s="16">
        <v>2831.77</v>
      </c>
      <c r="U31" s="16">
        <v>2850.17</v>
      </c>
      <c r="V31" s="16">
        <v>6722.32</v>
      </c>
      <c r="W31" s="16">
        <v>3195.57</v>
      </c>
      <c r="X31" s="16">
        <v>1399.92</v>
      </c>
      <c r="Y31" s="16">
        <v>2411.21</v>
      </c>
      <c r="Z31" s="16">
        <v>3839.91</v>
      </c>
      <c r="AA31" s="16">
        <v>5942.11</v>
      </c>
      <c r="AB31" s="16">
        <v>669.95</v>
      </c>
      <c r="AC31" s="16">
        <v>3024.12</v>
      </c>
      <c r="AD31" s="16">
        <v>23940.85</v>
      </c>
      <c r="AE31" s="16">
        <v>3994.82</v>
      </c>
      <c r="AF31" s="16">
        <v>21062.720000000001</v>
      </c>
      <c r="AG31" s="16">
        <v>13738.42</v>
      </c>
      <c r="AH31" s="16">
        <v>8770.89</v>
      </c>
      <c r="AI31" s="16">
        <v>6.24</v>
      </c>
      <c r="AJ31" s="16">
        <v>-157.85</v>
      </c>
      <c r="AK31" s="33">
        <v>6531.17</v>
      </c>
      <c r="AL31" s="16">
        <v>1473.58</v>
      </c>
      <c r="AM31" s="16">
        <v>12450.51</v>
      </c>
      <c r="AN31" s="16">
        <v>1442.66</v>
      </c>
      <c r="AO31" s="16">
        <v>1057.25</v>
      </c>
      <c r="AP31" s="16">
        <v>3118.23</v>
      </c>
      <c r="AQ31" s="16">
        <v>11133.53</v>
      </c>
      <c r="AR31" s="16">
        <v>8347.7199999999993</v>
      </c>
      <c r="AS31" s="16">
        <v>3450.34</v>
      </c>
      <c r="AT31" s="16">
        <v>1347.43</v>
      </c>
      <c r="AU31" s="16">
        <v>19894.03</v>
      </c>
      <c r="AV31" s="33">
        <v>18546.96</v>
      </c>
      <c r="AW31" s="16">
        <v>10320.34</v>
      </c>
      <c r="AX31" s="16">
        <v>6636.34</v>
      </c>
      <c r="AY31" s="16">
        <v>9354.23</v>
      </c>
      <c r="AZ31" s="16">
        <v>2175.9299999999998</v>
      </c>
      <c r="BA31" s="16">
        <v>1196.8499999999999</v>
      </c>
      <c r="BB31" s="16">
        <v>6878.17</v>
      </c>
      <c r="BC31" s="16">
        <v>5046.21</v>
      </c>
      <c r="BD31" s="16">
        <v>238.87</v>
      </c>
      <c r="BE31" s="16">
        <v>5962.53</v>
      </c>
      <c r="BF31" s="16">
        <v>16948.34</v>
      </c>
      <c r="BG31" s="16">
        <v>17003.580000000002</v>
      </c>
      <c r="BH31" s="16">
        <v>18636.11</v>
      </c>
      <c r="BI31" s="16">
        <v>6544.77</v>
      </c>
      <c r="BJ31" s="16">
        <v>2023.79</v>
      </c>
      <c r="BK31" s="16">
        <v>1166.47</v>
      </c>
      <c r="BL31" s="16">
        <v>2406.5700000000002</v>
      </c>
      <c r="BM31" s="16">
        <v>684.47</v>
      </c>
      <c r="BN31" s="16">
        <v>2372.34</v>
      </c>
      <c r="BO31" s="16">
        <v>150.71</v>
      </c>
      <c r="BP31" s="9">
        <v>0</v>
      </c>
      <c r="BQ31" s="9" t="s">
        <v>129</v>
      </c>
      <c r="BR31" s="9" t="s">
        <v>129</v>
      </c>
      <c r="BS31" s="9" t="s">
        <v>129</v>
      </c>
      <c r="BT31" s="9" t="s">
        <v>129</v>
      </c>
      <c r="BU31" s="9" t="s">
        <v>129</v>
      </c>
      <c r="BV31" s="9" t="s">
        <v>129</v>
      </c>
      <c r="BW31" s="9" t="s">
        <v>129</v>
      </c>
      <c r="BX31" s="9" t="s">
        <v>129</v>
      </c>
      <c r="BY31" s="9" t="s">
        <v>129</v>
      </c>
      <c r="BZ31" s="9" t="s">
        <v>129</v>
      </c>
      <c r="CA31" s="9" t="s">
        <v>129</v>
      </c>
      <c r="CB31" s="9" t="s">
        <v>129</v>
      </c>
      <c r="CC31" s="9" t="s">
        <v>129</v>
      </c>
      <c r="CD31" s="9" t="s">
        <v>129</v>
      </c>
      <c r="CE31" s="9" t="s">
        <v>129</v>
      </c>
      <c r="CF31" s="9" t="s">
        <v>129</v>
      </c>
    </row>
    <row r="32" spans="1:84" s="35" customFormat="1" ht="15" x14ac:dyDescent="0.25">
      <c r="A32" s="50">
        <f t="shared" si="1"/>
        <v>-0.95000000006984919</v>
      </c>
      <c r="B32" s="32" t="s">
        <v>116</v>
      </c>
      <c r="C32" s="33">
        <v>463438.08000000002</v>
      </c>
      <c r="D32" s="33">
        <v>9728.19</v>
      </c>
      <c r="E32" s="33">
        <v>1612.89</v>
      </c>
      <c r="F32" s="33">
        <v>80.83</v>
      </c>
      <c r="G32" s="33">
        <v>4617.3</v>
      </c>
      <c r="H32" s="33">
        <v>14289.11</v>
      </c>
      <c r="I32" s="33">
        <v>3064.79</v>
      </c>
      <c r="J32" s="33">
        <v>3415.32</v>
      </c>
      <c r="K32" s="33">
        <v>3143.43</v>
      </c>
      <c r="L32" s="33">
        <v>1157.82</v>
      </c>
      <c r="M32" s="33">
        <v>1664.3</v>
      </c>
      <c r="N32" s="33">
        <v>4649.05</v>
      </c>
      <c r="O32" s="33">
        <v>1125.0899999999999</v>
      </c>
      <c r="P32" s="33">
        <v>7082.22</v>
      </c>
      <c r="Q32" s="33">
        <v>5340.59</v>
      </c>
      <c r="R32" s="33">
        <v>4062.71</v>
      </c>
      <c r="S32" s="33">
        <v>10336.61</v>
      </c>
      <c r="T32" s="33">
        <v>1840.77</v>
      </c>
      <c r="U32" s="33">
        <v>5161.99</v>
      </c>
      <c r="V32" s="33">
        <v>4675.41</v>
      </c>
      <c r="W32" s="33">
        <v>6069.53</v>
      </c>
      <c r="X32" s="33">
        <v>1377.89</v>
      </c>
      <c r="Y32" s="33">
        <v>5535.99</v>
      </c>
      <c r="Z32" s="33">
        <v>5236.1099999999997</v>
      </c>
      <c r="AA32" s="33">
        <v>13099.01</v>
      </c>
      <c r="AB32" s="33">
        <v>1392.13</v>
      </c>
      <c r="AC32" s="33">
        <v>4991.55</v>
      </c>
      <c r="AD32" s="33">
        <v>37638.879999999997</v>
      </c>
      <c r="AE32" s="33">
        <v>7869.3</v>
      </c>
      <c r="AF32" s="33">
        <v>23823.15</v>
      </c>
      <c r="AG32" s="33">
        <v>35031.660000000003</v>
      </c>
      <c r="AH32" s="33">
        <v>18094.59</v>
      </c>
      <c r="AI32" s="34" t="s">
        <v>129</v>
      </c>
      <c r="AJ32" s="34" t="s">
        <v>129</v>
      </c>
      <c r="AK32" s="25">
        <v>15205</v>
      </c>
      <c r="AL32" s="34" t="s">
        <v>129</v>
      </c>
      <c r="AM32" s="33">
        <v>5906.92</v>
      </c>
      <c r="AN32" s="33">
        <v>1666.26</v>
      </c>
      <c r="AO32" s="33">
        <v>1410.52</v>
      </c>
      <c r="AP32" s="33">
        <v>5206.07</v>
      </c>
      <c r="AQ32" s="33">
        <v>12721.52</v>
      </c>
      <c r="AR32" s="33">
        <v>11668.92</v>
      </c>
      <c r="AS32" s="33">
        <v>2527.67</v>
      </c>
      <c r="AT32" s="33">
        <v>2483.0500000000002</v>
      </c>
      <c r="AU32" s="33">
        <v>10895.7</v>
      </c>
      <c r="AV32" s="33">
        <v>16446.36</v>
      </c>
      <c r="AW32" s="33">
        <v>13966.35</v>
      </c>
      <c r="AX32" s="33">
        <v>5196.78</v>
      </c>
      <c r="AY32" s="33">
        <v>4554.82</v>
      </c>
      <c r="AZ32" s="33">
        <v>4215.13</v>
      </c>
      <c r="BA32" s="33">
        <v>2718.94</v>
      </c>
      <c r="BB32" s="33">
        <v>6885.48</v>
      </c>
      <c r="BC32" s="33">
        <v>3498.25</v>
      </c>
      <c r="BD32" s="33">
        <v>301.63</v>
      </c>
      <c r="BE32" s="33">
        <v>8304.92</v>
      </c>
      <c r="BF32" s="33">
        <v>27510.6</v>
      </c>
      <c r="BG32" s="33">
        <v>21461.11</v>
      </c>
      <c r="BH32" s="33">
        <v>17035.77</v>
      </c>
      <c r="BI32" s="33">
        <v>5363.66</v>
      </c>
      <c r="BJ32" s="33">
        <v>2288.58</v>
      </c>
      <c r="BK32" s="33">
        <v>1353.84</v>
      </c>
      <c r="BL32" s="33">
        <v>522.98</v>
      </c>
      <c r="BM32" s="33">
        <v>2449.2399999999998</v>
      </c>
      <c r="BN32" s="33">
        <v>2420.02</v>
      </c>
      <c r="BO32" s="33">
        <v>42.83</v>
      </c>
      <c r="BP32" s="34" t="s">
        <v>129</v>
      </c>
      <c r="BQ32" s="34" t="s">
        <v>129</v>
      </c>
      <c r="BR32" s="34" t="s">
        <v>129</v>
      </c>
      <c r="BS32" s="34" t="s">
        <v>129</v>
      </c>
      <c r="BT32" s="34" t="s">
        <v>129</v>
      </c>
      <c r="BU32" s="34" t="s">
        <v>129</v>
      </c>
      <c r="BV32" s="34" t="s">
        <v>129</v>
      </c>
      <c r="BW32" s="34" t="s">
        <v>129</v>
      </c>
      <c r="BX32" s="34" t="s">
        <v>129</v>
      </c>
      <c r="BY32" s="34" t="s">
        <v>129</v>
      </c>
      <c r="BZ32" s="34" t="s">
        <v>129</v>
      </c>
      <c r="CA32" s="34" t="s">
        <v>129</v>
      </c>
      <c r="CB32" s="34" t="s">
        <v>129</v>
      </c>
      <c r="CC32" s="34" t="s">
        <v>129</v>
      </c>
      <c r="CD32" s="34" t="s">
        <v>129</v>
      </c>
      <c r="CE32" s="34" t="s">
        <v>129</v>
      </c>
      <c r="CF32" s="34" t="s">
        <v>129</v>
      </c>
    </row>
    <row r="33" spans="1:84" ht="15" x14ac:dyDescent="0.25">
      <c r="A33" s="21">
        <f t="shared" si="1"/>
        <v>5.0000000075669959E-2</v>
      </c>
      <c r="B33" s="7" t="s">
        <v>117</v>
      </c>
      <c r="C33" s="9">
        <v>174768</v>
      </c>
      <c r="D33" s="16">
        <v>2760.5</v>
      </c>
      <c r="E33" s="16">
        <v>813.61</v>
      </c>
      <c r="F33" s="16">
        <v>321.32</v>
      </c>
      <c r="G33" s="16">
        <v>543.17999999999995</v>
      </c>
      <c r="H33" s="16">
        <v>4292.16</v>
      </c>
      <c r="I33" s="16">
        <v>3819.05</v>
      </c>
      <c r="J33" s="16">
        <v>913.84</v>
      </c>
      <c r="K33" s="16">
        <v>713.43</v>
      </c>
      <c r="L33" s="16">
        <v>341.15</v>
      </c>
      <c r="M33" s="16">
        <v>-193.84</v>
      </c>
      <c r="N33" s="16">
        <v>879.83</v>
      </c>
      <c r="O33" s="16">
        <v>747.94</v>
      </c>
      <c r="P33" s="16">
        <v>1327.69</v>
      </c>
      <c r="Q33" s="16">
        <v>1596.16</v>
      </c>
      <c r="R33" s="16">
        <v>441.36</v>
      </c>
      <c r="S33" s="16">
        <v>2227.16</v>
      </c>
      <c r="T33" s="16">
        <v>456.62</v>
      </c>
      <c r="U33" s="16">
        <v>604.80999999999995</v>
      </c>
      <c r="V33" s="16">
        <v>817.24</v>
      </c>
      <c r="W33" s="16">
        <v>1398.7</v>
      </c>
      <c r="X33" s="16">
        <v>202.84</v>
      </c>
      <c r="Y33" s="16">
        <v>1150.69</v>
      </c>
      <c r="Z33" s="16">
        <v>1336.61</v>
      </c>
      <c r="AA33" s="16">
        <v>4214.8599999999997</v>
      </c>
      <c r="AB33" s="16">
        <v>641.35</v>
      </c>
      <c r="AC33" s="16">
        <v>1343.85</v>
      </c>
      <c r="AD33" s="16">
        <v>8589.3799999999992</v>
      </c>
      <c r="AE33" s="16">
        <v>2310.54</v>
      </c>
      <c r="AF33" s="16">
        <v>11201.46</v>
      </c>
      <c r="AG33" s="16">
        <v>7803.62</v>
      </c>
      <c r="AH33" s="16">
        <v>3520.01</v>
      </c>
      <c r="AI33" s="16">
        <v>124.99</v>
      </c>
      <c r="AJ33" s="16">
        <v>-155.77000000000001</v>
      </c>
      <c r="AK33" s="33">
        <v>2786.05</v>
      </c>
      <c r="AL33" s="16">
        <v>438.18</v>
      </c>
      <c r="AM33" s="16">
        <v>6444.71</v>
      </c>
      <c r="AN33" s="16">
        <v>505.76</v>
      </c>
      <c r="AO33" s="16">
        <v>546.37</v>
      </c>
      <c r="AP33" s="16">
        <v>2461.19</v>
      </c>
      <c r="AQ33" s="16">
        <v>4230.75</v>
      </c>
      <c r="AR33" s="16">
        <v>6377.52</v>
      </c>
      <c r="AS33" s="16">
        <v>1420.83</v>
      </c>
      <c r="AT33" s="16">
        <v>961.99</v>
      </c>
      <c r="AU33" s="16">
        <v>14597.36</v>
      </c>
      <c r="AV33" s="33">
        <v>9078.7099999999991</v>
      </c>
      <c r="AW33" s="16">
        <v>4805.38</v>
      </c>
      <c r="AX33" s="16">
        <v>1792.13</v>
      </c>
      <c r="AY33" s="16">
        <v>2525.81</v>
      </c>
      <c r="AZ33" s="16">
        <v>1654.49</v>
      </c>
      <c r="BA33" s="16">
        <v>720.74</v>
      </c>
      <c r="BB33" s="16">
        <v>1431.49</v>
      </c>
      <c r="BC33" s="16">
        <v>1389.24</v>
      </c>
      <c r="BD33" s="16">
        <v>80.010000000000005</v>
      </c>
      <c r="BE33" s="16">
        <v>4914.21</v>
      </c>
      <c r="BF33" s="16">
        <v>11841.36</v>
      </c>
      <c r="BG33" s="16">
        <v>9700.42</v>
      </c>
      <c r="BH33" s="16">
        <v>8895.77</v>
      </c>
      <c r="BI33" s="16">
        <v>3191.48</v>
      </c>
      <c r="BJ33" s="16">
        <v>713.97</v>
      </c>
      <c r="BK33" s="16">
        <v>565.26</v>
      </c>
      <c r="BL33" s="16">
        <v>710.45</v>
      </c>
      <c r="BM33" s="16">
        <v>506.91</v>
      </c>
      <c r="BN33" s="16">
        <v>1188.93</v>
      </c>
      <c r="BO33" s="16">
        <v>1184.24</v>
      </c>
      <c r="BP33" s="9">
        <v>0</v>
      </c>
      <c r="BQ33" s="9" t="s">
        <v>129</v>
      </c>
      <c r="BR33" s="9" t="s">
        <v>129</v>
      </c>
      <c r="BS33" s="9" t="s">
        <v>129</v>
      </c>
      <c r="BT33" s="9" t="s">
        <v>129</v>
      </c>
      <c r="BU33" s="9" t="s">
        <v>129</v>
      </c>
      <c r="BV33" s="9" t="s">
        <v>129</v>
      </c>
      <c r="BW33" s="9" t="s">
        <v>129</v>
      </c>
      <c r="BX33" s="9" t="s">
        <v>129</v>
      </c>
      <c r="BY33" s="9" t="s">
        <v>129</v>
      </c>
      <c r="BZ33" s="9" t="s">
        <v>129</v>
      </c>
      <c r="CA33" s="9" t="s">
        <v>129</v>
      </c>
      <c r="CB33" s="9" t="s">
        <v>129</v>
      </c>
      <c r="CC33" s="9" t="s">
        <v>129</v>
      </c>
      <c r="CD33" s="9" t="s">
        <v>129</v>
      </c>
      <c r="CE33" s="9" t="s">
        <v>129</v>
      </c>
      <c r="CF33" s="9" t="s">
        <v>129</v>
      </c>
    </row>
    <row r="34" spans="1:84" ht="15" x14ac:dyDescent="0.25">
      <c r="A34" s="21">
        <f t="shared" si="1"/>
        <v>-9.9999999947613105E-3</v>
      </c>
      <c r="B34" s="7" t="s">
        <v>119</v>
      </c>
      <c r="C34" s="17">
        <v>41568.620000000003</v>
      </c>
      <c r="D34" s="17">
        <v>545.1</v>
      </c>
      <c r="E34" s="17">
        <v>352.76</v>
      </c>
      <c r="F34" s="17">
        <v>2.06</v>
      </c>
      <c r="G34" s="17">
        <v>116.86</v>
      </c>
      <c r="H34" s="17">
        <v>716.47</v>
      </c>
      <c r="I34" s="17">
        <v>177.01</v>
      </c>
      <c r="J34" s="17">
        <v>256.36</v>
      </c>
      <c r="K34" s="17">
        <v>225.04</v>
      </c>
      <c r="L34" s="17">
        <v>117.61</v>
      </c>
      <c r="M34" s="17">
        <v>0.04</v>
      </c>
      <c r="N34" s="17">
        <v>386.2</v>
      </c>
      <c r="O34" s="17">
        <v>1001.09</v>
      </c>
      <c r="P34" s="17">
        <v>641.02</v>
      </c>
      <c r="Q34" s="17">
        <v>328.02</v>
      </c>
      <c r="R34" s="17">
        <v>300.81</v>
      </c>
      <c r="S34" s="17">
        <v>1304.73</v>
      </c>
      <c r="T34" s="17">
        <v>278.77</v>
      </c>
      <c r="U34" s="17">
        <v>719.56</v>
      </c>
      <c r="V34" s="17">
        <v>645.32000000000005</v>
      </c>
      <c r="W34" s="17">
        <v>567.59</v>
      </c>
      <c r="X34" s="17">
        <v>46.04</v>
      </c>
      <c r="Y34" s="17">
        <v>342.78</v>
      </c>
      <c r="Z34" s="17">
        <v>395.06</v>
      </c>
      <c r="AA34" s="17">
        <v>1105.67</v>
      </c>
      <c r="AB34" s="17">
        <v>102.57</v>
      </c>
      <c r="AC34" s="17">
        <v>84.16</v>
      </c>
      <c r="AD34" s="17">
        <v>2647.56</v>
      </c>
      <c r="AE34" s="17">
        <v>574.89</v>
      </c>
      <c r="AF34" s="17">
        <v>3056.68</v>
      </c>
      <c r="AG34" s="17">
        <v>1645.01</v>
      </c>
      <c r="AH34" s="17">
        <v>1406.51</v>
      </c>
      <c r="AI34" s="17">
        <v>44.42</v>
      </c>
      <c r="AJ34" s="17">
        <v>19.8</v>
      </c>
      <c r="AK34" s="34">
        <v>692</v>
      </c>
      <c r="AL34" s="17">
        <v>199.85</v>
      </c>
      <c r="AM34" s="17">
        <v>572.88</v>
      </c>
      <c r="AN34" s="17">
        <v>110.13</v>
      </c>
      <c r="AO34" s="17">
        <v>142.46</v>
      </c>
      <c r="AP34" s="17">
        <v>455.75</v>
      </c>
      <c r="AQ34" s="17">
        <v>1087.26</v>
      </c>
      <c r="AR34" s="17">
        <v>907.9</v>
      </c>
      <c r="AS34" s="17">
        <v>514.92999999999995</v>
      </c>
      <c r="AT34" s="17">
        <v>188.06</v>
      </c>
      <c r="AU34" s="17">
        <v>2493.12</v>
      </c>
      <c r="AV34" s="33">
        <v>1241.56</v>
      </c>
      <c r="AW34" s="17">
        <v>797.34</v>
      </c>
      <c r="AX34" s="17">
        <v>747.14</v>
      </c>
      <c r="AY34" s="17">
        <v>861.58</v>
      </c>
      <c r="AZ34" s="17">
        <v>203.55</v>
      </c>
      <c r="BA34" s="17">
        <v>670.51</v>
      </c>
      <c r="BB34" s="17">
        <v>233.81</v>
      </c>
      <c r="BC34" s="17">
        <v>605.69000000000005</v>
      </c>
      <c r="BD34" s="17">
        <v>9.8800000000000008</v>
      </c>
      <c r="BE34" s="17">
        <v>484.02</v>
      </c>
      <c r="BF34" s="17">
        <v>2444.98</v>
      </c>
      <c r="BG34" s="17">
        <v>2148.69</v>
      </c>
      <c r="BH34" s="17">
        <v>2058.37</v>
      </c>
      <c r="BI34" s="17">
        <v>559.01</v>
      </c>
      <c r="BJ34" s="17">
        <v>354.9</v>
      </c>
      <c r="BK34" s="17">
        <v>84.05</v>
      </c>
      <c r="BL34" s="17">
        <v>107.66</v>
      </c>
      <c r="BM34" s="17">
        <v>55.82</v>
      </c>
      <c r="BN34" s="17">
        <v>349.2</v>
      </c>
      <c r="BO34" s="17">
        <v>32.94</v>
      </c>
      <c r="BP34" s="10">
        <v>0</v>
      </c>
      <c r="BQ34" s="10" t="s">
        <v>129</v>
      </c>
      <c r="BR34" s="10" t="s">
        <v>129</v>
      </c>
      <c r="BS34" s="10" t="s">
        <v>129</v>
      </c>
      <c r="BT34" s="10" t="s">
        <v>129</v>
      </c>
      <c r="BU34" s="10" t="s">
        <v>129</v>
      </c>
      <c r="BV34" s="10" t="s">
        <v>129</v>
      </c>
      <c r="BW34" s="10" t="s">
        <v>129</v>
      </c>
      <c r="BX34" s="10" t="s">
        <v>129</v>
      </c>
      <c r="BY34" s="10" t="s">
        <v>129</v>
      </c>
      <c r="BZ34" s="10" t="s">
        <v>129</v>
      </c>
      <c r="CA34" s="10" t="s">
        <v>129</v>
      </c>
      <c r="CB34" s="10" t="s">
        <v>129</v>
      </c>
      <c r="CC34" s="10" t="s">
        <v>129</v>
      </c>
      <c r="CD34" s="10" t="s">
        <v>129</v>
      </c>
      <c r="CE34" s="10" t="s">
        <v>129</v>
      </c>
      <c r="CF34" s="10" t="s">
        <v>129</v>
      </c>
    </row>
    <row r="35" spans="1:84" ht="15" x14ac:dyDescent="0.25">
      <c r="A35" s="21">
        <f t="shared" si="1"/>
        <v>-1.9999999974970706E-2</v>
      </c>
      <c r="B35" s="7" t="s">
        <v>120</v>
      </c>
      <c r="C35" s="16">
        <v>83778.45</v>
      </c>
      <c r="D35" s="16">
        <v>937.51</v>
      </c>
      <c r="E35" s="16">
        <v>535.26</v>
      </c>
      <c r="F35" s="16">
        <v>5.8</v>
      </c>
      <c r="G35" s="16">
        <v>180.62</v>
      </c>
      <c r="H35" s="16">
        <v>1551.3</v>
      </c>
      <c r="I35" s="16">
        <v>568.58000000000004</v>
      </c>
      <c r="J35" s="16">
        <v>532.55999999999995</v>
      </c>
      <c r="K35" s="16">
        <v>313.7</v>
      </c>
      <c r="L35" s="16">
        <v>103.4</v>
      </c>
      <c r="M35" s="16">
        <v>244.02</v>
      </c>
      <c r="N35" s="16">
        <v>692.16</v>
      </c>
      <c r="O35" s="16">
        <v>109.97</v>
      </c>
      <c r="P35" s="16">
        <v>1203.83</v>
      </c>
      <c r="Q35" s="16">
        <v>601.22</v>
      </c>
      <c r="R35" s="16">
        <v>762.28</v>
      </c>
      <c r="S35" s="16">
        <v>2192.62</v>
      </c>
      <c r="T35" s="16">
        <v>608.4</v>
      </c>
      <c r="U35" s="16">
        <v>890.09</v>
      </c>
      <c r="V35" s="16">
        <v>1542.58</v>
      </c>
      <c r="W35" s="16">
        <v>4254.42</v>
      </c>
      <c r="X35" s="16">
        <v>149.43</v>
      </c>
      <c r="Y35" s="16">
        <v>540.03</v>
      </c>
      <c r="Z35" s="16">
        <v>658.37</v>
      </c>
      <c r="AA35" s="16">
        <v>2769.64</v>
      </c>
      <c r="AB35" s="16">
        <v>218.56</v>
      </c>
      <c r="AC35" s="16">
        <v>542.32000000000005</v>
      </c>
      <c r="AD35" s="16">
        <v>5985.56</v>
      </c>
      <c r="AE35" s="16">
        <v>685.55</v>
      </c>
      <c r="AF35" s="16">
        <v>4561.53</v>
      </c>
      <c r="AG35" s="16">
        <v>4143.6000000000004</v>
      </c>
      <c r="AH35" s="16">
        <v>3362.59</v>
      </c>
      <c r="AI35" s="16">
        <v>20.57</v>
      </c>
      <c r="AJ35" s="16">
        <v>20.48</v>
      </c>
      <c r="AK35" s="33">
        <v>1634.48</v>
      </c>
      <c r="AL35" s="16">
        <v>313.04000000000002</v>
      </c>
      <c r="AM35" s="16">
        <v>991.49</v>
      </c>
      <c r="AN35" s="16">
        <v>385.45</v>
      </c>
      <c r="AO35" s="16">
        <v>238.09</v>
      </c>
      <c r="AP35" s="16">
        <v>1214.74</v>
      </c>
      <c r="AQ35" s="16">
        <v>2579.54</v>
      </c>
      <c r="AR35" s="16">
        <v>1765.26</v>
      </c>
      <c r="AS35" s="16">
        <v>438.57</v>
      </c>
      <c r="AT35" s="16">
        <v>340.02</v>
      </c>
      <c r="AU35" s="9" t="s">
        <v>129</v>
      </c>
      <c r="AV35" s="33">
        <v>9733.23</v>
      </c>
      <c r="AW35" s="16">
        <v>2315.7199999999998</v>
      </c>
      <c r="AX35" s="16">
        <v>1056.4000000000001</v>
      </c>
      <c r="AY35" s="16">
        <v>459.41</v>
      </c>
      <c r="AZ35" s="16">
        <v>718.36</v>
      </c>
      <c r="BA35" s="16">
        <v>405.32</v>
      </c>
      <c r="BB35" s="16">
        <v>469.46</v>
      </c>
      <c r="BC35" s="16">
        <v>329.39</v>
      </c>
      <c r="BD35" s="16">
        <v>85.17</v>
      </c>
      <c r="BE35" s="16">
        <v>1573.05</v>
      </c>
      <c r="BF35" s="16">
        <v>6351.71</v>
      </c>
      <c r="BG35" s="16">
        <v>3229.53</v>
      </c>
      <c r="BH35" s="16">
        <v>3079.05</v>
      </c>
      <c r="BI35" s="16">
        <v>600.25</v>
      </c>
      <c r="BJ35" s="16">
        <v>1141.08</v>
      </c>
      <c r="BK35" s="16">
        <v>134.56</v>
      </c>
      <c r="BL35" s="16">
        <v>154.41999999999999</v>
      </c>
      <c r="BM35" s="16">
        <v>87.56</v>
      </c>
      <c r="BN35" s="16">
        <v>420.96</v>
      </c>
      <c r="BO35" s="16">
        <v>44.57</v>
      </c>
      <c r="BP35" s="9">
        <v>0</v>
      </c>
      <c r="BQ35" s="9" t="s">
        <v>129</v>
      </c>
      <c r="BR35" s="9" t="s">
        <v>129</v>
      </c>
      <c r="BS35" s="9" t="s">
        <v>129</v>
      </c>
      <c r="BT35" s="9" t="s">
        <v>129</v>
      </c>
      <c r="BU35" s="9" t="s">
        <v>129</v>
      </c>
      <c r="BV35" s="9" t="s">
        <v>129</v>
      </c>
      <c r="BW35" s="9" t="s">
        <v>129</v>
      </c>
      <c r="BX35" s="9" t="s">
        <v>129</v>
      </c>
      <c r="BY35" s="9" t="s">
        <v>129</v>
      </c>
      <c r="BZ35" s="9" t="s">
        <v>129</v>
      </c>
      <c r="CA35" s="9" t="s">
        <v>129</v>
      </c>
      <c r="CB35" s="9" t="s">
        <v>129</v>
      </c>
      <c r="CC35" s="9" t="s">
        <v>129</v>
      </c>
      <c r="CD35" s="9" t="s">
        <v>129</v>
      </c>
      <c r="CE35" s="9" t="s">
        <v>129</v>
      </c>
      <c r="CF35" s="9" t="s">
        <v>129</v>
      </c>
    </row>
    <row r="36" spans="1:84" ht="15" x14ac:dyDescent="0.25">
      <c r="A36" s="21" t="e">
        <f t="shared" si="1"/>
        <v>#VALUE!</v>
      </c>
      <c r="B36" s="7" t="s">
        <v>122</v>
      </c>
      <c r="C36" s="10" t="s">
        <v>129</v>
      </c>
      <c r="D36" s="10" t="s">
        <v>129</v>
      </c>
      <c r="E36" s="10" t="s">
        <v>129</v>
      </c>
      <c r="F36" s="10" t="s">
        <v>129</v>
      </c>
      <c r="G36" s="10" t="s">
        <v>129</v>
      </c>
      <c r="H36" s="10" t="s">
        <v>129</v>
      </c>
      <c r="I36" s="10" t="s">
        <v>129</v>
      </c>
      <c r="J36" s="10" t="s">
        <v>129</v>
      </c>
      <c r="K36" s="10" t="s">
        <v>129</v>
      </c>
      <c r="L36" s="10" t="s">
        <v>129</v>
      </c>
      <c r="M36" s="10" t="s">
        <v>129</v>
      </c>
      <c r="N36" s="10" t="s">
        <v>129</v>
      </c>
      <c r="O36" s="10" t="s">
        <v>129</v>
      </c>
      <c r="P36" s="10" t="s">
        <v>129</v>
      </c>
      <c r="Q36" s="10" t="s">
        <v>129</v>
      </c>
      <c r="R36" s="10" t="s">
        <v>129</v>
      </c>
      <c r="S36" s="10" t="s">
        <v>129</v>
      </c>
      <c r="T36" s="10" t="s">
        <v>129</v>
      </c>
      <c r="U36" s="10" t="s">
        <v>129</v>
      </c>
      <c r="V36" s="10" t="s">
        <v>129</v>
      </c>
      <c r="W36" s="10" t="s">
        <v>129</v>
      </c>
      <c r="X36" s="10" t="s">
        <v>129</v>
      </c>
      <c r="Y36" s="10" t="s">
        <v>129</v>
      </c>
      <c r="Z36" s="10" t="s">
        <v>129</v>
      </c>
      <c r="AA36" s="10" t="s">
        <v>129</v>
      </c>
      <c r="AB36" s="10" t="s">
        <v>129</v>
      </c>
      <c r="AC36" s="10" t="s">
        <v>129</v>
      </c>
      <c r="AD36" s="10" t="s">
        <v>129</v>
      </c>
      <c r="AE36" s="10" t="s">
        <v>129</v>
      </c>
      <c r="AF36" s="10" t="s">
        <v>129</v>
      </c>
      <c r="AG36" s="10" t="s">
        <v>129</v>
      </c>
      <c r="AH36" s="10" t="s">
        <v>129</v>
      </c>
      <c r="AI36" s="10" t="s">
        <v>129</v>
      </c>
      <c r="AJ36" s="10" t="s">
        <v>129</v>
      </c>
      <c r="AK36" s="34" t="s">
        <v>129</v>
      </c>
      <c r="AL36" s="10" t="s">
        <v>129</v>
      </c>
      <c r="AM36" s="10" t="s">
        <v>129</v>
      </c>
      <c r="AN36" s="10" t="s">
        <v>129</v>
      </c>
      <c r="AO36" s="10" t="s">
        <v>129</v>
      </c>
      <c r="AP36" s="10" t="s">
        <v>129</v>
      </c>
      <c r="AQ36" s="10" t="s">
        <v>129</v>
      </c>
      <c r="AR36" s="10" t="s">
        <v>129</v>
      </c>
      <c r="AS36" s="10" t="s">
        <v>129</v>
      </c>
      <c r="AT36" s="10" t="s">
        <v>129</v>
      </c>
      <c r="AU36" s="10" t="s">
        <v>129</v>
      </c>
      <c r="AV36" s="34" t="s">
        <v>129</v>
      </c>
      <c r="AW36" s="10" t="s">
        <v>129</v>
      </c>
      <c r="AX36" s="10" t="s">
        <v>129</v>
      </c>
      <c r="AY36" s="10" t="s">
        <v>129</v>
      </c>
      <c r="AZ36" s="10" t="s">
        <v>129</v>
      </c>
      <c r="BA36" s="10" t="s">
        <v>129</v>
      </c>
      <c r="BB36" s="10" t="s">
        <v>129</v>
      </c>
      <c r="BC36" s="10" t="s">
        <v>129</v>
      </c>
      <c r="BD36" s="10" t="s">
        <v>129</v>
      </c>
      <c r="BE36" s="10" t="s">
        <v>129</v>
      </c>
      <c r="BF36" s="10" t="s">
        <v>129</v>
      </c>
      <c r="BG36" s="10" t="s">
        <v>129</v>
      </c>
      <c r="BH36" s="10" t="s">
        <v>129</v>
      </c>
      <c r="BI36" s="10" t="s">
        <v>129</v>
      </c>
      <c r="BJ36" s="10" t="s">
        <v>129</v>
      </c>
      <c r="BK36" s="10" t="s">
        <v>129</v>
      </c>
      <c r="BL36" s="10" t="s">
        <v>129</v>
      </c>
      <c r="BM36" s="10" t="s">
        <v>129</v>
      </c>
      <c r="BN36" s="10" t="s">
        <v>129</v>
      </c>
      <c r="BO36" s="10" t="s">
        <v>129</v>
      </c>
      <c r="BP36" s="10" t="s">
        <v>129</v>
      </c>
      <c r="BQ36" s="10" t="s">
        <v>129</v>
      </c>
      <c r="BR36" s="10" t="s">
        <v>129</v>
      </c>
      <c r="BS36" s="10" t="s">
        <v>129</v>
      </c>
      <c r="BT36" s="10" t="s">
        <v>129</v>
      </c>
      <c r="BU36" s="10" t="s">
        <v>129</v>
      </c>
      <c r="BV36" s="10" t="s">
        <v>129</v>
      </c>
      <c r="BW36" s="10" t="s">
        <v>129</v>
      </c>
      <c r="BX36" s="10" t="s">
        <v>129</v>
      </c>
      <c r="BY36" s="10" t="s">
        <v>129</v>
      </c>
      <c r="BZ36" s="10" t="s">
        <v>129</v>
      </c>
      <c r="CA36" s="10" t="s">
        <v>129</v>
      </c>
      <c r="CB36" s="10" t="s">
        <v>129</v>
      </c>
      <c r="CC36" s="10" t="s">
        <v>129</v>
      </c>
      <c r="CD36" s="10" t="s">
        <v>129</v>
      </c>
      <c r="CE36" s="10" t="s">
        <v>129</v>
      </c>
      <c r="CF36" s="10" t="s">
        <v>129</v>
      </c>
    </row>
    <row r="37" spans="1:84" ht="15" x14ac:dyDescent="0.25">
      <c r="B37" s="23"/>
      <c r="C37" s="9"/>
      <c r="D37" s="9"/>
      <c r="E37" s="9"/>
      <c r="F37" s="9"/>
      <c r="G37" s="44" t="s">
        <v>136</v>
      </c>
      <c r="H37" s="43">
        <f>SUM(H14:Z14)</f>
        <v>1462267.01</v>
      </c>
      <c r="I37" s="44">
        <f>H37/C14</f>
        <v>0.14397106869037893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34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34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</row>
    <row r="38" spans="1:84" ht="11.45" customHeight="1" x14ac:dyDescent="0.25">
      <c r="C38" s="24">
        <f>SUM(C16:C31)+C72+C73</f>
        <v>9955917.8600000013</v>
      </c>
      <c r="G38" s="44" t="s">
        <v>136</v>
      </c>
      <c r="H38" s="43">
        <f>SUM(G14:AC14)</f>
        <v>1785628.9599999997</v>
      </c>
      <c r="I38" s="44">
        <f>H38/C14</f>
        <v>0.1758084589870422</v>
      </c>
    </row>
    <row r="39" spans="1:84" ht="15" x14ac:dyDescent="0.25">
      <c r="B39" s="1" t="s">
        <v>130</v>
      </c>
    </row>
    <row r="40" spans="1:84" ht="15" x14ac:dyDescent="0.25">
      <c r="B40" s="1"/>
      <c r="G40" s="25" t="s">
        <v>226</v>
      </c>
      <c r="H40" s="43">
        <f>SUM(H15:Z15)</f>
        <v>48217.67</v>
      </c>
      <c r="I40" s="44">
        <f>H40/C15</f>
        <v>0.11535468494950535</v>
      </c>
    </row>
    <row r="41" spans="1:84" ht="15" x14ac:dyDescent="0.25">
      <c r="B41" s="1"/>
      <c r="G41" s="25" t="s">
        <v>226</v>
      </c>
      <c r="H41" s="43">
        <f>SUM(G15:AC15)</f>
        <v>59690.879999999997</v>
      </c>
      <c r="I41" s="44">
        <f>H41/C15</f>
        <v>0.14280289065727833</v>
      </c>
    </row>
    <row r="42" spans="1:84" ht="15" x14ac:dyDescent="0.25">
      <c r="B42" s="1"/>
    </row>
    <row r="43" spans="1:84" ht="15" x14ac:dyDescent="0.25">
      <c r="B43" s="1"/>
      <c r="G43" s="25" t="s">
        <v>135</v>
      </c>
      <c r="H43" s="43">
        <f>SUM(H18:Z18)</f>
        <v>526420</v>
      </c>
      <c r="I43" s="44">
        <f>H43/C18</f>
        <v>0.17056244263095532</v>
      </c>
    </row>
    <row r="44" spans="1:84" ht="15" x14ac:dyDescent="0.25">
      <c r="B44" s="1" t="s">
        <v>133</v>
      </c>
      <c r="C44" s="3" t="s">
        <v>131</v>
      </c>
      <c r="G44" s="25" t="s">
        <v>135</v>
      </c>
      <c r="H44" s="43">
        <f>SUM(G18:AC18)</f>
        <v>617046</v>
      </c>
      <c r="I44" s="44">
        <f>H44/C18</f>
        <v>0.19992567337042752</v>
      </c>
    </row>
    <row r="45" spans="1:84" ht="11.45" customHeight="1" x14ac:dyDescent="0.25">
      <c r="B45" s="45" t="s">
        <v>134</v>
      </c>
    </row>
    <row r="46" spans="1:84" ht="11.45" customHeight="1" x14ac:dyDescent="0.25">
      <c r="G46" s="25" t="s">
        <v>225</v>
      </c>
      <c r="H46" s="43">
        <f>SUM(H22:Z22)</f>
        <v>118335.29999999999</v>
      </c>
      <c r="I46" s="44">
        <f>H46/C22</f>
        <v>0.11589159817178982</v>
      </c>
    </row>
    <row r="47" spans="1:84" ht="11.45" customHeight="1" x14ac:dyDescent="0.25">
      <c r="G47" s="25" t="s">
        <v>225</v>
      </c>
      <c r="H47" s="43">
        <f>SUM(G22:AC22)</f>
        <v>158515.79999999999</v>
      </c>
      <c r="I47" s="44">
        <f>H47/C22</f>
        <v>0.15524234440171109</v>
      </c>
    </row>
    <row r="48" spans="1:84" s="55" customFormat="1" ht="11.45" customHeight="1" x14ac:dyDescent="0.25">
      <c r="G48" s="56"/>
      <c r="H48" s="57"/>
    </row>
    <row r="49" spans="1:9" ht="11.45" customHeight="1" x14ac:dyDescent="0.25">
      <c r="G49" s="25" t="s">
        <v>105</v>
      </c>
      <c r="H49" s="43">
        <f>SUM(H23:Z23)</f>
        <v>219402.74999999997</v>
      </c>
      <c r="I49" s="44">
        <f>H49/C23</f>
        <v>0.106685109571139</v>
      </c>
    </row>
    <row r="50" spans="1:9" ht="11.45" customHeight="1" x14ac:dyDescent="0.25">
      <c r="G50" s="25" t="s">
        <v>105</v>
      </c>
      <c r="H50" s="43">
        <f>SUM(G23:AC23)</f>
        <v>275423.57999999996</v>
      </c>
      <c r="I50" s="44">
        <f>H50/C23</f>
        <v>0.13392537154058173</v>
      </c>
    </row>
    <row r="51" spans="1:9" ht="15" x14ac:dyDescent="0.25"/>
    <row r="52" spans="1:9" ht="15" x14ac:dyDescent="0.25">
      <c r="B52" s="3"/>
      <c r="G52" s="25" t="s">
        <v>224</v>
      </c>
      <c r="H52" s="43">
        <f>SUM(H25:Z25)</f>
        <v>242681.93</v>
      </c>
      <c r="I52" s="44">
        <f>H52/C25</f>
        <v>0.16218564442708247</v>
      </c>
    </row>
    <row r="53" spans="1:9" ht="15" x14ac:dyDescent="0.25">
      <c r="B53" s="3"/>
      <c r="G53" s="25" t="s">
        <v>224</v>
      </c>
      <c r="H53" s="43">
        <f>SUM(G25:AC25)</f>
        <v>291020.13</v>
      </c>
      <c r="I53" s="44">
        <f>H53/C25</f>
        <v>0.19449032453839196</v>
      </c>
    </row>
    <row r="54" spans="1:9" ht="15" x14ac:dyDescent="0.25">
      <c r="B54" s="3"/>
      <c r="G54" s="56"/>
      <c r="H54" s="57"/>
      <c r="I54" s="55"/>
    </row>
    <row r="55" spans="1:9" ht="15" x14ac:dyDescent="0.25">
      <c r="B55" s="3"/>
      <c r="G55" s="25" t="s">
        <v>233</v>
      </c>
      <c r="H55" s="43">
        <f>SUM(H32:Z32)</f>
        <v>89228.73000000001</v>
      </c>
      <c r="I55" s="44">
        <f>H55/C32</f>
        <v>0.19253646571295999</v>
      </c>
    </row>
    <row r="56" spans="1:9" ht="15" x14ac:dyDescent="0.25">
      <c r="B56" s="3"/>
      <c r="G56" s="25" t="s">
        <v>233</v>
      </c>
      <c r="H56" s="43">
        <f>SUM(G32:AC32)</f>
        <v>113328.72000000002</v>
      </c>
      <c r="I56" s="44">
        <f>H56/C32</f>
        <v>0.24453907628824981</v>
      </c>
    </row>
    <row r="57" spans="1:9" ht="15" x14ac:dyDescent="0.25">
      <c r="B57" s="3"/>
    </row>
    <row r="58" spans="1:9" ht="15" x14ac:dyDescent="0.25">
      <c r="B58" s="3"/>
      <c r="G58" s="60" t="s">
        <v>237</v>
      </c>
      <c r="H58" s="43">
        <f>SUM(H31:Z31)</f>
        <v>52179.28</v>
      </c>
      <c r="I58" s="44">
        <f>H58/C31</f>
        <v>0.15267318697649901</v>
      </c>
    </row>
    <row r="59" spans="1:9" ht="15" x14ac:dyDescent="0.25">
      <c r="B59" s="3"/>
      <c r="G59" s="60" t="s">
        <v>237</v>
      </c>
      <c r="H59" s="43">
        <f>SUM(G31:AC31)</f>
        <v>62404.639999999992</v>
      </c>
      <c r="I59" s="44">
        <f>H59/C31</f>
        <v>0.1825919267364576</v>
      </c>
    </row>
    <row r="60" spans="1:9" ht="15" x14ac:dyDescent="0.25">
      <c r="B60" s="3"/>
    </row>
    <row r="61" spans="1:9" ht="15" x14ac:dyDescent="0.25">
      <c r="B61" s="3" t="s">
        <v>124</v>
      </c>
      <c r="C61" s="1" t="s">
        <v>221</v>
      </c>
    </row>
    <row r="62" spans="1:9" ht="15" x14ac:dyDescent="0.25">
      <c r="A62" s="3" t="s">
        <v>220</v>
      </c>
      <c r="B62" s="3" t="s">
        <v>125</v>
      </c>
      <c r="C62" s="3" t="s">
        <v>222</v>
      </c>
    </row>
    <row r="64" spans="1:9" ht="15" x14ac:dyDescent="0.25">
      <c r="B64" s="1" t="s">
        <v>12</v>
      </c>
      <c r="D64" s="3" t="s">
        <v>18</v>
      </c>
    </row>
    <row r="65" spans="2:83" ht="15" x14ac:dyDescent="0.25">
      <c r="B65" s="1" t="s">
        <v>13</v>
      </c>
      <c r="D65" s="3" t="s">
        <v>19</v>
      </c>
    </row>
    <row r="66" spans="2:83" ht="15" x14ac:dyDescent="0.25">
      <c r="B66" s="1" t="s">
        <v>223</v>
      </c>
      <c r="D66" s="3" t="s">
        <v>21</v>
      </c>
    </row>
    <row r="67" spans="2:83" ht="15" x14ac:dyDescent="0.25">
      <c r="B67" s="1" t="s">
        <v>14</v>
      </c>
      <c r="D67" s="3" t="s">
        <v>20</v>
      </c>
    </row>
    <row r="68" spans="2:83" ht="15" x14ac:dyDescent="0.25">
      <c r="B68" s="1" t="s">
        <v>16</v>
      </c>
      <c r="D68" s="3" t="s">
        <v>22</v>
      </c>
    </row>
    <row r="70" spans="2:83" ht="15" x14ac:dyDescent="0.25">
      <c r="B70" s="5" t="s">
        <v>126</v>
      </c>
      <c r="C70" s="4" t="s">
        <v>20</v>
      </c>
      <c r="D70" s="4" t="s">
        <v>30</v>
      </c>
      <c r="E70" s="4" t="s">
        <v>31</v>
      </c>
      <c r="F70" s="4" t="s">
        <v>32</v>
      </c>
      <c r="G70" s="4" t="s">
        <v>33</v>
      </c>
      <c r="H70" s="4" t="s">
        <v>34</v>
      </c>
      <c r="I70" s="4" t="s">
        <v>35</v>
      </c>
      <c r="J70" s="4" t="s">
        <v>36</v>
      </c>
      <c r="K70" s="4" t="s">
        <v>37</v>
      </c>
      <c r="L70" s="4" t="s">
        <v>38</v>
      </c>
      <c r="M70" s="4" t="s">
        <v>39</v>
      </c>
      <c r="N70" s="4" t="s">
        <v>40</v>
      </c>
      <c r="O70" s="4" t="s">
        <v>41</v>
      </c>
      <c r="P70" s="4" t="s">
        <v>42</v>
      </c>
      <c r="Q70" s="4" t="s">
        <v>43</v>
      </c>
      <c r="R70" s="4" t="s">
        <v>44</v>
      </c>
      <c r="S70" s="4" t="s">
        <v>45</v>
      </c>
      <c r="T70" s="4" t="s">
        <v>46</v>
      </c>
      <c r="U70" s="4" t="s">
        <v>47</v>
      </c>
      <c r="V70" s="4" t="s">
        <v>48</v>
      </c>
      <c r="W70" s="4" t="s">
        <v>49</v>
      </c>
      <c r="X70" s="4" t="s">
        <v>50</v>
      </c>
      <c r="Y70" s="4" t="s">
        <v>51</v>
      </c>
      <c r="Z70" s="4" t="s">
        <v>52</v>
      </c>
      <c r="AA70" s="4" t="s">
        <v>53</v>
      </c>
      <c r="AB70" s="4" t="s">
        <v>54</v>
      </c>
      <c r="AC70" s="4" t="s">
        <v>55</v>
      </c>
      <c r="AD70" s="4" t="s">
        <v>56</v>
      </c>
      <c r="AE70" s="4" t="s">
        <v>57</v>
      </c>
      <c r="AF70" s="4" t="s">
        <v>58</v>
      </c>
      <c r="AG70" s="4" t="s">
        <v>59</v>
      </c>
      <c r="AH70" s="4" t="s">
        <v>60</v>
      </c>
      <c r="AI70" s="4" t="s">
        <v>61</v>
      </c>
      <c r="AJ70" s="4" t="s">
        <v>62</v>
      </c>
      <c r="AK70" s="46" t="s">
        <v>63</v>
      </c>
      <c r="AL70" s="4" t="s">
        <v>64</v>
      </c>
      <c r="AM70" s="4" t="s">
        <v>65</v>
      </c>
      <c r="AN70" s="4" t="s">
        <v>66</v>
      </c>
      <c r="AO70" s="4" t="s">
        <v>67</v>
      </c>
      <c r="AP70" s="4" t="s">
        <v>68</v>
      </c>
      <c r="AQ70" s="4" t="s">
        <v>69</v>
      </c>
      <c r="AR70" s="4" t="s">
        <v>70</v>
      </c>
      <c r="AS70" s="4" t="s">
        <v>71</v>
      </c>
      <c r="AT70" s="4" t="s">
        <v>72</v>
      </c>
      <c r="AU70" s="4" t="s">
        <v>73</v>
      </c>
      <c r="AV70" s="46" t="s">
        <v>74</v>
      </c>
      <c r="AW70" s="4" t="s">
        <v>75</v>
      </c>
      <c r="AX70" s="4" t="s">
        <v>76</v>
      </c>
      <c r="AY70" s="4" t="s">
        <v>77</v>
      </c>
      <c r="AZ70" s="4" t="s">
        <v>78</v>
      </c>
      <c r="BA70" s="4" t="s">
        <v>79</v>
      </c>
      <c r="BB70" s="4" t="s">
        <v>80</v>
      </c>
      <c r="BC70" s="4" t="s">
        <v>81</v>
      </c>
      <c r="BD70" s="4" t="s">
        <v>82</v>
      </c>
      <c r="BE70" s="4" t="s">
        <v>83</v>
      </c>
      <c r="BF70" s="4" t="s">
        <v>84</v>
      </c>
      <c r="BG70" s="4" t="s">
        <v>85</v>
      </c>
      <c r="BH70" s="4" t="s">
        <v>86</v>
      </c>
      <c r="BI70" s="4" t="s">
        <v>87</v>
      </c>
      <c r="BJ70" s="4" t="s">
        <v>88</v>
      </c>
      <c r="BK70" s="4" t="s">
        <v>89</v>
      </c>
      <c r="BL70" s="4" t="s">
        <v>90</v>
      </c>
      <c r="BM70" s="4" t="s">
        <v>91</v>
      </c>
      <c r="BN70" s="4" t="s">
        <v>92</v>
      </c>
      <c r="BO70" s="4" t="s">
        <v>93</v>
      </c>
      <c r="BP70" s="4" t="s">
        <v>94</v>
      </c>
    </row>
    <row r="71" spans="2:83" ht="15" x14ac:dyDescent="0.25">
      <c r="B71" s="6" t="s">
        <v>127</v>
      </c>
      <c r="C71" s="8" t="s">
        <v>128</v>
      </c>
      <c r="D71" s="8" t="s">
        <v>128</v>
      </c>
      <c r="E71" s="8" t="s">
        <v>128</v>
      </c>
      <c r="F71" s="8" t="s">
        <v>128</v>
      </c>
      <c r="G71" s="8" t="s">
        <v>128</v>
      </c>
      <c r="H71" s="8" t="s">
        <v>128</v>
      </c>
      <c r="I71" s="8" t="s">
        <v>128</v>
      </c>
      <c r="J71" s="8" t="s">
        <v>128</v>
      </c>
      <c r="K71" s="8" t="s">
        <v>128</v>
      </c>
      <c r="L71" s="8" t="s">
        <v>128</v>
      </c>
      <c r="M71" s="8" t="s">
        <v>128</v>
      </c>
      <c r="N71" s="8" t="s">
        <v>128</v>
      </c>
      <c r="O71" s="8" t="s">
        <v>128</v>
      </c>
      <c r="P71" s="8" t="s">
        <v>128</v>
      </c>
      <c r="Q71" s="8" t="s">
        <v>128</v>
      </c>
      <c r="R71" s="8" t="s">
        <v>128</v>
      </c>
      <c r="S71" s="8" t="s">
        <v>128</v>
      </c>
      <c r="T71" s="8" t="s">
        <v>128</v>
      </c>
      <c r="U71" s="8" t="s">
        <v>128</v>
      </c>
      <c r="V71" s="8" t="s">
        <v>128</v>
      </c>
      <c r="W71" s="8" t="s">
        <v>128</v>
      </c>
      <c r="X71" s="8" t="s">
        <v>128</v>
      </c>
      <c r="Y71" s="8" t="s">
        <v>128</v>
      </c>
      <c r="Z71" s="8" t="s">
        <v>128</v>
      </c>
      <c r="AA71" s="8" t="s">
        <v>128</v>
      </c>
      <c r="AB71" s="8" t="s">
        <v>128</v>
      </c>
      <c r="AC71" s="8" t="s">
        <v>128</v>
      </c>
      <c r="AD71" s="8" t="s">
        <v>128</v>
      </c>
      <c r="AE71" s="8" t="s">
        <v>128</v>
      </c>
      <c r="AF71" s="8" t="s">
        <v>128</v>
      </c>
      <c r="AG71" s="8" t="s">
        <v>128</v>
      </c>
      <c r="AH71" s="8" t="s">
        <v>128</v>
      </c>
      <c r="AI71" s="8" t="s">
        <v>128</v>
      </c>
      <c r="AJ71" s="8" t="s">
        <v>128</v>
      </c>
      <c r="AK71" s="47" t="s">
        <v>128</v>
      </c>
      <c r="AL71" s="8" t="s">
        <v>128</v>
      </c>
      <c r="AM71" s="8" t="s">
        <v>128</v>
      </c>
      <c r="AN71" s="8" t="s">
        <v>128</v>
      </c>
      <c r="AO71" s="8" t="s">
        <v>128</v>
      </c>
      <c r="AP71" s="8" t="s">
        <v>128</v>
      </c>
      <c r="AQ71" s="8" t="s">
        <v>128</v>
      </c>
      <c r="AR71" s="8" t="s">
        <v>128</v>
      </c>
      <c r="AS71" s="8" t="s">
        <v>128</v>
      </c>
      <c r="AT71" s="8" t="s">
        <v>128</v>
      </c>
      <c r="AU71" s="8" t="s">
        <v>128</v>
      </c>
      <c r="AV71" s="47" t="s">
        <v>128</v>
      </c>
      <c r="AW71" s="8" t="s">
        <v>128</v>
      </c>
      <c r="AX71" s="8" t="s">
        <v>128</v>
      </c>
      <c r="AY71" s="8" t="s">
        <v>128</v>
      </c>
      <c r="AZ71" s="8" t="s">
        <v>128</v>
      </c>
      <c r="BA71" s="8" t="s">
        <v>128</v>
      </c>
      <c r="BB71" s="8" t="s">
        <v>128</v>
      </c>
      <c r="BC71" s="8" t="s">
        <v>128</v>
      </c>
      <c r="BD71" s="8" t="s">
        <v>128</v>
      </c>
      <c r="BE71" s="8" t="s">
        <v>128</v>
      </c>
      <c r="BF71" s="8" t="s">
        <v>128</v>
      </c>
      <c r="BG71" s="8" t="s">
        <v>128</v>
      </c>
      <c r="BH71" s="8" t="s">
        <v>128</v>
      </c>
      <c r="BI71" s="8" t="s">
        <v>128</v>
      </c>
      <c r="BJ71" s="8" t="s">
        <v>128</v>
      </c>
      <c r="BK71" s="8" t="s">
        <v>128</v>
      </c>
      <c r="BL71" s="8" t="s">
        <v>128</v>
      </c>
      <c r="BM71" s="8" t="s">
        <v>128</v>
      </c>
      <c r="BN71" s="8" t="s">
        <v>128</v>
      </c>
      <c r="BO71" s="8" t="s">
        <v>128</v>
      </c>
      <c r="BP71" s="8" t="s">
        <v>128</v>
      </c>
    </row>
    <row r="72" spans="2:83" ht="15" x14ac:dyDescent="0.25">
      <c r="B72" s="7" t="s">
        <v>99</v>
      </c>
      <c r="C72" s="16">
        <v>271165.3</v>
      </c>
      <c r="D72" s="16">
        <v>3635.46</v>
      </c>
      <c r="E72" s="16">
        <v>218.42</v>
      </c>
      <c r="F72" s="16">
        <v>320.77</v>
      </c>
      <c r="G72" s="16">
        <v>948.39</v>
      </c>
      <c r="H72" s="16">
        <v>4182.6099999999997</v>
      </c>
      <c r="I72" s="16">
        <v>450.32</v>
      </c>
      <c r="J72" s="16">
        <v>620.98</v>
      </c>
      <c r="K72" s="16">
        <v>490.64</v>
      </c>
      <c r="L72" s="16">
        <v>344.22</v>
      </c>
      <c r="M72" s="16">
        <v>92.56</v>
      </c>
      <c r="N72" s="16">
        <v>2992.25</v>
      </c>
      <c r="O72" s="16">
        <v>12063.71</v>
      </c>
      <c r="P72" s="16">
        <v>1207.6400000000001</v>
      </c>
      <c r="Q72" s="16">
        <v>1464.29</v>
      </c>
      <c r="R72" s="16">
        <v>386.09</v>
      </c>
      <c r="S72" s="16">
        <v>2630.67</v>
      </c>
      <c r="T72" s="16">
        <v>2299.39</v>
      </c>
      <c r="U72" s="16">
        <v>965.02</v>
      </c>
      <c r="V72" s="16">
        <v>5779.28</v>
      </c>
      <c r="W72" s="16">
        <v>270.17</v>
      </c>
      <c r="X72" s="16">
        <v>255.26</v>
      </c>
      <c r="Y72" s="16">
        <v>2730.44</v>
      </c>
      <c r="Z72" s="16">
        <v>841.41</v>
      </c>
      <c r="AA72" s="16">
        <v>3133.72</v>
      </c>
      <c r="AB72" s="16">
        <v>443.94</v>
      </c>
      <c r="AC72" s="16">
        <v>1781.97</v>
      </c>
      <c r="AD72" s="16">
        <v>14659.92</v>
      </c>
      <c r="AE72" s="16">
        <v>3470.6</v>
      </c>
      <c r="AF72" s="16">
        <v>24551.17</v>
      </c>
      <c r="AG72" s="16">
        <v>9920.32</v>
      </c>
      <c r="AH72" s="16">
        <v>3793.32</v>
      </c>
      <c r="AI72" s="16">
        <v>5758.24</v>
      </c>
      <c r="AJ72" s="16">
        <v>258.69</v>
      </c>
      <c r="AK72" s="33">
        <v>3367.58</v>
      </c>
      <c r="AL72" s="16">
        <v>903.38</v>
      </c>
      <c r="AM72" s="16">
        <v>2907.4</v>
      </c>
      <c r="AN72" s="16">
        <v>2177.46</v>
      </c>
      <c r="AO72" s="16">
        <v>1488.74</v>
      </c>
      <c r="AP72" s="16">
        <v>2753.15</v>
      </c>
      <c r="AQ72" s="16">
        <v>6916.64</v>
      </c>
      <c r="AR72" s="16">
        <v>10201.129999999999</v>
      </c>
      <c r="AS72" s="16">
        <v>2521.09</v>
      </c>
      <c r="AT72" s="16">
        <v>1689.11</v>
      </c>
      <c r="AU72" s="16">
        <v>13844.13</v>
      </c>
      <c r="AV72" s="33">
        <v>17165.97</v>
      </c>
      <c r="AW72" s="16">
        <v>7019.94</v>
      </c>
      <c r="AX72" s="16">
        <v>4844.57</v>
      </c>
      <c r="AY72" s="16">
        <v>3494.43</v>
      </c>
      <c r="AZ72" s="16">
        <v>943.37</v>
      </c>
      <c r="BA72" s="16">
        <v>1600.19</v>
      </c>
      <c r="BB72" s="16">
        <v>1361.27</v>
      </c>
      <c r="BC72" s="16">
        <v>2636.93</v>
      </c>
      <c r="BD72" s="16">
        <v>68.540000000000006</v>
      </c>
      <c r="BE72" s="16">
        <v>3747.23</v>
      </c>
      <c r="BF72" s="16">
        <v>13560.22</v>
      </c>
      <c r="BG72" s="16">
        <v>16360.71</v>
      </c>
      <c r="BH72" s="16">
        <v>13913.89</v>
      </c>
      <c r="BI72" s="16">
        <v>14189.09</v>
      </c>
      <c r="BJ72" s="16">
        <v>2699.01</v>
      </c>
      <c r="BK72" s="16">
        <v>1107.1099999999999</v>
      </c>
      <c r="BL72" s="16">
        <v>2420.48</v>
      </c>
      <c r="BM72" s="16">
        <v>314.88</v>
      </c>
      <c r="BN72" s="16">
        <v>1335.08</v>
      </c>
      <c r="BO72" s="16">
        <v>650.69000000000005</v>
      </c>
      <c r="BP72" s="9">
        <v>0</v>
      </c>
    </row>
    <row r="73" spans="2:83" ht="15" x14ac:dyDescent="0.25">
      <c r="B73" s="7" t="s">
        <v>114</v>
      </c>
      <c r="C73" s="10">
        <v>709628</v>
      </c>
      <c r="D73" s="10">
        <v>12280</v>
      </c>
      <c r="E73" s="10">
        <v>169</v>
      </c>
      <c r="F73" s="10">
        <v>288</v>
      </c>
      <c r="G73" s="10">
        <v>2797</v>
      </c>
      <c r="H73" s="10">
        <v>17305</v>
      </c>
      <c r="I73" s="10">
        <v>1187</v>
      </c>
      <c r="J73" s="10">
        <v>1273</v>
      </c>
      <c r="K73" s="10">
        <v>2180</v>
      </c>
      <c r="L73" s="10">
        <v>1180</v>
      </c>
      <c r="M73" s="10">
        <v>285</v>
      </c>
      <c r="N73" s="10">
        <v>9795</v>
      </c>
      <c r="O73" s="10">
        <v>2881</v>
      </c>
      <c r="P73" s="10">
        <v>3207</v>
      </c>
      <c r="Q73" s="10">
        <v>2347</v>
      </c>
      <c r="R73" s="10">
        <v>1749</v>
      </c>
      <c r="S73" s="10">
        <v>7489</v>
      </c>
      <c r="T73" s="10">
        <v>4102</v>
      </c>
      <c r="U73" s="10">
        <v>3449</v>
      </c>
      <c r="V73" s="10">
        <v>14602</v>
      </c>
      <c r="W73" s="10">
        <v>2684</v>
      </c>
      <c r="X73" s="10">
        <v>1551</v>
      </c>
      <c r="Y73" s="10">
        <v>5329</v>
      </c>
      <c r="Z73" s="10">
        <v>3641</v>
      </c>
      <c r="AA73" s="10">
        <v>10425</v>
      </c>
      <c r="AB73" s="10">
        <v>1045</v>
      </c>
      <c r="AC73" s="10">
        <v>3491</v>
      </c>
      <c r="AD73" s="10">
        <v>38241</v>
      </c>
      <c r="AE73" s="10">
        <v>9538</v>
      </c>
      <c r="AF73" s="10">
        <v>63722</v>
      </c>
      <c r="AG73" s="10">
        <v>29754</v>
      </c>
      <c r="AH73" s="10">
        <v>11456</v>
      </c>
      <c r="AI73" s="10">
        <v>2874</v>
      </c>
      <c r="AJ73" s="10">
        <v>1586</v>
      </c>
      <c r="AK73" s="34">
        <v>12307</v>
      </c>
      <c r="AL73" s="10">
        <v>2307</v>
      </c>
      <c r="AM73" s="10">
        <v>8737</v>
      </c>
      <c r="AN73" s="10">
        <v>2895</v>
      </c>
      <c r="AO73" s="10">
        <v>2406</v>
      </c>
      <c r="AP73" s="10">
        <v>7783</v>
      </c>
      <c r="AQ73" s="10">
        <v>26021</v>
      </c>
      <c r="AR73" s="10">
        <v>31572</v>
      </c>
      <c r="AS73" s="10">
        <v>7026</v>
      </c>
      <c r="AT73" s="10">
        <v>7763</v>
      </c>
      <c r="AU73" s="10">
        <v>23117</v>
      </c>
      <c r="AV73" s="34">
        <v>32420</v>
      </c>
      <c r="AW73" s="10">
        <v>38617</v>
      </c>
      <c r="AX73" s="10">
        <v>11083</v>
      </c>
      <c r="AY73" s="10">
        <v>2490</v>
      </c>
      <c r="AZ73" s="10">
        <v>3569</v>
      </c>
      <c r="BA73" s="10">
        <v>3650</v>
      </c>
      <c r="BB73" s="10">
        <v>7819</v>
      </c>
      <c r="BC73" s="10">
        <v>21258</v>
      </c>
      <c r="BD73" s="10">
        <v>1915</v>
      </c>
      <c r="BE73" s="10">
        <v>12380</v>
      </c>
      <c r="BF73" s="10">
        <v>53036</v>
      </c>
      <c r="BG73" s="10">
        <v>36143</v>
      </c>
      <c r="BH73" s="10">
        <v>34051</v>
      </c>
      <c r="BI73" s="10">
        <v>31516</v>
      </c>
      <c r="BJ73" s="10">
        <v>3248</v>
      </c>
      <c r="BK73" s="10">
        <v>1904</v>
      </c>
      <c r="BL73" s="10">
        <v>4026</v>
      </c>
      <c r="BM73" s="10">
        <v>572</v>
      </c>
      <c r="BN73" s="10">
        <v>3185</v>
      </c>
      <c r="BO73" s="10">
        <v>910</v>
      </c>
      <c r="BP73" s="10">
        <v>0</v>
      </c>
    </row>
    <row r="74" spans="2:83" ht="15" x14ac:dyDescent="0.25">
      <c r="B74" s="51" t="s">
        <v>118</v>
      </c>
      <c r="C74" s="52">
        <v>199987.6</v>
      </c>
      <c r="D74" s="52">
        <v>7029.45</v>
      </c>
      <c r="E74" s="52">
        <v>1880.08</v>
      </c>
      <c r="F74" s="52">
        <v>304.27999999999997</v>
      </c>
      <c r="G74" s="52">
        <v>1829.96</v>
      </c>
      <c r="H74" s="52">
        <v>9603.0400000000009</v>
      </c>
      <c r="I74" s="52">
        <v>2803.38</v>
      </c>
      <c r="J74" s="52">
        <v>1085.53</v>
      </c>
      <c r="K74" s="52">
        <v>351.05</v>
      </c>
      <c r="L74" s="52">
        <v>550.26</v>
      </c>
      <c r="M74" s="52">
        <v>557.91999999999996</v>
      </c>
      <c r="N74" s="52">
        <v>1042.47</v>
      </c>
      <c r="O74" s="52">
        <v>332.72</v>
      </c>
      <c r="P74" s="52">
        <v>1477.44</v>
      </c>
      <c r="Q74" s="52">
        <v>1365.33</v>
      </c>
      <c r="R74" s="52">
        <v>774.16</v>
      </c>
      <c r="S74" s="52">
        <v>1653.56</v>
      </c>
      <c r="T74" s="52">
        <v>1092.6600000000001</v>
      </c>
      <c r="U74" s="52">
        <v>2379.08</v>
      </c>
      <c r="V74" s="52">
        <v>1731.74</v>
      </c>
      <c r="W74" s="52">
        <v>4642.0200000000004</v>
      </c>
      <c r="X74" s="52">
        <v>690.7</v>
      </c>
      <c r="Y74" s="52">
        <v>1561.33</v>
      </c>
      <c r="Z74" s="52">
        <v>1274.21</v>
      </c>
      <c r="AA74" s="52">
        <v>5443.3</v>
      </c>
      <c r="AB74" s="52">
        <v>556.13</v>
      </c>
      <c r="AC74" s="52">
        <v>1290.76</v>
      </c>
      <c r="AD74" s="52">
        <v>14445.9</v>
      </c>
      <c r="AE74" s="52">
        <v>2609.8000000000002</v>
      </c>
      <c r="AF74" s="52">
        <v>9026.41</v>
      </c>
      <c r="AG74" s="52">
        <v>12696.42</v>
      </c>
      <c r="AH74" s="52">
        <v>9399.67</v>
      </c>
      <c r="AI74" s="52">
        <v>568.13</v>
      </c>
      <c r="AJ74" s="52">
        <v>118.57</v>
      </c>
      <c r="AK74" s="52">
        <v>2367.77</v>
      </c>
      <c r="AL74" s="52">
        <v>670.21</v>
      </c>
      <c r="AM74" s="52">
        <v>2837.26</v>
      </c>
      <c r="AN74" s="52">
        <v>997.97</v>
      </c>
      <c r="AO74" s="52">
        <v>797.68</v>
      </c>
      <c r="AP74" s="52">
        <v>2449.87</v>
      </c>
      <c r="AQ74" s="52">
        <v>9773.93</v>
      </c>
      <c r="AR74" s="52">
        <v>5231.4399999999996</v>
      </c>
      <c r="AS74" s="52">
        <v>422.65</v>
      </c>
      <c r="AT74" s="52">
        <v>736.4</v>
      </c>
      <c r="AU74" s="52">
        <v>14470.76</v>
      </c>
      <c r="AV74" s="52">
        <v>2575.2399999999998</v>
      </c>
      <c r="AW74" s="53">
        <v>4929</v>
      </c>
      <c r="AX74" s="52">
        <v>2474.67</v>
      </c>
      <c r="AY74" s="52">
        <v>1081.74</v>
      </c>
      <c r="AZ74" s="52">
        <v>941.1</v>
      </c>
      <c r="BA74" s="52">
        <v>1431.23</v>
      </c>
      <c r="BB74" s="52">
        <v>643.66</v>
      </c>
      <c r="BC74" s="52">
        <v>627.29</v>
      </c>
      <c r="BD74" s="52">
        <v>208.48</v>
      </c>
      <c r="BE74" s="52">
        <v>3785.46</v>
      </c>
      <c r="BF74" s="52">
        <v>12963.91</v>
      </c>
      <c r="BG74" s="52">
        <v>8687.68</v>
      </c>
      <c r="BH74" s="52">
        <v>10435.629999999999</v>
      </c>
      <c r="BI74" s="52">
        <v>593.55999999999995</v>
      </c>
      <c r="BJ74" s="53">
        <v>2413</v>
      </c>
      <c r="BK74" s="52">
        <v>518.16</v>
      </c>
      <c r="BL74" s="52">
        <v>1247.4000000000001</v>
      </c>
      <c r="BM74" s="52">
        <v>442.39</v>
      </c>
      <c r="BN74" s="52">
        <v>1064.5899999999999</v>
      </c>
      <c r="BO74" s="53">
        <v>0</v>
      </c>
      <c r="BP74" s="53">
        <v>0</v>
      </c>
      <c r="BQ74" s="53" t="s">
        <v>129</v>
      </c>
      <c r="BR74" s="53" t="s">
        <v>129</v>
      </c>
      <c r="BS74" s="53" t="s">
        <v>129</v>
      </c>
      <c r="BT74" s="53" t="s">
        <v>129</v>
      </c>
      <c r="BU74" s="53" t="s">
        <v>129</v>
      </c>
      <c r="BV74" s="53" t="s">
        <v>129</v>
      </c>
      <c r="BW74" s="53" t="s">
        <v>129</v>
      </c>
      <c r="BX74" s="53" t="s">
        <v>129</v>
      </c>
      <c r="BY74" s="53" t="s">
        <v>129</v>
      </c>
      <c r="BZ74" s="53" t="s">
        <v>129</v>
      </c>
      <c r="CA74" s="53" t="s">
        <v>129</v>
      </c>
      <c r="CB74" s="53" t="s">
        <v>129</v>
      </c>
      <c r="CC74" s="53" t="s">
        <v>129</v>
      </c>
      <c r="CD74" s="53" t="s">
        <v>129</v>
      </c>
      <c r="CE74" s="53" t="s">
        <v>129</v>
      </c>
    </row>
    <row r="75" spans="2:83" ht="15" x14ac:dyDescent="0.25">
      <c r="B75" s="51" t="s">
        <v>121</v>
      </c>
      <c r="C75" s="54">
        <v>206158</v>
      </c>
      <c r="D75" s="54">
        <v>1683</v>
      </c>
      <c r="E75" s="54">
        <v>4046</v>
      </c>
      <c r="F75" s="54">
        <v>108</v>
      </c>
      <c r="G75" s="54">
        <v>985</v>
      </c>
      <c r="H75" s="54">
        <v>2948</v>
      </c>
      <c r="I75" s="54">
        <v>420</v>
      </c>
      <c r="J75" s="54">
        <v>1188</v>
      </c>
      <c r="K75" s="54">
        <v>2611</v>
      </c>
      <c r="L75" s="54">
        <v>344</v>
      </c>
      <c r="M75" s="54">
        <v>516</v>
      </c>
      <c r="N75" s="54">
        <v>2815</v>
      </c>
      <c r="O75" s="54">
        <v>1529</v>
      </c>
      <c r="P75" s="54">
        <v>1052</v>
      </c>
      <c r="Q75" s="54">
        <v>1116</v>
      </c>
      <c r="R75" s="54">
        <v>1307</v>
      </c>
      <c r="S75" s="54">
        <v>2905</v>
      </c>
      <c r="T75" s="54">
        <v>4691</v>
      </c>
      <c r="U75" s="54">
        <v>1770</v>
      </c>
      <c r="V75" s="54">
        <v>5380</v>
      </c>
      <c r="W75" s="54">
        <v>661</v>
      </c>
      <c r="X75" s="54">
        <v>440</v>
      </c>
      <c r="Y75" s="54">
        <v>646</v>
      </c>
      <c r="Z75" s="54">
        <v>1613</v>
      </c>
      <c r="AA75" s="54">
        <v>4508</v>
      </c>
      <c r="AB75" s="54">
        <v>487</v>
      </c>
      <c r="AC75" s="54">
        <v>1408</v>
      </c>
      <c r="AD75" s="54">
        <v>15876</v>
      </c>
      <c r="AE75" s="54">
        <v>3322</v>
      </c>
      <c r="AF75" s="54">
        <v>8355</v>
      </c>
      <c r="AG75" s="54">
        <v>7134</v>
      </c>
      <c r="AH75" s="54">
        <v>4634</v>
      </c>
      <c r="AI75" s="54">
        <v>520</v>
      </c>
      <c r="AJ75" s="54">
        <v>-157</v>
      </c>
      <c r="AK75" s="54">
        <v>2242</v>
      </c>
      <c r="AL75" s="54">
        <v>638</v>
      </c>
      <c r="AM75" s="54">
        <v>2747</v>
      </c>
      <c r="AN75" s="54">
        <v>2404</v>
      </c>
      <c r="AO75" s="54">
        <v>1043</v>
      </c>
      <c r="AP75" s="54">
        <v>2329</v>
      </c>
      <c r="AQ75" s="54">
        <v>7043</v>
      </c>
      <c r="AR75" s="54">
        <v>3231</v>
      </c>
      <c r="AS75" s="54">
        <v>1705</v>
      </c>
      <c r="AT75" s="54">
        <v>1232</v>
      </c>
      <c r="AU75" s="54">
        <v>17873</v>
      </c>
      <c r="AV75" s="54">
        <v>9626</v>
      </c>
      <c r="AW75" s="54">
        <v>4179</v>
      </c>
      <c r="AX75" s="54">
        <v>3901</v>
      </c>
      <c r="AY75" s="54">
        <v>1700</v>
      </c>
      <c r="AZ75" s="54">
        <v>609</v>
      </c>
      <c r="BA75" s="54">
        <v>773</v>
      </c>
      <c r="BB75" s="54">
        <v>1046</v>
      </c>
      <c r="BC75" s="54">
        <v>2468</v>
      </c>
      <c r="BD75" s="54">
        <v>127</v>
      </c>
      <c r="BE75" s="54">
        <v>3844</v>
      </c>
      <c r="BF75" s="54">
        <v>11699</v>
      </c>
      <c r="BG75" s="54">
        <v>10742</v>
      </c>
      <c r="BH75" s="54">
        <v>10531</v>
      </c>
      <c r="BI75" s="54">
        <v>9420</v>
      </c>
      <c r="BJ75" s="54">
        <v>1128</v>
      </c>
      <c r="BK75" s="54">
        <v>1300</v>
      </c>
      <c r="BL75" s="54">
        <v>1953</v>
      </c>
      <c r="BM75" s="54">
        <v>181</v>
      </c>
      <c r="BN75" s="54">
        <v>1175</v>
      </c>
      <c r="BO75" s="54">
        <v>408</v>
      </c>
      <c r="BP75" s="54" t="s">
        <v>129</v>
      </c>
      <c r="BQ75" s="54" t="s">
        <v>129</v>
      </c>
      <c r="BR75" s="54" t="s">
        <v>129</v>
      </c>
      <c r="BS75" s="54" t="s">
        <v>129</v>
      </c>
      <c r="BT75" s="54" t="s">
        <v>129</v>
      </c>
      <c r="BU75" s="54" t="s">
        <v>129</v>
      </c>
      <c r="BV75" s="54" t="s">
        <v>129</v>
      </c>
      <c r="BW75" s="54" t="s">
        <v>129</v>
      </c>
      <c r="BX75" s="54" t="s">
        <v>129</v>
      </c>
      <c r="BY75" s="54" t="s">
        <v>129</v>
      </c>
      <c r="BZ75" s="54" t="s">
        <v>129</v>
      </c>
      <c r="CA75" s="54" t="s">
        <v>129</v>
      </c>
      <c r="CB75" s="54" t="s">
        <v>129</v>
      </c>
      <c r="CC75" s="54" t="s">
        <v>129</v>
      </c>
      <c r="CD75" s="54" t="s">
        <v>129</v>
      </c>
      <c r="CE75" s="5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>
      <selection activeCell="B4" sqref="B4"/>
    </sheetView>
  </sheetViews>
  <sheetFormatPr baseColWidth="10" defaultRowHeight="15" x14ac:dyDescent="0.25"/>
  <sheetData>
    <row r="1" spans="1:3" s="20" customFormat="1" x14ac:dyDescent="0.25">
      <c r="A1" s="20" t="s">
        <v>133</v>
      </c>
    </row>
    <row r="2" spans="1:3" s="20" customFormat="1" x14ac:dyDescent="0.25">
      <c r="B2" s="20" t="s">
        <v>227</v>
      </c>
      <c r="C2" s="20" t="s">
        <v>228</v>
      </c>
    </row>
    <row r="3" spans="1:3" s="20" customFormat="1" x14ac:dyDescent="0.25">
      <c r="A3" s="20" t="s">
        <v>229</v>
      </c>
      <c r="B3" s="58">
        <f>'TES prix d''acquisition'!I42</f>
        <v>0.15465327302057988</v>
      </c>
      <c r="C3" s="58">
        <f>'TES symétrique'!I37</f>
        <v>0.14358509540659345</v>
      </c>
    </row>
    <row r="4" spans="1:3" x14ac:dyDescent="0.25">
      <c r="A4" s="20" t="s">
        <v>226</v>
      </c>
      <c r="B4" s="58">
        <f>'TES prix d''acquisition'!I45</f>
        <v>0.13326909012526234</v>
      </c>
      <c r="C4" s="58">
        <f>'TES symétrique'!I40</f>
        <v>0.11535468494950535</v>
      </c>
    </row>
    <row r="5" spans="1:3" x14ac:dyDescent="0.25">
      <c r="A5" s="20" t="s">
        <v>135</v>
      </c>
      <c r="B5" s="58">
        <f>'TES prix d''acquisition'!I48</f>
        <v>0.20671065135594258</v>
      </c>
      <c r="C5" s="58">
        <f>'TES symétrique'!I43</f>
        <v>0.17056244263095532</v>
      </c>
    </row>
    <row r="6" spans="1:3" x14ac:dyDescent="0.25">
      <c r="A6" s="20" t="s">
        <v>225</v>
      </c>
      <c r="B6" s="58">
        <f>'TES prix d''acquisition'!I51</f>
        <v>0.1204511666989852</v>
      </c>
      <c r="C6" s="58">
        <f>'TES symétrique'!I46</f>
        <v>0.11589159817178982</v>
      </c>
    </row>
    <row r="7" spans="1:3" x14ac:dyDescent="0.25">
      <c r="A7" s="20" t="s">
        <v>105</v>
      </c>
      <c r="B7" s="58">
        <f>'TES prix d''acquisition'!I54</f>
        <v>0.10422338395479956</v>
      </c>
      <c r="C7" s="58">
        <f>'TES symétrique'!I49</f>
        <v>0.106685109571139</v>
      </c>
    </row>
    <row r="8" spans="1:3" x14ac:dyDescent="0.25">
      <c r="A8" s="20" t="s">
        <v>224</v>
      </c>
      <c r="B8" s="58">
        <f>'TES prix d''acquisition'!I57</f>
        <v>0.16157746538361831</v>
      </c>
      <c r="C8" s="58">
        <f>'TES symétrique'!I52</f>
        <v>0.16218564442708247</v>
      </c>
    </row>
    <row r="9" spans="1:3" s="20" customFormat="1" x14ac:dyDescent="0.25">
      <c r="A9" s="20" t="s">
        <v>230</v>
      </c>
      <c r="B9" s="58">
        <f>'TES prix d''acquisition'!I60</f>
        <v>0.12152282604406817</v>
      </c>
      <c r="C9" s="58">
        <f>'TES symétrique'!I55</f>
        <v>0.12152282604406817</v>
      </c>
    </row>
    <row r="12" spans="1:3" x14ac:dyDescent="0.25">
      <c r="A12" s="20" t="s">
        <v>232</v>
      </c>
      <c r="B12" s="20"/>
      <c r="C12" s="20"/>
    </row>
    <row r="13" spans="1:3" x14ac:dyDescent="0.25">
      <c r="A13" s="20"/>
      <c r="B13" s="20" t="s">
        <v>227</v>
      </c>
      <c r="C13" s="20" t="s">
        <v>228</v>
      </c>
    </row>
    <row r="14" spans="1:3" x14ac:dyDescent="0.25">
      <c r="A14" s="20" t="s">
        <v>229</v>
      </c>
      <c r="B14" s="58">
        <f>'TES prix d''acquisition'!I43</f>
        <v>0.18626041920347869</v>
      </c>
      <c r="C14" s="58">
        <f>'TES symétrique'!I38</f>
        <v>0.17511215430707089</v>
      </c>
    </row>
    <row r="15" spans="1:3" x14ac:dyDescent="0.25">
      <c r="A15" s="20" t="s">
        <v>226</v>
      </c>
      <c r="B15" s="58">
        <f>'TES prix d''acquisition'!I46</f>
        <v>0.15984860102360104</v>
      </c>
      <c r="C15" s="58">
        <f>'TES symétrique'!I41</f>
        <v>0.14280289065727833</v>
      </c>
    </row>
    <row r="16" spans="1:3" x14ac:dyDescent="0.25">
      <c r="A16" s="20" t="s">
        <v>135</v>
      </c>
      <c r="B16" s="58">
        <f>'TES prix d''acquisition'!I49</f>
        <v>0.24005492524082445</v>
      </c>
      <c r="C16" s="58">
        <f>'TES symétrique'!I44</f>
        <v>0.19992567337042752</v>
      </c>
    </row>
    <row r="17" spans="1:3" x14ac:dyDescent="0.25">
      <c r="A17" s="20" t="s">
        <v>225</v>
      </c>
      <c r="B17" s="58">
        <f>'TES prix d''acquisition'!I52</f>
        <v>0.16067402745704085</v>
      </c>
      <c r="C17" s="58">
        <f>'TES symétrique'!I47</f>
        <v>0.15524234440171109</v>
      </c>
    </row>
    <row r="18" spans="1:3" x14ac:dyDescent="0.25">
      <c r="A18" s="20" t="s">
        <v>105</v>
      </c>
      <c r="B18" s="58">
        <f>'TES symétrique'!I50</f>
        <v>0.13392537154058173</v>
      </c>
      <c r="C18" s="58">
        <f>'TES symétrique'!I50</f>
        <v>0.13392537154058173</v>
      </c>
    </row>
    <row r="19" spans="1:3" x14ac:dyDescent="0.25">
      <c r="A19" s="20" t="s">
        <v>224</v>
      </c>
      <c r="B19" s="58">
        <f>'TES prix d''acquisition'!I58</f>
        <v>0.18989349818377982</v>
      </c>
      <c r="C19" s="58">
        <f>'TES symétrique'!I53</f>
        <v>0.19449032453839196</v>
      </c>
    </row>
    <row r="20" spans="1:3" x14ac:dyDescent="0.25">
      <c r="A20" s="20" t="s">
        <v>230</v>
      </c>
      <c r="B20" s="58">
        <f>'TES prix d''acquisition'!I61</f>
        <v>0.14654720501445828</v>
      </c>
      <c r="C20" s="58">
        <f>'TES symétrique'!I56</f>
        <v>0.14654720501445828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tabSelected="1" topLeftCell="A20" workbookViewId="0">
      <selection activeCell="D43" sqref="D43"/>
    </sheetView>
  </sheetViews>
  <sheetFormatPr baseColWidth="10" defaultRowHeight="15" x14ac:dyDescent="0.25"/>
  <cols>
    <col min="1" max="16384" width="11.42578125" style="45"/>
  </cols>
  <sheetData>
    <row r="1" spans="1:5" x14ac:dyDescent="0.25">
      <c r="A1" s="45" t="s">
        <v>133</v>
      </c>
    </row>
    <row r="2" spans="1:5" x14ac:dyDescent="0.25">
      <c r="B2" s="45" t="s">
        <v>227</v>
      </c>
      <c r="C2" s="45" t="s">
        <v>228</v>
      </c>
    </row>
    <row r="3" spans="1:5" x14ac:dyDescent="0.25">
      <c r="A3" s="45" t="s">
        <v>235</v>
      </c>
      <c r="B3" s="58">
        <f>'TES prix d''acquisition (2)'!I36</f>
        <v>0.15655812763317381</v>
      </c>
      <c r="C3" s="58">
        <f>'TES symétrique (produit)'!I37</f>
        <v>0.14397106869037893</v>
      </c>
      <c r="E3" s="58">
        <f>B3/C3</f>
        <v>1.0874276968094496</v>
      </c>
    </row>
    <row r="4" spans="1:5" x14ac:dyDescent="0.25">
      <c r="A4" s="45" t="s">
        <v>226</v>
      </c>
      <c r="B4" s="58">
        <f>'TES prix d''acquisition (2)'!I39</f>
        <v>0.13326909012526234</v>
      </c>
      <c r="C4" s="58">
        <f>'TES symétrique (produit)'!I40</f>
        <v>0.11535468494950535</v>
      </c>
    </row>
    <row r="5" spans="1:5" x14ac:dyDescent="0.25">
      <c r="A5" s="45" t="s">
        <v>135</v>
      </c>
      <c r="B5" s="58">
        <f>'TES prix d''acquisition (2)'!I42</f>
        <v>0.20671065135594258</v>
      </c>
      <c r="C5" s="58">
        <f>'TES symétrique (produit)'!I43</f>
        <v>0.17056244263095532</v>
      </c>
    </row>
    <row r="6" spans="1:5" x14ac:dyDescent="0.25">
      <c r="A6" s="45" t="s">
        <v>225</v>
      </c>
      <c r="B6" s="58">
        <f>'TES prix d''acquisition (2)'!I45</f>
        <v>0.1204511666989852</v>
      </c>
      <c r="C6" s="58">
        <f>'TES symétrique (produit)'!I46</f>
        <v>0.11589159817178982</v>
      </c>
    </row>
    <row r="7" spans="1:5" x14ac:dyDescent="0.25">
      <c r="A7" s="45" t="s">
        <v>105</v>
      </c>
      <c r="B7" s="58">
        <f>'TES prix d''acquisition (2)'!I48</f>
        <v>0.10422338395479956</v>
      </c>
      <c r="C7" s="58">
        <f>'TES symétrique (produit)'!I49</f>
        <v>0.106685109571139</v>
      </c>
    </row>
    <row r="8" spans="1:5" x14ac:dyDescent="0.25">
      <c r="A8" s="45" t="s">
        <v>224</v>
      </c>
      <c r="B8" s="58">
        <f>'TES prix d''acquisition (2)'!I51</f>
        <v>0.16157746538361831</v>
      </c>
      <c r="C8" s="58">
        <f>'TES symétrique (produit)'!I52</f>
        <v>0.16218564442708247</v>
      </c>
    </row>
    <row r="9" spans="1:5" x14ac:dyDescent="0.25">
      <c r="A9" s="45" t="s">
        <v>233</v>
      </c>
      <c r="B9" s="58">
        <f>'TES prix d''acquisition (2)'!I54</f>
        <v>0.18701167154844073</v>
      </c>
      <c r="C9" s="58">
        <f>'TES symétrique (produit)'!I55</f>
        <v>0.19253646571295999</v>
      </c>
    </row>
    <row r="10" spans="1:5" x14ac:dyDescent="0.25">
      <c r="A10" s="45" t="s">
        <v>237</v>
      </c>
      <c r="B10" s="58">
        <f>'TES prix d''acquisition (2)'!I57</f>
        <v>0.18024857457219612</v>
      </c>
      <c r="C10" s="58">
        <f>'TES symétrique (produit)'!I58</f>
        <v>0.15267318697649901</v>
      </c>
    </row>
    <row r="12" spans="1:5" x14ac:dyDescent="0.25">
      <c r="A12" s="45" t="s">
        <v>232</v>
      </c>
    </row>
    <row r="13" spans="1:5" x14ac:dyDescent="0.25">
      <c r="B13" s="45" t="s">
        <v>227</v>
      </c>
      <c r="C13" s="45" t="s">
        <v>228</v>
      </c>
    </row>
    <row r="14" spans="1:5" x14ac:dyDescent="0.25">
      <c r="A14" s="45" t="s">
        <v>235</v>
      </c>
      <c r="B14" s="58">
        <f>'TES prix d''acquisition (2)'!I37</f>
        <v>0.18846828576257832</v>
      </c>
      <c r="C14" s="58">
        <f>'TES symétrique (produit)'!I38</f>
        <v>0.1758084589870422</v>
      </c>
    </row>
    <row r="15" spans="1:5" x14ac:dyDescent="0.25">
      <c r="A15" s="45" t="s">
        <v>226</v>
      </c>
      <c r="B15" s="58">
        <f>'TES prix d''acquisition (2)'!I40</f>
        <v>0.15984860102360104</v>
      </c>
      <c r="C15" s="58">
        <f>'TES symétrique (produit)'!I41</f>
        <v>0.14280289065727833</v>
      </c>
    </row>
    <row r="16" spans="1:5" x14ac:dyDescent="0.25">
      <c r="A16" s="45" t="s">
        <v>135</v>
      </c>
      <c r="B16" s="58">
        <f>'TES prix d''acquisition (2)'!I43</f>
        <v>0.24005492524082445</v>
      </c>
      <c r="C16" s="58">
        <f>'TES symétrique (produit)'!I44</f>
        <v>0.19992567337042752</v>
      </c>
    </row>
    <row r="17" spans="1:8" x14ac:dyDescent="0.25">
      <c r="A17" s="45" t="s">
        <v>225</v>
      </c>
      <c r="B17" s="58">
        <f>'TES prix d''acquisition (2)'!I46</f>
        <v>0.16067402745704085</v>
      </c>
      <c r="C17" s="58">
        <f>'TES symétrique (produit)'!I47</f>
        <v>0.15524234440171109</v>
      </c>
    </row>
    <row r="18" spans="1:8" x14ac:dyDescent="0.25">
      <c r="A18" s="45" t="s">
        <v>105</v>
      </c>
      <c r="B18" s="58">
        <f>'TES prix d''acquisition (2)'!I49</f>
        <v>0.12702759949064094</v>
      </c>
      <c r="C18" s="58">
        <f>'TES symétrique (produit)'!I50</f>
        <v>0.13392537154058173</v>
      </c>
    </row>
    <row r="19" spans="1:8" x14ac:dyDescent="0.25">
      <c r="A19" s="45" t="s">
        <v>224</v>
      </c>
      <c r="B19" s="58">
        <f>'TES prix d''acquisition (2)'!I52</f>
        <v>0.18989349818377982</v>
      </c>
      <c r="C19" s="58">
        <f>'TES symétrique (produit)'!I53</f>
        <v>0.19449032453839196</v>
      </c>
    </row>
    <row r="20" spans="1:8" x14ac:dyDescent="0.25">
      <c r="A20" s="45" t="s">
        <v>233</v>
      </c>
      <c r="B20" s="58">
        <f>'TES prix d''acquisition (2)'!I55</f>
        <v>0.24717053894233293</v>
      </c>
      <c r="C20" s="58">
        <f>'TES symétrique (produit)'!I56</f>
        <v>0.24453907628824981</v>
      </c>
    </row>
    <row r="21" spans="1:8" ht="15.75" x14ac:dyDescent="0.25">
      <c r="A21" s="45" t="s">
        <v>237</v>
      </c>
      <c r="B21" s="58">
        <f>'TES prix d''acquisition (2)'!I58</f>
        <v>0.21298373168379256</v>
      </c>
      <c r="C21" s="58">
        <f>'TES symétrique (produit)'!I59</f>
        <v>0.1825919267364576</v>
      </c>
      <c r="H21" s="59" t="s">
        <v>238</v>
      </c>
    </row>
    <row r="22" spans="1:8" ht="15.75" x14ac:dyDescent="0.25">
      <c r="H22" s="59" t="s">
        <v>236</v>
      </c>
    </row>
    <row r="45" spans="8:8" ht="15.75" x14ac:dyDescent="0.25">
      <c r="H45" s="59" t="s">
        <v>238</v>
      </c>
    </row>
    <row r="46" spans="8:8" ht="15.75" x14ac:dyDescent="0.25">
      <c r="H46" s="59" t="s">
        <v>236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Summary</vt:lpstr>
      <vt:lpstr>Structure</vt:lpstr>
      <vt:lpstr>TES prix d'acquisition</vt:lpstr>
      <vt:lpstr>TES prix d'acquisition (2)</vt:lpstr>
      <vt:lpstr>TES symétrique</vt:lpstr>
      <vt:lpstr>TES symétrique (produit)</vt:lpstr>
      <vt:lpstr>graphique</vt:lpstr>
      <vt:lpstr>graphique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2025-04-03T16:56:08Z</dcterms:created>
  <dcterms:modified xsi:type="dcterms:W3CDTF">2025-04-04T12:15:03Z</dcterms:modified>
</cp:coreProperties>
</file>